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9월\"/>
    </mc:Choice>
  </mc:AlternateContent>
  <xr:revisionPtr revIDLastSave="0" documentId="13_ncr:1_{54C8FB44-7CE0-4611-9EAB-16E03DA2E9D5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6" hidden="1">'D,F등급 명단'!$A$13:$R$52</definedName>
    <definedName name="_xlnm._FilterDatabase" localSheetId="4" hidden="1">운전자별!$A$4:$BR$4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운전자별!$A$1:$R$92</definedName>
    <definedName name="_xlnm.Print_Area" localSheetId="1">종합!$A$1:$L$143</definedName>
    <definedName name="_xlnm.Print_Area" localSheetId="3">차량별!$A$1:$T$43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3" i="60" l="1"/>
  <c r="B43" i="60"/>
  <c r="C43" i="60"/>
  <c r="D43" i="60"/>
  <c r="E43" i="60"/>
  <c r="G43" i="60"/>
  <c r="F43" i="60" s="1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I133" i="12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A13" i="7" l="1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F32" i="60" l="1"/>
  <c r="F16" i="60"/>
  <c r="F40" i="60"/>
  <c r="F24" i="60"/>
  <c r="F11" i="60"/>
  <c r="F38" i="60"/>
  <c r="F30" i="60"/>
  <c r="F22" i="60"/>
  <c r="F35" i="60"/>
  <c r="F18" i="60"/>
  <c r="F15" i="60"/>
  <c r="F36" i="60"/>
  <c r="F28" i="60"/>
  <c r="F20" i="60"/>
  <c r="F12" i="60"/>
  <c r="F13" i="60"/>
  <c r="F31" i="60"/>
  <c r="F41" i="60"/>
  <c r="F33" i="60"/>
  <c r="F25" i="60"/>
  <c r="F17" i="60"/>
  <c r="F29" i="60"/>
  <c r="F34" i="60"/>
  <c r="F39" i="60"/>
  <c r="F14" i="60"/>
  <c r="F37" i="60"/>
  <c r="F21" i="60"/>
  <c r="F42" i="60"/>
  <c r="F26" i="60"/>
  <c r="F23" i="60"/>
  <c r="F27" i="60"/>
  <c r="F19" i="60"/>
  <c r="B6" i="60"/>
  <c r="B7" i="60"/>
  <c r="B8" i="60"/>
  <c r="B9" i="60"/>
  <c r="B10" i="60"/>
  <c r="B5" i="60"/>
  <c r="N51" i="12" a="1"/>
  <c r="N51" i="12" l="1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B9" i="7" s="1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6" i="7"/>
  <c r="A5" i="7"/>
  <c r="C6" i="7"/>
  <c r="D6" i="7"/>
  <c r="E6" i="7"/>
  <c r="B6" i="7" s="1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J51" i="12" a="1"/>
  <c r="J51" i="12" l="1"/>
  <c r="B134" i="12"/>
  <c r="B135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J135" i="12" l="1"/>
  <c r="I135" i="12"/>
  <c r="H135" i="12"/>
  <c r="G135" i="12"/>
  <c r="F135" i="12"/>
  <c r="E135" i="12"/>
  <c r="D135" i="12"/>
  <c r="I134" i="12"/>
  <c r="H134" i="12"/>
  <c r="D134" i="12"/>
  <c r="J134" i="12"/>
  <c r="G134" i="12"/>
  <c r="F134" i="12"/>
  <c r="E134" i="12"/>
  <c r="F10" i="60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30" i="12" l="1"/>
  <c r="E130" i="12" l="1"/>
  <c r="D130" i="12"/>
  <c r="I130" i="12"/>
  <c r="H130" i="12"/>
  <c r="J130" i="12"/>
  <c r="G130" i="12"/>
  <c r="F130" i="12"/>
  <c r="B131" i="12"/>
  <c r="B132" i="12"/>
  <c r="B133" i="12"/>
  <c r="U65" i="12"/>
  <c r="F131" i="12" l="1"/>
  <c r="E131" i="12"/>
  <c r="H131" i="12"/>
  <c r="G131" i="12"/>
  <c r="D131" i="12"/>
  <c r="J131" i="12"/>
  <c r="I131" i="12"/>
  <c r="H133" i="12"/>
  <c r="G133" i="12"/>
  <c r="D133" i="12"/>
  <c r="J133" i="12"/>
  <c r="F133" i="12"/>
  <c r="E133" i="12"/>
  <c r="G132" i="12"/>
  <c r="F132" i="12"/>
  <c r="E132" i="12"/>
  <c r="D132" i="12"/>
  <c r="J132" i="12"/>
  <c r="I132" i="12"/>
  <c r="H132" i="12"/>
  <c r="J10" i="12"/>
  <c r="J31" i="12" s="1"/>
  <c r="K27" i="12"/>
  <c r="D27" i="12" l="1"/>
  <c r="G51" i="12" a="1"/>
  <c r="D51" i="12" a="1"/>
  <c r="F51" i="12" a="1"/>
  <c r="H51" i="12" a="1"/>
  <c r="I51" i="12" a="1"/>
  <c r="E51" i="12" a="1"/>
  <c r="K51" i="12" l="1" a="1"/>
  <c r="K51" i="12" s="1"/>
  <c r="E51" i="12"/>
  <c r="F51" i="12"/>
  <c r="G51" i="12"/>
  <c r="D51" i="12"/>
  <c r="I51" i="12"/>
  <c r="H51" i="12"/>
  <c r="E27" i="12" l="1"/>
  <c r="F27" i="12" l="1"/>
  <c r="G27" i="12" l="1"/>
  <c r="H27" i="12" l="1"/>
  <c r="I27" i="12" l="1"/>
  <c r="J2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<sst xmlns="http://schemas.openxmlformats.org/spreadsheetml/2006/main" count="2813" uniqueCount="577">
  <si>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</si>
  <si>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</si>
  <si>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</si>
  <si>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</si>
  <si>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</si>
  <si>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</si>
  <si>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</si>
  <si>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</si>
  <si>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</si>
  <si>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</si>
  <si>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</si>
  <si>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</si>
  <si>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</si>
  <si>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</si>
  <si>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</si>
  <si>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</si>
  <si>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</si>
  <si>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</si>
  <si>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</si>
  <si>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</si>
  <si>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</si>
  <si>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</si>
  <si>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</si>
  <si>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</si>
  <si>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</si>
  <si>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</si>
  <si>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</si>
  <si>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</si>
  <si>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</si>
  <si>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</si>
  <si>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</si>
  <si>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</si>
  <si>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</si>
  <si>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</si>
  <si>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</si>
  <si>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</si>
  <si>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</si>
  <si>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</si>
  <si>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</si>
  <si>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</si>
  <si>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</si>
  <si>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</si>
  <si>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</si>
  <si>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</si>
  <si>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</si>
  <si>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</si>
  <si>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</si>
  <si>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</si>
  <si>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</si>
  <si>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</si>
  <si>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</si>
  <si>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</si>
  <si>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</si>
  <si>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</si>
  <si>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</si>
  <si>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</si>
  <si>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</si>
  <si>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</si>
  <si>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</si>
  <si>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</si>
  <si>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</si>
  <si>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</si>
  <si>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</si>
  <si>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</si>
  <si>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</si>
  <si>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</si>
  <si>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</si>
  <si>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</si>
  <si>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</si>
  <si>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</si>
  <si>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</si>
  <si>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</si>
  <si>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</si>
  <si>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</si>
  <si>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</si>
  <si>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</si>
  <si>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</si>
  <si>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</si>
  <si>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</si>
  <si>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</si>
  <si>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</si>
  <si>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</si>
  <si>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</si>
  <si>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</si>
  <si>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</si>
  <si>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</si>
  <si>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</si>
  <si>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</si>
  <si>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</si>
  <si>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</si>
  <si>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</si>
  <si>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</si>
  <si>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</si>
  <si>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</si>
  <si>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</si>
  <si>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</si>
  <si>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</si>
  <si>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</si>
  <si>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</si>
  <si>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</si>
  <si>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</si>
  <si>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</si>
  <si>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</si>
  <si>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</si>
  <si>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</si>
  <si>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</si>
  <si>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</si>
  <si>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</si>
  <si>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</si>
  <si>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</si>
  <si>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</si>
  <si>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</si>
  <si>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</si>
  <si>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</si>
  <si>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</si>
  <si>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</si>
  <si>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</si>
  <si>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강화교통</t>
  </si>
  <si>
    <t>17</t>
  </si>
  <si>
    <t>60-5</t>
  </si>
  <si>
    <t>70</t>
  </si>
  <si>
    <t>71</t>
  </si>
  <si>
    <t>800</t>
  </si>
  <si>
    <t>801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</si>
  <si>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</si>
  <si>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</si>
  <si>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</si>
  <si>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</si>
  <si>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</si>
  <si>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</si>
  <si>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</si>
  <si>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</si>
  <si>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</si>
  <si>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</si>
  <si>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</si>
  <si>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</si>
  <si>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</si>
  <si>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</si>
  <si>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</si>
  <si>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</si>
  <si>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</si>
  <si>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</si>
  <si>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</si>
  <si>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</si>
  <si>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</si>
  <si>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</si>
  <si>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</si>
  <si>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</si>
  <si>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</si>
  <si>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</si>
  <si>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</si>
  <si>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</si>
  <si>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</si>
  <si>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</si>
  <si>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</si>
  <si>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</si>
  <si>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</si>
  <si>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</si>
  <si>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</si>
  <si>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</si>
  <si>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</si>
  <si>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</si>
  <si>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</si>
  <si>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</si>
  <si>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</si>
  <si>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</si>
  <si>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</si>
  <si>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</si>
  <si>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</si>
  <si>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</si>
  <si>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</si>
  <si>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</si>
  <si>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김덕호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</si>
  <si>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</si>
  <si>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</si>
  <si>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</si>
  <si>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</si>
  <si>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</si>
  <si>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</si>
  <si>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</si>
  <si>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</si>
  <si>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</si>
  <si>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</si>
  <si>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</si>
  <si>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</si>
  <si>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</si>
  <si>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</si>
  <si>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</si>
  <si>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</si>
  <si>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</si>
  <si>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</si>
  <si>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김태호</t>
  </si>
  <si>
    <t>(경  고)</t>
  </si>
  <si>
    <t>70바2504</t>
  </si>
  <si>
    <t>1717</t>
  </si>
  <si>
    <t>70바3719</t>
  </si>
  <si>
    <t>78바3205</t>
  </si>
  <si>
    <t>78바3206</t>
  </si>
  <si>
    <t>78바3231</t>
  </si>
  <si>
    <t>78바3232</t>
  </si>
  <si>
    <t>7070</t>
  </si>
  <si>
    <t>78바3202</t>
  </si>
  <si>
    <t>78바3203</t>
  </si>
  <si>
    <t>78바3204</t>
  </si>
  <si>
    <t>78바3213</t>
  </si>
  <si>
    <t>78바3214</t>
  </si>
  <si>
    <t>78바3215</t>
  </si>
  <si>
    <t>78바3220</t>
  </si>
  <si>
    <t>78바3221</t>
  </si>
  <si>
    <t>78바3222</t>
  </si>
  <si>
    <t>78바3208</t>
  </si>
  <si>
    <t>7171</t>
  </si>
  <si>
    <t>78바3219</t>
  </si>
  <si>
    <t>78바3223</t>
  </si>
  <si>
    <t>78바3224</t>
  </si>
  <si>
    <t>78바3225</t>
  </si>
  <si>
    <t>78바3226</t>
  </si>
  <si>
    <t>강화교통71D1</t>
  </si>
  <si>
    <t>78바3229</t>
  </si>
  <si>
    <t>78바3237</t>
  </si>
  <si>
    <t>좌석</t>
  </si>
  <si>
    <t>800800</t>
  </si>
  <si>
    <t>강화교통800C1</t>
  </si>
  <si>
    <t>78바3210</t>
  </si>
  <si>
    <t>강화교통800B2</t>
  </si>
  <si>
    <t>78바3230</t>
  </si>
  <si>
    <t>강화교통800B1</t>
  </si>
  <si>
    <t>78바3240</t>
  </si>
  <si>
    <t>78바3242</t>
  </si>
  <si>
    <t>강화교통800C2</t>
  </si>
  <si>
    <t>강화교통</t>
    <phoneticPr fontId="2" type="noConversion"/>
  </si>
  <si>
    <t>가상현</t>
  </si>
  <si>
    <t>5039345</t>
  </si>
  <si>
    <t>강동원</t>
  </si>
  <si>
    <t>5033444</t>
  </si>
  <si>
    <t>고봉인</t>
  </si>
  <si>
    <t>5032653</t>
  </si>
  <si>
    <t>고정복</t>
  </si>
  <si>
    <t>5032993</t>
  </si>
  <si>
    <t>김광선</t>
  </si>
  <si>
    <t>5033378</t>
  </si>
  <si>
    <t>김광운</t>
  </si>
  <si>
    <t>503972</t>
  </si>
  <si>
    <t>5032724</t>
  </si>
  <si>
    <t>김동진</t>
  </si>
  <si>
    <t>5039192</t>
  </si>
  <si>
    <t>김영민</t>
  </si>
  <si>
    <t>5031658</t>
  </si>
  <si>
    <t>김영소</t>
  </si>
  <si>
    <t>5034106</t>
  </si>
  <si>
    <t>김익순</t>
  </si>
  <si>
    <t>5034684</t>
  </si>
  <si>
    <t>김진태</t>
  </si>
  <si>
    <t>5032377</t>
  </si>
  <si>
    <t>김춘동</t>
  </si>
  <si>
    <t>5033233</t>
  </si>
  <si>
    <t>김태윤</t>
  </si>
  <si>
    <t>5032557</t>
  </si>
  <si>
    <t>5038133</t>
  </si>
  <si>
    <t>문태일</t>
  </si>
  <si>
    <t>5036269</t>
  </si>
  <si>
    <t>박경덕</t>
  </si>
  <si>
    <t>5035584</t>
  </si>
  <si>
    <t>박명춘</t>
  </si>
  <si>
    <t>50349</t>
  </si>
  <si>
    <t>박배양</t>
  </si>
  <si>
    <t>5035906</t>
  </si>
  <si>
    <t>박영현</t>
  </si>
  <si>
    <t>503698</t>
  </si>
  <si>
    <t>박용규</t>
  </si>
  <si>
    <t>5034156</t>
  </si>
  <si>
    <t>박은서</t>
  </si>
  <si>
    <t>5032824</t>
  </si>
  <si>
    <t>박진철</t>
  </si>
  <si>
    <t>5031862</t>
  </si>
  <si>
    <t>봉찬종</t>
  </si>
  <si>
    <t>503771</t>
  </si>
  <si>
    <t>송명신</t>
  </si>
  <si>
    <t>5034503</t>
  </si>
  <si>
    <t>신동진</t>
  </si>
  <si>
    <t>5035141</t>
  </si>
  <si>
    <t>신형기</t>
  </si>
  <si>
    <t>5036555</t>
  </si>
  <si>
    <t>오재춘</t>
  </si>
  <si>
    <t>5036860</t>
  </si>
  <si>
    <t>유영호</t>
  </si>
  <si>
    <t>5033055</t>
  </si>
  <si>
    <t>유환순</t>
  </si>
  <si>
    <t>5036826</t>
  </si>
  <si>
    <t>윤경욱</t>
  </si>
  <si>
    <t>5031448</t>
  </si>
  <si>
    <t>이근실</t>
  </si>
  <si>
    <t>5033560</t>
  </si>
  <si>
    <t>이상진</t>
  </si>
  <si>
    <t>5039917</t>
  </si>
  <si>
    <t>이성훈</t>
  </si>
  <si>
    <t>503335</t>
  </si>
  <si>
    <t>이용희</t>
  </si>
  <si>
    <t>5032964</t>
  </si>
  <si>
    <t>임성주</t>
  </si>
  <si>
    <t>5039882</t>
  </si>
  <si>
    <t>임승준</t>
  </si>
  <si>
    <t>5037449</t>
  </si>
  <si>
    <t>전종한</t>
  </si>
  <si>
    <t>5036810</t>
  </si>
  <si>
    <t>정찬희</t>
  </si>
  <si>
    <t>5031002</t>
  </si>
  <si>
    <t>정해현</t>
  </si>
  <si>
    <t>5036163</t>
  </si>
  <si>
    <t>조성만</t>
  </si>
  <si>
    <t>5036538</t>
  </si>
  <si>
    <t>조정진</t>
  </si>
  <si>
    <t>503819</t>
  </si>
  <si>
    <t>최종수</t>
  </si>
  <si>
    <t>5031710</t>
  </si>
  <si>
    <t>태승환</t>
  </si>
  <si>
    <t>5033150</t>
  </si>
  <si>
    <t>한금섭</t>
  </si>
  <si>
    <t>5034880</t>
  </si>
  <si>
    <t>한재만</t>
  </si>
  <si>
    <t>5032844</t>
  </si>
  <si>
    <t>허태록</t>
  </si>
  <si>
    <t>5039725</t>
  </si>
  <si>
    <t>황원구</t>
  </si>
  <si>
    <t>5036980</t>
  </si>
  <si>
    <t>70바3711</t>
  </si>
  <si>
    <t>70바3720</t>
  </si>
  <si>
    <t>78바3211</t>
  </si>
  <si>
    <t>78바3212</t>
  </si>
  <si>
    <t>78바3228</t>
  </si>
  <si>
    <t>78바3216</t>
  </si>
  <si>
    <t>운전자코드</t>
  </si>
  <si>
    <t>맥스거리코드</t>
  </si>
  <si>
    <t>최대주행거리</t>
  </si>
  <si>
    <t>고길훈</t>
  </si>
  <si>
    <t>5033986</t>
  </si>
  <si>
    <t>고운성</t>
  </si>
  <si>
    <t>5035222</t>
  </si>
  <si>
    <t>김광제</t>
  </si>
  <si>
    <t>5038368</t>
  </si>
  <si>
    <t>김병철</t>
  </si>
  <si>
    <t>5034059</t>
  </si>
  <si>
    <t>김재화</t>
  </si>
  <si>
    <t>5031052</t>
  </si>
  <si>
    <t>김종만</t>
  </si>
  <si>
    <t>5036077</t>
  </si>
  <si>
    <t>박대양</t>
  </si>
  <si>
    <t>5036982</t>
  </si>
  <si>
    <t>박상석</t>
  </si>
  <si>
    <t>5034743</t>
  </si>
  <si>
    <t>박소열</t>
  </si>
  <si>
    <t>5036719</t>
  </si>
  <si>
    <t>박형규</t>
  </si>
  <si>
    <t>5035292</t>
  </si>
  <si>
    <t>유병찬</t>
  </si>
  <si>
    <t>5039396</t>
  </si>
  <si>
    <t>유지홍</t>
  </si>
  <si>
    <t>5032543</t>
  </si>
  <si>
    <t>유평기</t>
  </si>
  <si>
    <t>5039560</t>
  </si>
  <si>
    <t>윤한상</t>
  </si>
  <si>
    <t>5035862</t>
  </si>
  <si>
    <t>이승호</t>
  </si>
  <si>
    <t>503703</t>
  </si>
  <si>
    <t>이정세</t>
  </si>
  <si>
    <t>5035786</t>
  </si>
  <si>
    <t>정상복</t>
  </si>
  <si>
    <t>5034337</t>
  </si>
  <si>
    <t>정희경</t>
  </si>
  <si>
    <t>5031536</t>
  </si>
  <si>
    <t>조규봉</t>
  </si>
  <si>
    <t>5036048</t>
  </si>
  <si>
    <t>홍성운</t>
  </si>
  <si>
    <t>5032007</t>
  </si>
  <si>
    <t>[TIP!!] 특별관리 운행사원 관리하려면?</t>
  </si>
  <si>
    <t>강화교통70D3</t>
  </si>
  <si>
    <t>강화교통70D1</t>
  </si>
  <si>
    <t>강화교통70D2</t>
  </si>
  <si>
    <t>강화교통71F1</t>
  </si>
  <si>
    <t>강화교통800F1</t>
  </si>
  <si>
    <t>60-5</t>
    <phoneticPr fontId="2" type="noConversion"/>
  </si>
  <si>
    <t>고상돈</t>
  </si>
  <si>
    <t>5038034</t>
  </si>
  <si>
    <t>김병준</t>
  </si>
  <si>
    <t>5037619</t>
  </si>
  <si>
    <t>이우철</t>
  </si>
  <si>
    <t>5036571</t>
  </si>
  <si>
    <t>78바3233</t>
  </si>
  <si>
    <t>강화교통70F1</t>
  </si>
  <si>
    <t>강화교통71F2</t>
  </si>
  <si>
    <t>강화교통71F3</t>
  </si>
  <si>
    <t>78바3241</t>
  </si>
  <si>
    <t>정봉진</t>
  </si>
  <si>
    <t>5038578</t>
  </si>
  <si>
    <t>한재열</t>
  </si>
  <si>
    <t>5034474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</si>
  <si>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</si>
  <si>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</si>
  <si>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</si>
  <si>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강화교통17F1</t>
  </si>
  <si>
    <t>강화교통17F2</t>
  </si>
  <si>
    <t>강화교통70F2</t>
  </si>
  <si>
    <t>강화교통70D4</t>
  </si>
  <si>
    <t>강화교통71D2</t>
  </si>
  <si>
    <t>강화교통71F4</t>
  </si>
  <si>
    <t>강화교통800C3</t>
  </si>
  <si>
    <t>강화교통800F2</t>
  </si>
  <si>
    <t>구택회</t>
  </si>
  <si>
    <t>5032264</t>
  </si>
  <si>
    <t>김선기</t>
  </si>
  <si>
    <t>5037905</t>
  </si>
  <si>
    <t>100%(1명)</t>
  </si>
  <si>
    <t>0%(0명)</t>
  </si>
  <si>
    <t>70바3704</t>
  </si>
  <si>
    <t>노영운</t>
  </si>
  <si>
    <t>5037543</t>
  </si>
  <si>
    <t>백정기</t>
  </si>
  <si>
    <t>5035035</t>
  </si>
  <si>
    <t>이제강</t>
  </si>
  <si>
    <t>5036014</t>
  </si>
  <si>
    <t>개선율(유카전)</t>
  </si>
  <si>
    <t>15위/(32개사)</t>
  </si>
  <si>
    <t>인천전체</t>
  </si>
  <si>
    <t>44%(4명)</t>
  </si>
  <si>
    <t>75%(6명)</t>
  </si>
  <si>
    <t>100%(5명)</t>
  </si>
  <si>
    <t>강화교통17F3</t>
  </si>
  <si>
    <t>60-560-5</t>
  </si>
  <si>
    <t>강화교통60-5F2</t>
  </si>
  <si>
    <t>강화교통60-5F3</t>
  </si>
  <si>
    <t>강화교통60-5F1</t>
  </si>
  <si>
    <t>강화교통60-5F4</t>
  </si>
  <si>
    <t>강화교통60-5F5</t>
  </si>
  <si>
    <t>강화교통70F5</t>
  </si>
  <si>
    <t>강화교통70F3</t>
  </si>
  <si>
    <t>강화교통70F4</t>
  </si>
  <si>
    <t>강화교통71F5</t>
  </si>
  <si>
    <t>강화교통71F6</t>
  </si>
  <si>
    <t>강화교통800C6</t>
  </si>
  <si>
    <t>강화교통800D1</t>
  </si>
  <si>
    <t>강화교통800C5</t>
  </si>
  <si>
    <t>강화교통800C4</t>
  </si>
  <si>
    <t>강화교통800F3</t>
  </si>
  <si>
    <t>801801</t>
  </si>
  <si>
    <t>강화교통801S1</t>
  </si>
  <si>
    <t>NULL</t>
  </si>
  <si>
    <t>5031722</t>
  </si>
  <si>
    <t>5034405</t>
  </si>
  <si>
    <t>7%(6명)</t>
  </si>
  <si>
    <t>24'09</t>
    <phoneticPr fontId="2" type="noConversion"/>
  </si>
  <si>
    <t>순위</t>
  </si>
  <si>
    <t>21%(19명)</t>
  </si>
  <si>
    <t>20%(18명)</t>
  </si>
  <si>
    <t>38%(33명)</t>
  </si>
  <si>
    <t>9%(1명)</t>
  </si>
  <si>
    <t>36%(4명)</t>
  </si>
  <si>
    <t>27%(3명)</t>
  </si>
  <si>
    <t>22%(2명)</t>
  </si>
  <si>
    <t>13%(1명)</t>
  </si>
  <si>
    <t>20%(1명)</t>
  </si>
  <si>
    <t>33%(3명)</t>
  </si>
  <si>
    <t>80%(4명)</t>
  </si>
  <si>
    <t>예비예비</t>
  </si>
  <si>
    <t>강인여객예비F10</t>
  </si>
  <si>
    <t>NEW</t>
  </si>
  <si>
    <t>new</t>
  </si>
  <si>
    <t>70바2541</t>
  </si>
  <si>
    <t>78바3234</t>
  </si>
  <si>
    <t>78바3239</t>
  </si>
  <si>
    <t>50367</t>
  </si>
  <si>
    <t>50367434.416</t>
  </si>
  <si>
    <t>503158</t>
  </si>
  <si>
    <t>503158445.716</t>
  </si>
  <si>
    <t>503677</t>
  </si>
  <si>
    <t>503677495.069</t>
  </si>
  <si>
    <t>5031722487.695</t>
  </si>
  <si>
    <t>50344051160.921</t>
  </si>
  <si>
    <t>5039345553.611</t>
  </si>
  <si>
    <t>50334444126.133</t>
  </si>
  <si>
    <t>50339863826.233</t>
  </si>
  <si>
    <t>50326533450.46</t>
  </si>
  <si>
    <t>5038034392.371</t>
  </si>
  <si>
    <t>50352223132.194</t>
  </si>
  <si>
    <t>50329932354.852</t>
  </si>
  <si>
    <t>50322643414.861</t>
  </si>
  <si>
    <t>50333782344.517</t>
  </si>
  <si>
    <t>5039723065.084</t>
  </si>
  <si>
    <t>50383682736.328</t>
  </si>
  <si>
    <t>5032724719.255</t>
  </si>
  <si>
    <t>50391921104.871</t>
  </si>
  <si>
    <t>5037619625.034</t>
  </si>
  <si>
    <t>50340592983.798</t>
  </si>
  <si>
    <t>50379054989.894</t>
  </si>
  <si>
    <t>50316583097.159</t>
  </si>
  <si>
    <t>50341063774.251</t>
  </si>
  <si>
    <t>5034684564.613</t>
  </si>
  <si>
    <t>50310523075.694</t>
  </si>
  <si>
    <t>50360773385.083</t>
  </si>
  <si>
    <t>50323772226.038</t>
  </si>
  <si>
    <t>5033233829.203</t>
  </si>
  <si>
    <t>50325579736.986</t>
  </si>
  <si>
    <t>50381333877.038</t>
  </si>
  <si>
    <t>50375432994.969</t>
  </si>
  <si>
    <t>마창국</t>
  </si>
  <si>
    <t>5033217</t>
  </si>
  <si>
    <t>50332172501.168</t>
  </si>
  <si>
    <t>50362692856.88</t>
  </si>
  <si>
    <t>50355843352.534</t>
  </si>
  <si>
    <t>5036982977.087</t>
  </si>
  <si>
    <t>503493305.177</t>
  </si>
  <si>
    <t>50359063221.753</t>
  </si>
  <si>
    <t>50347434102.947</t>
  </si>
  <si>
    <t>50367193068.148</t>
  </si>
  <si>
    <t>5036983421.482</t>
  </si>
  <si>
    <t>5034156437.483</t>
  </si>
  <si>
    <t>박용수</t>
  </si>
  <si>
    <t>5032642</t>
  </si>
  <si>
    <t>5032642803.742</t>
  </si>
  <si>
    <t>50328243647.883</t>
  </si>
  <si>
    <t>5031862511.101</t>
  </si>
  <si>
    <t>5035292529.065</t>
  </si>
  <si>
    <t>50350352962.845</t>
  </si>
  <si>
    <t>5037712726.365</t>
  </si>
  <si>
    <t>50345032860.405</t>
  </si>
  <si>
    <t>5035141821.341</t>
  </si>
  <si>
    <t>50365553296.724</t>
  </si>
  <si>
    <t>5036860747.296</t>
  </si>
  <si>
    <t>오흥일</t>
  </si>
  <si>
    <t>5032741</t>
  </si>
  <si>
    <t>50327411558.664</t>
  </si>
  <si>
    <t>50393962850.557</t>
  </si>
  <si>
    <t>50330552739.392</t>
  </si>
  <si>
    <t>50325433215.664</t>
  </si>
  <si>
    <t>50395603035.729</t>
  </si>
  <si>
    <t>50368262945.869</t>
  </si>
  <si>
    <t>50314483646.97</t>
  </si>
  <si>
    <t>50358623214.75</t>
  </si>
  <si>
    <t>50335602784.526</t>
  </si>
  <si>
    <t>이동열</t>
  </si>
  <si>
    <t>503416</t>
  </si>
  <si>
    <t>5034161999.604</t>
  </si>
  <si>
    <t>50399173023.606</t>
  </si>
  <si>
    <t>5033354233.114</t>
  </si>
  <si>
    <t>5037032919.137</t>
  </si>
  <si>
    <t>50329643612.519</t>
  </si>
  <si>
    <t>5036571734.165</t>
  </si>
  <si>
    <t>50357862876.129</t>
  </si>
  <si>
    <t>50360143522.91</t>
  </si>
  <si>
    <t>50398823043.407</t>
  </si>
  <si>
    <t>50374493215.933</t>
  </si>
  <si>
    <t>50368103251.727</t>
  </si>
  <si>
    <t>50385783372.852</t>
  </si>
  <si>
    <t>50343372791.635</t>
  </si>
  <si>
    <t>50310023298.637</t>
  </si>
  <si>
    <t>50361633296.793</t>
  </si>
  <si>
    <t>50315363083.888</t>
  </si>
  <si>
    <t>50360482944.581</t>
  </si>
  <si>
    <t>50365383934.355</t>
  </si>
  <si>
    <t>503819502.025</t>
  </si>
  <si>
    <t>최재영</t>
  </si>
  <si>
    <t>5031198</t>
  </si>
  <si>
    <t>5031198666.192</t>
  </si>
  <si>
    <t>50317101089.144</t>
  </si>
  <si>
    <t>50331503303.045</t>
  </si>
  <si>
    <t>50348803093.914</t>
  </si>
  <si>
    <t>50328443373.958</t>
  </si>
  <si>
    <t>50344743666.093</t>
  </si>
  <si>
    <t>5039725373.454</t>
  </si>
  <si>
    <t>50320072876.354</t>
  </si>
  <si>
    <t>5036980775.151</t>
  </si>
  <si>
    <t>[24년 10월] 특별관리 운행사원 명단</t>
  </si>
  <si>
    <t>사원님, 10월에는 꼭 "C등급" 이상 달성 바랍니다.</t>
  </si>
  <si>
    <t>9~10 9월 연속 ,D/F 등급시 11월초, 대면교육대상입니다.</t>
  </si>
  <si>
    <t>[24.09월 D,F 등급 운행사원]</t>
  </si>
  <si>
    <t>10월 한달간, 연비등급관리 대장에 서명할 수 있도록 적극 활용하십시오.</t>
  </si>
  <si>
    <t>[24년 10월] 급감속관리 명단</t>
    <phoneticPr fontId="2" type="noConversion"/>
  </si>
  <si>
    <t>분석기간: 24.09.01-24.09.30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</si>
</sst>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0"/>
      <color theme="2" tint="-0.499984740745262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19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0" fontId="54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177" fontId="42" fillId="0" borderId="23" xfId="1" applyNumberFormat="1" applyFont="1" applyBorder="1" applyAlignment="1">
      <alignment horizontal="center" vertical="center" wrapText="1"/>
    </xf>
    <xf numFmtId="178" fontId="42" fillId="0" borderId="23" xfId="2" applyNumberFormat="1" applyFont="1" applyBorder="1" applyAlignment="1">
      <alignment horizontal="right" vertical="center" wrapText="1"/>
    </xf>
    <xf numFmtId="10" fontId="43" fillId="10" borderId="23" xfId="2" applyNumberFormat="1" applyFont="1" applyFill="1" applyBorder="1" applyAlignment="1">
      <alignment horizontal="center" vertical="center" wrapText="1"/>
    </xf>
    <xf numFmtId="178" fontId="43" fillId="0" borderId="24" xfId="2" applyNumberFormat="1" applyFont="1" applyBorder="1" applyAlignment="1">
      <alignment horizontal="right" vertical="center"/>
    </xf>
    <xf numFmtId="0" fontId="41" fillId="9" borderId="25" xfId="0" applyFont="1" applyFill="1" applyBorder="1" applyAlignment="1">
      <alignment horizontal="center" vertical="center"/>
    </xf>
    <xf numFmtId="10" fontId="42" fillId="0" borderId="26" xfId="2" applyNumberFormat="1" applyFont="1" applyBorder="1" applyAlignment="1">
      <alignment horizontal="center" vertical="center" wrapText="1"/>
    </xf>
    <xf numFmtId="177" fontId="42" fillId="0" borderId="28" xfId="1" applyNumberFormat="1" applyFont="1" applyBorder="1" applyAlignment="1">
      <alignment horizontal="center" vertical="center" wrapText="1"/>
    </xf>
    <xf numFmtId="177" fontId="43" fillId="10" borderId="28" xfId="1" applyNumberFormat="1" applyFont="1" applyFill="1" applyBorder="1" applyAlignment="1">
      <alignment horizontal="center" vertical="center" wrapText="1"/>
    </xf>
    <xf numFmtId="9" fontId="43" fillId="0" borderId="29" xfId="2" applyFont="1" applyBorder="1" applyAlignment="1">
      <alignment horizontal="center" vertical="center"/>
    </xf>
    <xf numFmtId="0" fontId="41" fillId="9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10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9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10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9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10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9" borderId="39" xfId="0" applyFont="1" applyFill="1" applyBorder="1" applyAlignment="1">
      <alignment horizontal="center" vertical="center"/>
    </xf>
    <xf numFmtId="177" fontId="45" fillId="6" borderId="40" xfId="1" applyNumberFormat="1" applyFont="1" applyFill="1" applyBorder="1" applyAlignment="1">
      <alignment horizontal="center" vertical="center" wrapText="1"/>
    </xf>
    <xf numFmtId="177" fontId="45" fillId="10" borderId="40" xfId="1" applyNumberFormat="1" applyFont="1" applyFill="1" applyBorder="1" applyAlignment="1">
      <alignment horizontal="center" vertical="center" wrapText="1"/>
    </xf>
    <xf numFmtId="0" fontId="41" fillId="6" borderId="41" xfId="0" applyFont="1" applyFill="1" applyBorder="1" applyAlignment="1">
      <alignment horizontal="center" vertical="center"/>
    </xf>
    <xf numFmtId="0" fontId="41" fillId="9" borderId="44" xfId="0" applyFont="1" applyFill="1" applyBorder="1" applyAlignment="1">
      <alignment horizontal="center" vertical="center"/>
    </xf>
    <xf numFmtId="0" fontId="41" fillId="10" borderId="45" xfId="0" applyFont="1" applyFill="1" applyBorder="1" applyAlignment="1">
      <alignment horizontal="center" vertical="center" wrapText="1"/>
    </xf>
    <xf numFmtId="0" fontId="41" fillId="10" borderId="46" xfId="0" applyFont="1" applyFill="1" applyBorder="1" applyAlignment="1">
      <alignment horizontal="center" vertical="center" wrapText="1"/>
    </xf>
    <xf numFmtId="0" fontId="57" fillId="9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9" borderId="47" xfId="0" applyFont="1" applyFill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185" fontId="71" fillId="0" borderId="49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193" fontId="41" fillId="9" borderId="27" xfId="0" applyNumberFormat="1" applyFont="1" applyFill="1" applyBorder="1" applyAlignment="1">
      <alignment horizontal="center" vertical="center"/>
    </xf>
    <xf numFmtId="194" fontId="41" fillId="9" borderId="22" xfId="0" applyNumberFormat="1" applyFont="1" applyFill="1" applyBorder="1" applyAlignment="1">
      <alignment horizontal="center" vertical="center"/>
    </xf>
    <xf numFmtId="9" fontId="78" fillId="0" borderId="24" xfId="2" applyFont="1" applyBorder="1" applyAlignment="1">
      <alignment horizontal="center" vertical="center"/>
    </xf>
    <xf numFmtId="178" fontId="78" fillId="0" borderId="24" xfId="2" applyNumberFormat="1" applyFont="1" applyBorder="1" applyAlignment="1">
      <alignment horizontal="center" vertical="center"/>
    </xf>
    <xf numFmtId="0" fontId="38" fillId="13" borderId="0" xfId="1" applyNumberFormat="1" applyFont="1" applyFill="1" applyBorder="1" applyAlignment="1">
      <alignment horizontal="center" vertical="center"/>
    </xf>
    <xf numFmtId="0" fontId="38" fillId="6" borderId="0" xfId="1" applyNumberFormat="1" applyFont="1" applyFill="1" applyBorder="1" applyAlignment="1">
      <alignment horizontal="center" vertical="center"/>
    </xf>
    <xf numFmtId="49" fontId="38" fillId="6" borderId="0" xfId="1" applyNumberFormat="1" applyFont="1" applyFill="1" applyBorder="1" applyAlignment="1">
      <alignment horizontal="center" vertical="center"/>
    </xf>
    <xf numFmtId="0" fontId="3" fillId="7" borderId="0" xfId="569" applyFill="1">
      <alignment vertical="center"/>
    </xf>
    <xf numFmtId="0" fontId="33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59" fillId="2" borderId="0" xfId="569" applyFont="1" applyFill="1">
      <alignment vertical="center"/>
    </xf>
    <xf numFmtId="0" fontId="3" fillId="2" borderId="0" xfId="569" applyFill="1">
      <alignment vertical="center"/>
    </xf>
    <xf numFmtId="0" fontId="69" fillId="0" borderId="0" xfId="569" applyFont="1">
      <alignment vertical="center"/>
    </xf>
    <xf numFmtId="0" fontId="70" fillId="0" borderId="0" xfId="569" applyFont="1">
      <alignment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9" fontId="75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0" fontId="61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right" vertical="center"/>
    </xf>
    <xf numFmtId="191" fontId="79" fillId="16" borderId="0" xfId="562" applyNumberFormat="1" applyFont="1" applyFill="1" applyAlignment="1">
      <alignment horizontal="right" vertical="center"/>
    </xf>
    <xf numFmtId="9" fontId="66" fillId="15" borderId="0" xfId="563" applyFont="1" applyFill="1" applyBorder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49" fontId="61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9" fontId="79" fillId="15" borderId="0" xfId="562" applyNumberFormat="1" applyFont="1" applyFill="1" applyAlignment="1">
      <alignment horizontal="center" vertical="center" wrapText="1"/>
    </xf>
    <xf numFmtId="185" fontId="51" fillId="0" borderId="0" xfId="569" applyNumberFormat="1" applyFont="1" applyAlignment="1">
      <alignment horizontal="center" vertical="center"/>
    </xf>
    <xf numFmtId="185" fontId="51" fillId="0" borderId="0" xfId="569" applyNumberFormat="1" applyFont="1" applyAlignment="1">
      <alignment horizontal="left" vertical="center" indent="1"/>
    </xf>
    <xf numFmtId="185" fontId="36" fillId="0" borderId="0" xfId="569" applyNumberFormat="1" applyFont="1" applyAlignment="1">
      <alignment horizontal="center" vertical="center"/>
    </xf>
    <xf numFmtId="0" fontId="80" fillId="9" borderId="22" xfId="0" applyFont="1" applyFill="1" applyBorder="1" applyAlignment="1">
      <alignment horizontal="center" vertical="center"/>
    </xf>
    <xf numFmtId="0" fontId="50" fillId="13" borderId="0" xfId="0" applyFont="1" applyFill="1" applyAlignment="1">
      <alignment horizontal="center" vertical="center"/>
    </xf>
    <xf numFmtId="0" fontId="81" fillId="0" borderId="0" xfId="0" applyFont="1">
      <alignment vertical="center"/>
    </xf>
    <xf numFmtId="9" fontId="81" fillId="0" borderId="0" xfId="2" applyFont="1" applyFill="1" applyBorder="1">
      <alignment vertical="center"/>
    </xf>
    <xf numFmtId="187" fontId="53" fillId="10" borderId="26" xfId="570" applyNumberFormat="1" applyFont="1" applyFill="1" applyBorder="1" applyAlignment="1">
      <alignment horizontal="centerContinuous" vertical="center"/>
    </xf>
    <xf numFmtId="187" fontId="53" fillId="10" borderId="50" xfId="570" applyNumberFormat="1" applyFont="1" applyFill="1" applyBorder="1" applyAlignment="1">
      <alignment horizontal="centerContinuous" vertical="center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184" fontId="8" fillId="0" borderId="0" xfId="1" applyNumberFormat="1" applyFont="1" applyFill="1" applyBorder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19" fillId="0" borderId="0" xfId="569" applyFont="1">
      <alignment vertical="center"/>
    </xf>
    <xf numFmtId="0" fontId="34" fillId="0" borderId="0" xfId="569" applyFont="1">
      <alignment vertical="center"/>
    </xf>
    <xf numFmtId="9" fontId="19" fillId="0" borderId="0" xfId="570" applyFont="1" applyAlignment="1">
      <alignment horizontal="center" vertical="center"/>
    </xf>
    <xf numFmtId="9" fontId="19" fillId="0" borderId="0" xfId="570" applyFont="1" applyFill="1" applyAlignment="1">
      <alignment horizontal="center" vertical="center"/>
    </xf>
    <xf numFmtId="0" fontId="37" fillId="0" borderId="0" xfId="569" applyFont="1">
      <alignment vertical="center"/>
    </xf>
    <xf numFmtId="0" fontId="76" fillId="0" borderId="0" xfId="569" applyFont="1">
      <alignment vertical="center"/>
    </xf>
    <xf numFmtId="0" fontId="35" fillId="0" borderId="0" xfId="569" applyFont="1">
      <alignment vertical="center"/>
    </xf>
    <xf numFmtId="9" fontId="7" fillId="0" borderId="0" xfId="570" applyFont="1" applyAlignment="1">
      <alignment horizontal="center" vertical="center"/>
    </xf>
    <xf numFmtId="9" fontId="0" fillId="0" borderId="0" xfId="570" applyFont="1" applyFill="1" applyAlignment="1">
      <alignment horizontal="center" vertical="center"/>
    </xf>
    <xf numFmtId="0" fontId="20" fillId="0" borderId="0" xfId="569" applyFont="1">
      <alignment vertical="center"/>
    </xf>
    <xf numFmtId="0" fontId="15" fillId="0" borderId="0" xfId="569" applyFont="1">
      <alignment vertical="center"/>
    </xf>
    <xf numFmtId="49" fontId="61" fillId="15" borderId="0" xfId="569" applyNumberFormat="1" applyFont="1" applyFill="1" applyAlignment="1">
      <alignment horizontal="center" vertical="center" wrapText="1"/>
    </xf>
    <xf numFmtId="49" fontId="38" fillId="15" borderId="0" xfId="569" applyNumberFormat="1" applyFont="1" applyFill="1" applyAlignment="1">
      <alignment horizontal="center" vertical="center" wrapText="1"/>
    </xf>
    <xf numFmtId="9" fontId="66" fillId="15" borderId="0" xfId="570" applyFont="1" applyFill="1" applyBorder="1" applyAlignment="1">
      <alignment horizontal="center" vertical="center" wrapText="1"/>
    </xf>
    <xf numFmtId="49" fontId="66" fillId="15" borderId="0" xfId="569" applyNumberFormat="1" applyFont="1" applyFill="1" applyAlignment="1">
      <alignment horizontal="center" vertical="center" wrapText="1"/>
    </xf>
    <xf numFmtId="49" fontId="74" fillId="15" borderId="0" xfId="569" applyNumberFormat="1" applyFont="1" applyFill="1" applyAlignment="1">
      <alignment horizontal="center" vertical="center" wrapText="1"/>
    </xf>
    <xf numFmtId="180" fontId="61" fillId="16" borderId="0" xfId="569" applyNumberFormat="1" applyFont="1" applyFill="1" applyAlignment="1">
      <alignment horizontal="center" vertical="center"/>
    </xf>
    <xf numFmtId="183" fontId="32" fillId="16" borderId="0" xfId="569" applyNumberFormat="1" applyFont="1" applyFill="1" applyAlignment="1">
      <alignment horizontal="center" vertical="center"/>
    </xf>
    <xf numFmtId="9" fontId="75" fillId="16" borderId="0" xfId="570" applyFont="1" applyFill="1" applyBorder="1" applyAlignment="1">
      <alignment horizontal="center" vertical="center"/>
    </xf>
    <xf numFmtId="9" fontId="6" fillId="16" borderId="0" xfId="570" applyFont="1" applyFill="1" applyBorder="1" applyAlignment="1">
      <alignment horizontal="center" vertical="center"/>
    </xf>
    <xf numFmtId="190" fontId="6" fillId="16" borderId="0" xfId="569" applyNumberFormat="1" applyFont="1" applyFill="1" applyAlignment="1">
      <alignment horizontal="center" vertical="center"/>
    </xf>
    <xf numFmtId="0" fontId="6" fillId="16" borderId="0" xfId="569" applyFont="1" applyFill="1" applyAlignment="1">
      <alignment horizontal="center" vertical="center"/>
    </xf>
    <xf numFmtId="185" fontId="6" fillId="16" borderId="0" xfId="569" applyNumberFormat="1" applyFont="1" applyFill="1" applyAlignment="1">
      <alignment horizontal="center" vertical="center"/>
    </xf>
    <xf numFmtId="10" fontId="6" fillId="16" borderId="0" xfId="570" applyNumberFormat="1" applyFont="1" applyFill="1" applyBorder="1" applyAlignment="1">
      <alignment horizontal="right" vertical="center"/>
    </xf>
    <xf numFmtId="179" fontId="6" fillId="16" borderId="0" xfId="569" applyNumberFormat="1" applyFont="1" applyFill="1" applyAlignment="1">
      <alignment horizontal="right" vertical="center"/>
    </xf>
    <xf numFmtId="191" fontId="6" fillId="16" borderId="0" xfId="569" applyNumberFormat="1" applyFont="1" applyFill="1" applyAlignment="1">
      <alignment horizontal="right" vertical="center"/>
    </xf>
    <xf numFmtId="192" fontId="6" fillId="16" borderId="0" xfId="569" applyNumberFormat="1" applyFont="1" applyFill="1" applyAlignment="1">
      <alignment horizontal="right" vertical="center"/>
    </xf>
    <xf numFmtId="192" fontId="74" fillId="16" borderId="0" xfId="569" applyNumberFormat="1" applyFont="1" applyFill="1" applyAlignment="1">
      <alignment horizontal="right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569" applyNumberFormat="1" applyFont="1" applyAlignment="1">
      <alignment horizontal="left" vertical="center" indent="1"/>
    </xf>
    <xf numFmtId="0" fontId="19" fillId="0" borderId="0" xfId="569" applyFont="1" applyAlignment="1">
      <alignment horizontal="center" vertical="center"/>
    </xf>
  </cellXfs>
  <cellStyles count="571">
    <cellStyle name="나쁨 2" xfId="568" xr:uid="{EBFE0940-9C4E-4ABB-8D96-35993542EFAF}"/>
    <cellStyle name="백분율" xfId="2" builtinId="5"/>
    <cellStyle name="백분율 2" xfId="563" xr:uid="{D6A3D204-8C70-4A7D-BF58-53F115410276}"/>
    <cellStyle name="백분율 2 2" xfId="570" xr:uid="{B2156042-6A9D-4B44-9DEB-FA03B9A49AEB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450259B5-D9C3-4210-91A5-0A42B3E93CDF}"/>
    <cellStyle name="표준 2 4" xfId="3" xr:uid="{F025CCA9-607F-40C4-B9F4-A4606A80B63C}"/>
    <cellStyle name="표준 3" xfId="565" xr:uid="{60C4FBB4-F171-472B-9713-681973E66964}"/>
  </cellStyles>
  <dxfs count="4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강화교통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22C-4EEF-A982-00C6F6607752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655-4C07-B356-D28A1569E3BD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9519-411C-830C-3F7ED3D8AC0F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C604-45CC-A6C5-DA684621F92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6313-4696-8A9B-23EA9BFC4D66}"/>
              </c:ext>
            </c:extLst>
          </c:dPt>
          <c:dPt>
            <c:idx val="8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6313-4696-8A9B-23EA9BFC4D6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종합!$H$11:$H$19</c:f>
              <c:numCache>
                <c:formatCode>"유카후("0"월)"</c:formatCode>
                <c:ptCount val="9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종합!$J$11:$J$19</c:f>
              <c:numCache>
                <c:formatCode>_-* #,##0.00_-;\-* #,##0.00_-;_-* "-"_-;_-@_-</c:formatCode>
                <c:ptCount val="9"/>
                <c:pt idx="0">
                  <c:v>2.3444257506536914</c:v>
                </c:pt>
                <c:pt idx="1">
                  <c:v>2.74782262348708</c:v>
                </c:pt>
                <c:pt idx="2">
                  <c:v>2.7318945532398167</c:v>
                </c:pt>
                <c:pt idx="3">
                  <c:v>2.6420339028428601</c:v>
                </c:pt>
                <c:pt idx="4">
                  <c:v>2.5536375935074802</c:v>
                </c:pt>
                <c:pt idx="5">
                  <c:v>2.4240873861831234</c:v>
                </c:pt>
                <c:pt idx="6">
                  <c:v>2.4262096142314085</c:v>
                </c:pt>
                <c:pt idx="7">
                  <c:v>2.370415934010766</c:v>
                </c:pt>
                <c:pt idx="8">
                  <c:v>2.4341518338398824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8"/>
          <c:min val="2.29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종합!$H$33:$H$38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종합!$N$27:$N$32</c:f>
              <c:numCache>
                <c:formatCode>0%</c:formatCode>
                <c:ptCount val="6"/>
                <c:pt idx="0">
                  <c:v>6.741573033707865E-2</c:v>
                </c:pt>
                <c:pt idx="1">
                  <c:v>6.741573033707865E-2</c:v>
                </c:pt>
                <c:pt idx="2">
                  <c:v>6.741573033707865E-2</c:v>
                </c:pt>
                <c:pt idx="3">
                  <c:v>0.21348314606741572</c:v>
                </c:pt>
                <c:pt idx="4">
                  <c:v>0.20224719101123595</c:v>
                </c:pt>
                <c:pt idx="5">
                  <c:v>0.38202247191011235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70 </c:v>
                </c:pt>
                <c:pt idx="3">
                  <c:v> 17 </c:v>
                </c:pt>
                <c:pt idx="4">
                  <c:v> 60-5 </c:v>
                </c:pt>
                <c:pt idx="5">
                  <c:v> 71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</c:v>
                </c:pt>
                <c:pt idx="1">
                  <c:v>0.27272727272727271</c:v>
                </c:pt>
                <c:pt idx="2">
                  <c:v>0.33333333333333331</c:v>
                </c:pt>
                <c:pt idx="3">
                  <c:v>0.8</c:v>
                </c:pt>
                <c:pt idx="4">
                  <c:v>1</c:v>
                </c:pt>
                <c:pt idx="5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70 </c:v>
                </c:pt>
                <c:pt idx="3">
                  <c:v> 17 </c:v>
                </c:pt>
                <c:pt idx="4">
                  <c:v> 60-5 </c:v>
                </c:pt>
                <c:pt idx="5">
                  <c:v> 71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0.44444444444444442</c:v>
                </c:pt>
                <c:pt idx="3">
                  <c:v>0.2</c:v>
                </c:pt>
                <c:pt idx="4">
                  <c:v>0</c:v>
                </c:pt>
                <c:pt idx="5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70 </c:v>
                </c:pt>
                <c:pt idx="3">
                  <c:v> 17 </c:v>
                </c:pt>
                <c:pt idx="4">
                  <c:v> 60-5 </c:v>
                </c:pt>
                <c:pt idx="5">
                  <c:v> 71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</c:v>
                </c:pt>
                <c:pt idx="1">
                  <c:v>0.27272727272727271</c:v>
                </c:pt>
                <c:pt idx="2">
                  <c:v>0.22222222222222221</c:v>
                </c:pt>
                <c:pt idx="3">
                  <c:v>0</c:v>
                </c:pt>
                <c:pt idx="4">
                  <c:v>0</c:v>
                </c:pt>
                <c:pt idx="5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70 </c:v>
                </c:pt>
                <c:pt idx="3">
                  <c:v> 17 </c:v>
                </c:pt>
                <c:pt idx="4">
                  <c:v> 60-5 </c:v>
                </c:pt>
                <c:pt idx="5">
                  <c:v> 71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</c:v>
                </c:pt>
                <c:pt idx="1">
                  <c:v>0.36363636363636365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70 </c:v>
                </c:pt>
                <c:pt idx="3">
                  <c:v> 17 </c:v>
                </c:pt>
                <c:pt idx="4">
                  <c:v> 60-5 </c:v>
                </c:pt>
                <c:pt idx="5">
                  <c:v> 71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</c:v>
                </c:pt>
                <c:pt idx="1">
                  <c:v>9.0909090909090912E-2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70 </c:v>
                </c:pt>
                <c:pt idx="3">
                  <c:v> 17 </c:v>
                </c:pt>
                <c:pt idx="4">
                  <c:v> 60-5 </c:v>
                </c:pt>
                <c:pt idx="5">
                  <c:v> 71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70 </c:v>
                </c:pt>
                <c:pt idx="3">
                  <c:v> 17 </c:v>
                </c:pt>
                <c:pt idx="4">
                  <c:v> 60-5 </c:v>
                </c:pt>
                <c:pt idx="5">
                  <c:v> 71 </c:v>
                </c:pt>
              </c:strCache>
            </c:strRef>
          </c:cat>
          <c:val>
            <c:numRef>
              <c:f>종합!$M$66:$P$66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141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21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717176</xdr:colOff>
      <xdr:row>8</xdr:row>
      <xdr:rowOff>392206</xdr:rowOff>
    </xdr:from>
    <xdr:to>
      <xdr:col>2</xdr:col>
      <xdr:colOff>123265</xdr:colOff>
      <xdr:row>16</xdr:row>
      <xdr:rowOff>201706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18029" y="2577353"/>
          <a:ext cx="336177" cy="272302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173690</xdr:colOff>
      <xdr:row>11</xdr:row>
      <xdr:rowOff>148480</xdr:rowOff>
    </xdr:from>
    <xdr:to>
      <xdr:col>2</xdr:col>
      <xdr:colOff>274547</xdr:colOff>
      <xdr:row>13</xdr:row>
      <xdr:rowOff>51550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74543" y="3790392"/>
          <a:ext cx="1030945" cy="48577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30</xdr:row>
      <xdr:rowOff>0</xdr:rowOff>
    </xdr:from>
    <xdr:to>
      <xdr:col>6</xdr:col>
      <xdr:colOff>790016</xdr:colOff>
      <xdr:row>38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53</xdr:row>
      <xdr:rowOff>303679</xdr:rowOff>
    </xdr:from>
    <xdr:to>
      <xdr:col>10</xdr:col>
      <xdr:colOff>829235</xdr:colOff>
      <xdr:row>62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55</xdr:row>
      <xdr:rowOff>145773</xdr:rowOff>
    </xdr:from>
    <xdr:to>
      <xdr:col>10</xdr:col>
      <xdr:colOff>794931</xdr:colOff>
      <xdr:row>60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30</xdr:row>
      <xdr:rowOff>33618</xdr:rowOff>
    </xdr:from>
    <xdr:to>
      <xdr:col>6</xdr:col>
      <xdr:colOff>761218</xdr:colOff>
      <xdr:row>30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08530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825211</xdr:colOff>
      <xdr:row>14</xdr:row>
      <xdr:rowOff>235323</xdr:rowOff>
    </xdr:from>
    <xdr:to>
      <xdr:col>6</xdr:col>
      <xdr:colOff>224118</xdr:colOff>
      <xdr:row>16</xdr:row>
      <xdr:rowOff>14873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8BA6387E-07DE-4270-8948-12FE14F26609}"/>
            </a:ext>
          </a:extLst>
        </xdr:cNvPr>
        <xdr:cNvCxnSpPr/>
      </xdr:nvCxnSpPr>
      <xdr:spPr>
        <a:xfrm flipV="1">
          <a:off x="4478329" y="4751294"/>
          <a:ext cx="272965" cy="36225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695579</xdr:colOff>
      <xdr:row>14</xdr:row>
      <xdr:rowOff>289212</xdr:rowOff>
    </xdr:from>
    <xdr:to>
      <xdr:col>5</xdr:col>
      <xdr:colOff>852465</xdr:colOff>
      <xdr:row>16</xdr:row>
      <xdr:rowOff>189227</xdr:rowOff>
    </xdr:to>
    <xdr:sp macro="" textlink="$K$18">
      <xdr:nvSpPr>
        <xdr:cNvPr id="21" name="TextBox 20">
          <a:extLst>
            <a:ext uri="{FF2B5EF4-FFF2-40B4-BE49-F238E27FC236}">
              <a16:creationId xmlns:a16="http://schemas.microsoft.com/office/drawing/2014/main" id="{0D5E696D-9EE1-46CC-9117-BC0EF7F0BA3B}"/>
            </a:ext>
          </a:extLst>
        </xdr:cNvPr>
        <xdr:cNvSpPr txBox="1"/>
      </xdr:nvSpPr>
      <xdr:spPr>
        <a:xfrm>
          <a:off x="3474638" y="4805183"/>
          <a:ext cx="1030945" cy="48272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ADD7F22-6759-4F91-8FDF-1193CF14E822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534214</xdr:colOff>
      <xdr:row>13</xdr:row>
      <xdr:rowOff>94230</xdr:rowOff>
    </xdr:from>
    <xdr:to>
      <xdr:col>6</xdr:col>
      <xdr:colOff>691101</xdr:colOff>
      <xdr:row>14</xdr:row>
      <xdr:rowOff>285597</xdr:rowOff>
    </xdr:to>
    <xdr:sp macro="" textlink="$K$19">
      <xdr:nvSpPr>
        <xdr:cNvPr id="17" name="TextBox 16">
          <a:extLst>
            <a:ext uri="{FF2B5EF4-FFF2-40B4-BE49-F238E27FC236}">
              <a16:creationId xmlns:a16="http://schemas.microsoft.com/office/drawing/2014/main" id="{212FBA52-301B-4891-9BD9-B7A53CF96829}"/>
            </a:ext>
          </a:extLst>
        </xdr:cNvPr>
        <xdr:cNvSpPr txBox="1"/>
      </xdr:nvSpPr>
      <xdr:spPr>
        <a:xfrm>
          <a:off x="4187332" y="4318848"/>
          <a:ext cx="1030945" cy="48272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A300427-97B7-4C99-831A-F73F51AB09F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406112</xdr:colOff>
      <xdr:row>14</xdr:row>
      <xdr:rowOff>279330</xdr:rowOff>
    </xdr:from>
    <xdr:to>
      <xdr:col>5</xdr:col>
      <xdr:colOff>649941</xdr:colOff>
      <xdr:row>16</xdr:row>
      <xdr:rowOff>44824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1E561D82-9628-4CF3-9D00-ED87AC8F0DC4}"/>
            </a:ext>
          </a:extLst>
        </xdr:cNvPr>
        <xdr:cNvCxnSpPr/>
      </xdr:nvCxnSpPr>
      <xdr:spPr>
        <a:xfrm>
          <a:off x="4059230" y="4795301"/>
          <a:ext cx="243829" cy="34819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9B0FF54-862A-43B9-90BD-60AC49708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FD963115-1D53-4036-BB2C-64431FBFDCEA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0DCB132-DF9D-4EBC-B2E4-723E44800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4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B2" sqref="B2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27" width="9.140625" style="2"/>
    <col min="28" max="28" width="9.140625" style="31"/>
    <col min="29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110</v>
      </c>
      <c r="C2" s="56"/>
      <c r="D2" s="56"/>
      <c r="E2" s="56"/>
      <c r="F2" s="56"/>
      <c r="G2" s="56"/>
      <c r="H2" s="56"/>
      <c r="I2" s="56"/>
      <c r="J2" s="56"/>
      <c r="K2" s="62" t="s">
        <v>576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112</v>
      </c>
      <c r="C4" s="316" t="s">
        <v>38</v>
      </c>
      <c r="D4" s="316"/>
      <c r="E4" s="61" t="s">
        <v>111</v>
      </c>
      <c r="F4" s="61" t="s">
        <v>64</v>
      </c>
      <c r="G4" s="268" t="s">
        <v>114</v>
      </c>
      <c r="H4" s="38"/>
      <c r="I4" s="38"/>
      <c r="J4" s="93" t="s">
        <v>35</v>
      </c>
      <c r="K4" s="93" t="s">
        <v>36</v>
      </c>
    </row>
    <row r="5" spans="1:28" ht="48.75" customHeight="1">
      <c r="B5" s="264" t="s">
        <v>449</v>
      </c>
      <c r="C5" s="317" t="s">
        <v>230</v>
      </c>
      <c r="D5" s="317"/>
      <c r="E5" s="265">
        <v>6</v>
      </c>
      <c r="F5" s="264">
        <v>49</v>
      </c>
      <c r="G5" s="266" t="s">
        <v>67</v>
      </c>
      <c r="H5" s="38"/>
      <c r="I5" s="38"/>
      <c r="J5" s="92" t="s">
        <v>50</v>
      </c>
      <c r="K5" s="91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73"/>
    </row>
    <row r="7" spans="1:28" ht="16.5" customHeight="1">
      <c r="B7" s="51" t="s">
        <v>128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5"/>
      <c r="P9" s="315"/>
    </row>
    <row r="10" spans="1:28" ht="23.25" customHeight="1" thickBot="1">
      <c r="G10" s="6"/>
      <c r="H10" s="194" t="s">
        <v>91</v>
      </c>
      <c r="I10" s="195" t="s">
        <v>92</v>
      </c>
      <c r="J10" s="196" t="str">
        <f>C5</f>
        <v>강화교통</v>
      </c>
      <c r="K10" s="197" t="s">
        <v>93</v>
      </c>
      <c r="X10" s="273"/>
      <c r="Z10" s="39"/>
      <c r="AA10" s="39"/>
      <c r="AB10" s="269"/>
    </row>
    <row r="11" spans="1:28" ht="23.25" customHeight="1" thickTop="1">
      <c r="G11" s="6"/>
      <c r="H11" s="230">
        <v>1</v>
      </c>
      <c r="I11" s="191">
        <v>2.0099999999999998</v>
      </c>
      <c r="J11" s="192">
        <v>2.3444257506536914</v>
      </c>
      <c r="K11" s="193"/>
      <c r="M11" s="2"/>
      <c r="Y11" s="274"/>
      <c r="Z11" s="275"/>
      <c r="AA11" s="276"/>
      <c r="AB11" s="269"/>
    </row>
    <row r="12" spans="1:28" ht="23.25" customHeight="1">
      <c r="G12" s="6"/>
      <c r="H12" s="231">
        <v>2</v>
      </c>
      <c r="I12" s="185">
        <v>2.3662575846193561</v>
      </c>
      <c r="J12" s="192">
        <v>2.74782262348708</v>
      </c>
      <c r="K12" s="232">
        <v>0.17206638884635628</v>
      </c>
      <c r="M12" s="276"/>
      <c r="Y12" s="274"/>
      <c r="Z12" s="275"/>
      <c r="AA12" s="276"/>
      <c r="AB12" s="269"/>
    </row>
    <row r="13" spans="1:28" ht="23.25" customHeight="1">
      <c r="G13" s="6"/>
      <c r="H13" s="231">
        <v>3</v>
      </c>
      <c r="I13" s="185">
        <v>2.37</v>
      </c>
      <c r="J13" s="192">
        <v>2.7318945532398167</v>
      </c>
      <c r="K13" s="233">
        <v>-5.7966151494341922E-3</v>
      </c>
      <c r="M13" s="276"/>
      <c r="Y13" s="274"/>
      <c r="Z13" s="275"/>
      <c r="AA13" s="276"/>
      <c r="AB13" s="269"/>
    </row>
    <row r="14" spans="1:28" ht="23.25" customHeight="1">
      <c r="G14" s="6"/>
      <c r="H14" s="231">
        <v>4</v>
      </c>
      <c r="I14" s="185">
        <v>2.33</v>
      </c>
      <c r="J14" s="192">
        <v>2.6420339028428601</v>
      </c>
      <c r="K14" s="233">
        <v>-3.2893162106271134E-2</v>
      </c>
      <c r="M14" s="276"/>
      <c r="Y14" s="274"/>
      <c r="Z14" s="275"/>
      <c r="AA14" s="276"/>
      <c r="AB14" s="269"/>
    </row>
    <row r="15" spans="1:28" ht="23.25" customHeight="1">
      <c r="G15" s="6"/>
      <c r="H15" s="231">
        <v>5</v>
      </c>
      <c r="I15" s="185">
        <v>2.2850259626150282</v>
      </c>
      <c r="J15" s="192">
        <v>2.5536375935074802</v>
      </c>
      <c r="K15" s="233">
        <v>-3.3457674120027203E-2</v>
      </c>
      <c r="M15" s="276"/>
      <c r="Y15" s="274"/>
      <c r="Z15" s="275"/>
      <c r="AA15" s="276"/>
      <c r="AB15" s="269"/>
    </row>
    <row r="16" spans="1:28" ht="23.25" customHeight="1">
      <c r="G16" s="6"/>
      <c r="H16" s="231">
        <v>6</v>
      </c>
      <c r="I16" s="185">
        <v>2.0664933427553414</v>
      </c>
      <c r="J16" s="192">
        <v>2.4240873861831234</v>
      </c>
      <c r="K16" s="233">
        <v>-5.0731633828438705E-2</v>
      </c>
      <c r="M16" s="276"/>
      <c r="Y16" s="274"/>
      <c r="Z16" s="275"/>
      <c r="AA16" s="276"/>
      <c r="AB16" s="269"/>
    </row>
    <row r="17" spans="2:28" ht="23.25" customHeight="1">
      <c r="G17" s="6"/>
      <c r="H17" s="231">
        <v>7</v>
      </c>
      <c r="I17" s="185">
        <v>2.13</v>
      </c>
      <c r="J17" s="192">
        <v>2.4262096142314085</v>
      </c>
      <c r="K17" s="233">
        <v>8.7547505934870706E-4</v>
      </c>
      <c r="M17" s="276"/>
      <c r="Y17" s="274"/>
      <c r="Z17" s="275"/>
      <c r="AA17" s="276"/>
      <c r="AB17" s="269"/>
    </row>
    <row r="18" spans="2:28" ht="23.25" customHeight="1">
      <c r="G18" s="6"/>
      <c r="H18" s="231">
        <v>8</v>
      </c>
      <c r="I18" s="185">
        <v>2.08</v>
      </c>
      <c r="J18" s="192">
        <v>2.370415934010766</v>
      </c>
      <c r="K18" s="233">
        <v>-2.2996232433246333E-2</v>
      </c>
      <c r="M18" s="276"/>
      <c r="Y18" s="274"/>
      <c r="Z18" s="275"/>
      <c r="AA18" s="276"/>
      <c r="AB18" s="269"/>
    </row>
    <row r="19" spans="2:28" ht="23.25" customHeight="1">
      <c r="G19" s="6"/>
      <c r="H19" s="231">
        <v>9</v>
      </c>
      <c r="I19" s="185">
        <v>2.13</v>
      </c>
      <c r="J19" s="192">
        <v>2.4341518338398824</v>
      </c>
      <c r="K19" s="233">
        <v>2.6888065893682533E-2</v>
      </c>
      <c r="M19" s="276"/>
      <c r="Y19" s="274"/>
      <c r="Z19" s="275"/>
      <c r="AA19" s="276"/>
      <c r="AB19" s="269"/>
    </row>
    <row r="20" spans="2:28" ht="23.25" customHeight="1">
      <c r="G20" s="6"/>
      <c r="H20" s="267" t="s">
        <v>420</v>
      </c>
      <c r="I20" s="186">
        <v>5.9701492537313383E-2</v>
      </c>
      <c r="J20" s="187">
        <v>3.8272094205232587E-2</v>
      </c>
      <c r="K20" s="188">
        <v>-2.1429398332080796E-2</v>
      </c>
      <c r="M20" s="276"/>
      <c r="Y20" s="274"/>
      <c r="Z20" s="275"/>
      <c r="AA20" s="276"/>
      <c r="AB20" s="269"/>
    </row>
    <row r="21" spans="2:28" ht="23.25" customHeight="1">
      <c r="H21" s="189" t="s">
        <v>450</v>
      </c>
      <c r="I21" s="190"/>
      <c r="J21" s="271" t="s">
        <v>421</v>
      </c>
      <c r="K21" s="272"/>
      <c r="M21" s="276"/>
      <c r="X21" s="2"/>
      <c r="Y21" s="2"/>
      <c r="AB21" s="269"/>
    </row>
    <row r="22" spans="2:28" ht="9" customHeight="1">
      <c r="M22" s="276"/>
      <c r="X22" s="2"/>
      <c r="Y22" s="2"/>
      <c r="AB22" s="270"/>
    </row>
    <row r="23" spans="2:28" ht="16.5" customHeight="1">
      <c r="B23" s="51" t="s">
        <v>129</v>
      </c>
      <c r="C23" s="51"/>
      <c r="D23" s="50"/>
      <c r="E23" s="50"/>
      <c r="F23" s="50"/>
      <c r="G23" s="50"/>
      <c r="H23" s="50"/>
      <c r="I23" s="50"/>
      <c r="J23" s="50"/>
      <c r="K23" s="50"/>
      <c r="M23" s="276"/>
      <c r="X23" s="2"/>
      <c r="Y23" s="2"/>
      <c r="AB23" s="270"/>
    </row>
    <row r="24" spans="2:28" ht="27.75" customHeight="1">
      <c r="B24" s="55" t="s">
        <v>62</v>
      </c>
      <c r="C24" s="55" t="s">
        <v>100</v>
      </c>
      <c r="D24" s="55" t="s">
        <v>102</v>
      </c>
      <c r="E24" s="55" t="s">
        <v>103</v>
      </c>
      <c r="F24" s="55" t="s">
        <v>104</v>
      </c>
      <c r="G24" s="55" t="s">
        <v>105</v>
      </c>
      <c r="H24" s="55" t="s">
        <v>6</v>
      </c>
      <c r="I24" s="55" t="s">
        <v>7</v>
      </c>
      <c r="J24" s="55" t="s">
        <v>106</v>
      </c>
      <c r="K24" s="55" t="s">
        <v>72</v>
      </c>
      <c r="M24" s="276"/>
      <c r="X24" s="2"/>
      <c r="Y24" s="2"/>
      <c r="AB24" s="270"/>
    </row>
    <row r="25" spans="2:28" ht="23.25" customHeight="1">
      <c r="B25" s="73" t="s">
        <v>422</v>
      </c>
      <c r="C25" s="74">
        <v>9</v>
      </c>
      <c r="D25" s="75">
        <v>2.1929773979701906E-2</v>
      </c>
      <c r="E25" s="75">
        <v>0.35443444266069357</v>
      </c>
      <c r="F25" s="75">
        <v>0.17354309130607254</v>
      </c>
      <c r="G25" s="76">
        <v>14.094085500311389</v>
      </c>
      <c r="H25" s="77">
        <v>0.2233632246242625</v>
      </c>
      <c r="I25" s="77">
        <v>15.78444596090093</v>
      </c>
      <c r="J25" s="78">
        <v>2.130414149109618</v>
      </c>
      <c r="K25" s="79" t="s">
        <v>67</v>
      </c>
      <c r="M25" s="276"/>
      <c r="N25" s="277" t="s">
        <v>117</v>
      </c>
      <c r="Y25" s="2"/>
    </row>
    <row r="26" spans="2:28" ht="22.5" customHeight="1">
      <c r="B26" s="226" t="s">
        <v>117</v>
      </c>
      <c r="C26" s="66">
        <v>9</v>
      </c>
      <c r="D26" s="67">
        <v>1.4847554745893134E-2</v>
      </c>
      <c r="E26" s="67">
        <v>0.30616676304837648</v>
      </c>
      <c r="F26" s="67">
        <v>0.21615871680952059</v>
      </c>
      <c r="G26" s="68">
        <v>14.788615384615387</v>
      </c>
      <c r="H26" s="69">
        <v>0.37302187618126703</v>
      </c>
      <c r="I26" s="69">
        <v>24.981275047859452</v>
      </c>
      <c r="J26" s="70">
        <v>2.4341518338398824</v>
      </c>
      <c r="K26" s="71" t="s">
        <v>67</v>
      </c>
      <c r="M26" s="276"/>
      <c r="N26" s="39" t="s">
        <v>67</v>
      </c>
      <c r="O26" s="39">
        <v>88</v>
      </c>
      <c r="Y26" s="2"/>
    </row>
    <row r="27" spans="2:28" ht="22.5" customHeight="1">
      <c r="B27" s="52" t="s">
        <v>107</v>
      </c>
      <c r="C27" s="52"/>
      <c r="D27" s="64">
        <f>D26/D25-1</f>
        <v>-0.32294994195398641</v>
      </c>
      <c r="E27" s="64">
        <f t="shared" ref="E27:J27" si="0">E26/E25-1</f>
        <v>-0.13618224924749933</v>
      </c>
      <c r="F27" s="64">
        <f t="shared" si="0"/>
        <v>0.24556221272034517</v>
      </c>
      <c r="G27" s="64">
        <f t="shared" si="0"/>
        <v>4.927810919613429E-2</v>
      </c>
      <c r="H27" s="64">
        <f t="shared" si="0"/>
        <v>0.67002368813737156</v>
      </c>
      <c r="I27" s="64">
        <f t="shared" si="0"/>
        <v>0.58265137146654666</v>
      </c>
      <c r="J27" s="64">
        <f t="shared" si="0"/>
        <v>0.14257213080245834</v>
      </c>
      <c r="K27" s="65" t="str">
        <f>J21</f>
        <v>15위/(32개사)</v>
      </c>
      <c r="M27" s="2" t="s">
        <v>187</v>
      </c>
      <c r="N27" s="278">
        <v>6.741573033707865E-2</v>
      </c>
      <c r="O27" s="39">
        <v>6</v>
      </c>
      <c r="X27" s="2"/>
      <c r="Y27" s="2"/>
    </row>
    <row r="28" spans="2:28" ht="22.5" customHeight="1">
      <c r="M28" s="2" t="s">
        <v>188</v>
      </c>
      <c r="N28" s="278">
        <v>6.741573033707865E-2</v>
      </c>
      <c r="O28" s="39">
        <v>6</v>
      </c>
      <c r="X28" s="2"/>
      <c r="Y28" s="2"/>
    </row>
    <row r="29" spans="2:28" ht="17.25" customHeight="1">
      <c r="B29" s="51" t="s">
        <v>130</v>
      </c>
      <c r="C29" s="51"/>
      <c r="D29" s="50"/>
      <c r="E29" s="50"/>
      <c r="F29" s="50"/>
      <c r="G29" s="50"/>
      <c r="H29" s="50"/>
      <c r="I29" s="50"/>
      <c r="J29" s="50"/>
      <c r="K29" s="50"/>
      <c r="M29" s="2" t="s">
        <v>116</v>
      </c>
      <c r="N29" s="278">
        <v>6.741573033707865E-2</v>
      </c>
      <c r="O29" s="39">
        <v>6</v>
      </c>
      <c r="X29" s="2"/>
      <c r="Y29" s="2"/>
    </row>
    <row r="30" spans="2:28" ht="22.5" customHeight="1">
      <c r="B30" s="59"/>
      <c r="C30" s="59"/>
      <c r="M30" s="2" t="s">
        <v>189</v>
      </c>
      <c r="N30" s="278">
        <v>0.21348314606741572</v>
      </c>
      <c r="O30" s="39">
        <v>19</v>
      </c>
      <c r="X30" s="2"/>
      <c r="Y30" s="2"/>
    </row>
    <row r="31" spans="2:28" ht="22.5" customHeight="1" thickBot="1">
      <c r="H31" s="198" t="s">
        <v>91</v>
      </c>
      <c r="I31" s="199" t="s">
        <v>92</v>
      </c>
      <c r="J31" s="200" t="str">
        <f>J10</f>
        <v>강화교통</v>
      </c>
      <c r="K31" s="201" t="s">
        <v>115</v>
      </c>
      <c r="M31" s="2" t="s">
        <v>190</v>
      </c>
      <c r="N31" s="278">
        <v>0.20224719101123595</v>
      </c>
      <c r="O31" s="39">
        <v>18</v>
      </c>
      <c r="X31" s="2"/>
      <c r="Y31" s="2"/>
    </row>
    <row r="32" spans="2:28" ht="22.5" customHeight="1" thickTop="1">
      <c r="H32" s="206" t="s">
        <v>109</v>
      </c>
      <c r="I32" s="207" t="s">
        <v>67</v>
      </c>
      <c r="J32" s="208" t="s">
        <v>67</v>
      </c>
      <c r="K32" s="209"/>
      <c r="M32" s="2" t="s">
        <v>76</v>
      </c>
      <c r="N32" s="278">
        <v>0.38202247191011235</v>
      </c>
      <c r="O32" s="39">
        <v>33</v>
      </c>
      <c r="X32" s="2"/>
      <c r="Z32" s="39"/>
      <c r="AA32" s="39"/>
      <c r="AB32" s="269"/>
    </row>
    <row r="33" spans="2:28" ht="21" customHeight="1">
      <c r="H33" s="202" t="s">
        <v>94</v>
      </c>
      <c r="I33" s="203">
        <v>4.0834575260804772E-2</v>
      </c>
      <c r="J33" s="204" t="s">
        <v>448</v>
      </c>
      <c r="K33" s="205">
        <v>2.6581155076273878E-2</v>
      </c>
      <c r="M33" s="2"/>
      <c r="X33" s="2"/>
      <c r="Z33" s="39"/>
      <c r="AA33" s="39"/>
      <c r="AB33" s="269"/>
    </row>
    <row r="34" spans="2:28" ht="21" customHeight="1">
      <c r="H34" s="177" t="s">
        <v>95</v>
      </c>
      <c r="I34" s="169">
        <v>6.9448584202682559E-2</v>
      </c>
      <c r="J34" s="178" t="s">
        <v>448</v>
      </c>
      <c r="K34" s="179">
        <v>-2.0328538656039091E-3</v>
      </c>
      <c r="L34" s="4"/>
      <c r="M34" s="2"/>
      <c r="X34" s="2"/>
      <c r="Z34" s="39"/>
      <c r="AA34" s="39"/>
      <c r="AB34" s="269"/>
    </row>
    <row r="35" spans="2:28" ht="21" customHeight="1">
      <c r="H35" s="176" t="s">
        <v>96</v>
      </c>
      <c r="I35" s="169">
        <v>0.12071535022354694</v>
      </c>
      <c r="J35" s="178" t="s">
        <v>448</v>
      </c>
      <c r="K35" s="179">
        <v>-5.3299619886468294E-2</v>
      </c>
      <c r="L35" s="4"/>
      <c r="M35" s="2"/>
      <c r="X35" s="2"/>
      <c r="Z35" s="39"/>
      <c r="AA35" s="39"/>
      <c r="AB35" s="269"/>
    </row>
    <row r="36" spans="2:28" ht="21" customHeight="1">
      <c r="H36" s="176" t="s">
        <v>99</v>
      </c>
      <c r="I36" s="169">
        <v>0.21818181818181817</v>
      </c>
      <c r="J36" s="178" t="s">
        <v>451</v>
      </c>
      <c r="K36" s="179">
        <v>-4.6986721144024468E-3</v>
      </c>
      <c r="L36" s="4"/>
      <c r="M36" s="2"/>
      <c r="X36" s="2"/>
      <c r="Z36" s="39"/>
      <c r="AA36" s="39"/>
      <c r="AB36" s="269"/>
    </row>
    <row r="37" spans="2:28" ht="21" customHeight="1">
      <c r="H37" s="180" t="s">
        <v>97</v>
      </c>
      <c r="I37" s="169">
        <v>0.23487332339791356</v>
      </c>
      <c r="J37" s="178" t="s">
        <v>452</v>
      </c>
      <c r="K37" s="179">
        <v>-3.2626132386677609E-2</v>
      </c>
      <c r="L37" s="4"/>
      <c r="M37" s="2"/>
      <c r="X37" s="2"/>
      <c r="Z37" s="39"/>
      <c r="AA37" s="39"/>
      <c r="AB37" s="269"/>
    </row>
    <row r="38" spans="2:28" ht="21" customHeight="1">
      <c r="H38" s="181" t="s">
        <v>98</v>
      </c>
      <c r="I38" s="182">
        <v>0.31594634873323396</v>
      </c>
      <c r="J38" s="183" t="s">
        <v>453</v>
      </c>
      <c r="K38" s="184">
        <v>6.6076123176878387E-2</v>
      </c>
      <c r="L38" s="4"/>
      <c r="M38" s="2"/>
      <c r="X38" s="2"/>
      <c r="Z38" s="39"/>
      <c r="AA38" s="39"/>
      <c r="AB38" s="269"/>
    </row>
    <row r="39" spans="2:28" ht="22.5" customHeight="1">
      <c r="L39" s="4"/>
      <c r="M39" s="2"/>
      <c r="X39" s="2"/>
      <c r="Z39" s="39"/>
      <c r="AA39" s="39"/>
      <c r="AB39" s="269"/>
    </row>
    <row r="40" spans="2:28" ht="18" customHeight="1">
      <c r="B40" s="51" t="s">
        <v>131</v>
      </c>
      <c r="C40" s="51"/>
      <c r="D40" s="50"/>
      <c r="E40" s="50"/>
      <c r="F40" s="50"/>
      <c r="G40" s="50"/>
      <c r="H40" s="50"/>
      <c r="I40" s="50"/>
      <c r="J40" s="50"/>
      <c r="K40" s="50"/>
      <c r="L40" s="4"/>
      <c r="M40" s="2"/>
      <c r="X40" s="2"/>
      <c r="Z40" s="39"/>
      <c r="AA40" s="39"/>
      <c r="AB40" s="269"/>
    </row>
    <row r="41" spans="2:28" ht="30.75" customHeight="1">
      <c r="B41" s="55" t="s">
        <v>62</v>
      </c>
      <c r="C41" s="55" t="s">
        <v>101</v>
      </c>
      <c r="D41" s="55" t="s">
        <v>102</v>
      </c>
      <c r="E41" s="55" t="s">
        <v>103</v>
      </c>
      <c r="F41" s="55" t="s">
        <v>104</v>
      </c>
      <c r="G41" s="55" t="s">
        <v>105</v>
      </c>
      <c r="H41" s="55" t="s">
        <v>6</v>
      </c>
      <c r="I41" s="55" t="s">
        <v>7</v>
      </c>
      <c r="J41" s="55" t="s">
        <v>106</v>
      </c>
      <c r="K41" s="55" t="s">
        <v>72</v>
      </c>
      <c r="L41" s="4"/>
      <c r="M41" s="2"/>
      <c r="N41" s="39" t="s">
        <v>124</v>
      </c>
      <c r="X41" s="2"/>
      <c r="Z41" s="39"/>
      <c r="AA41" s="39"/>
      <c r="AB41" s="269"/>
    </row>
    <row r="42" spans="2:28" ht="22.5" customHeight="1">
      <c r="B42" s="228" t="s">
        <v>117</v>
      </c>
      <c r="C42" s="74">
        <v>1</v>
      </c>
      <c r="D42" s="75">
        <v>4.2636604954168753E-2</v>
      </c>
      <c r="E42" s="75">
        <v>0.38520910928165225</v>
      </c>
      <c r="F42" s="75">
        <v>0.2132860243389979</v>
      </c>
      <c r="G42" s="76">
        <v>15.62693939393939</v>
      </c>
      <c r="H42" s="77">
        <v>1.7760055058155042</v>
      </c>
      <c r="I42" s="77">
        <v>35.271237836398321</v>
      </c>
      <c r="J42" s="78">
        <v>2.353119973900911</v>
      </c>
      <c r="K42" s="80" t="s">
        <v>70</v>
      </c>
      <c r="L42" s="4"/>
      <c r="M42" s="2"/>
      <c r="N42" s="39">
        <v>1</v>
      </c>
      <c r="X42" s="2"/>
      <c r="Z42" s="39"/>
      <c r="AA42" s="39"/>
      <c r="AB42" s="269"/>
    </row>
    <row r="43" spans="2:28" ht="22.5" customHeight="1">
      <c r="B43" s="226" t="s">
        <v>117</v>
      </c>
      <c r="C43" s="66">
        <v>2</v>
      </c>
      <c r="D43" s="67">
        <v>2.6993414269870002E-2</v>
      </c>
      <c r="E43" s="67">
        <v>0.29894716807730226</v>
      </c>
      <c r="F43" s="67">
        <v>0.18367495663218253</v>
      </c>
      <c r="G43" s="68">
        <v>11.197463414634147</v>
      </c>
      <c r="H43" s="69">
        <v>0.50476317605928678</v>
      </c>
      <c r="I43" s="69">
        <v>10.58911825925553</v>
      </c>
      <c r="J43" s="70">
        <v>2.7445162607845668</v>
      </c>
      <c r="K43" s="71" t="s">
        <v>68</v>
      </c>
      <c r="M43" s="2"/>
      <c r="N43" s="39">
        <v>4</v>
      </c>
      <c r="X43" s="2"/>
      <c r="Z43" s="39"/>
      <c r="AA43" s="39"/>
      <c r="AB43" s="269"/>
    </row>
    <row r="44" spans="2:28" ht="22.5" customHeight="1">
      <c r="B44" s="226" t="s">
        <v>117</v>
      </c>
      <c r="C44" s="66">
        <v>3</v>
      </c>
      <c r="D44" s="67">
        <v>1.1495152902474839E-2</v>
      </c>
      <c r="E44" s="67">
        <v>0.30505848986534334</v>
      </c>
      <c r="F44" s="67">
        <v>0.20246034028059001</v>
      </c>
      <c r="G44" s="68">
        <v>11.183979166666667</v>
      </c>
      <c r="H44" s="69">
        <v>0.39211466551350277</v>
      </c>
      <c r="I44" s="69">
        <v>13.510418444330757</v>
      </c>
      <c r="J44" s="70">
        <v>2.7357451632855105</v>
      </c>
      <c r="K44" s="71" t="s">
        <v>68</v>
      </c>
      <c r="M44" s="2"/>
      <c r="N44" s="39">
        <v>4</v>
      </c>
      <c r="X44" s="2"/>
      <c r="Z44" s="39"/>
      <c r="AA44" s="39"/>
      <c r="AB44" s="269"/>
    </row>
    <row r="45" spans="2:28" ht="22.5" customHeight="1">
      <c r="B45" s="226" t="s">
        <v>117</v>
      </c>
      <c r="C45" s="66">
        <v>4</v>
      </c>
      <c r="D45" s="67">
        <v>1.0260421855725227E-2</v>
      </c>
      <c r="E45" s="67">
        <v>0.30864820680969679</v>
      </c>
      <c r="F45" s="67">
        <v>0.21594884535443426</v>
      </c>
      <c r="G45" s="68">
        <v>11.919866666666669</v>
      </c>
      <c r="H45" s="69">
        <v>0.63068668539598305</v>
      </c>
      <c r="I45" s="69">
        <v>15.493604298174189</v>
      </c>
      <c r="J45" s="70">
        <v>2.6420339028428601</v>
      </c>
      <c r="K45" s="71" t="s">
        <v>69</v>
      </c>
      <c r="M45" s="2"/>
      <c r="N45" s="39">
        <v>3</v>
      </c>
      <c r="X45" s="2"/>
      <c r="Z45" s="39"/>
      <c r="AA45" s="39"/>
      <c r="AB45" s="269"/>
    </row>
    <row r="46" spans="2:28" ht="22.5" customHeight="1">
      <c r="B46" s="226" t="s">
        <v>117</v>
      </c>
      <c r="C46" s="66">
        <v>5</v>
      </c>
      <c r="D46" s="67">
        <v>1.1407295803761876E-2</v>
      </c>
      <c r="E46" s="67">
        <v>0.3110337077800146</v>
      </c>
      <c r="F46" s="67">
        <v>0.2189607857430747</v>
      </c>
      <c r="G46" s="68">
        <v>12.783954545454547</v>
      </c>
      <c r="H46" s="69">
        <v>0.39143281326685847</v>
      </c>
      <c r="I46" s="69">
        <v>18.297255067762137</v>
      </c>
      <c r="J46" s="70">
        <v>2.5573965261116522</v>
      </c>
      <c r="K46" s="71" t="s">
        <v>69</v>
      </c>
      <c r="M46" s="2"/>
      <c r="N46" s="39">
        <v>3</v>
      </c>
      <c r="X46" s="2"/>
      <c r="Z46" s="39"/>
      <c r="AA46" s="39"/>
      <c r="AB46" s="269"/>
    </row>
    <row r="47" spans="2:28" ht="22.5" customHeight="1">
      <c r="B47" s="226" t="s">
        <v>117</v>
      </c>
      <c r="C47" s="66">
        <v>6</v>
      </c>
      <c r="D47" s="67">
        <v>1.240740302319519E-2</v>
      </c>
      <c r="E47" s="67">
        <v>0.31454146553048723</v>
      </c>
      <c r="F47" s="67">
        <v>0.21365581909728903</v>
      </c>
      <c r="G47" s="68">
        <v>14.134255813953486</v>
      </c>
      <c r="H47" s="69">
        <v>0.37643231034796054</v>
      </c>
      <c r="I47" s="69">
        <v>22.50914746728494</v>
      </c>
      <c r="J47" s="70">
        <v>2.4239591632996063</v>
      </c>
      <c r="K47" s="71" t="s">
        <v>67</v>
      </c>
      <c r="M47" s="2"/>
      <c r="N47" s="39">
        <v>2</v>
      </c>
      <c r="X47" s="2"/>
      <c r="Z47" s="39"/>
      <c r="AA47" s="39"/>
      <c r="AB47" s="269"/>
    </row>
    <row r="48" spans="2:28" ht="22.5" customHeight="1">
      <c r="B48" s="226" t="s">
        <v>117</v>
      </c>
      <c r="C48" s="66">
        <v>7</v>
      </c>
      <c r="D48" s="67">
        <v>1.375254418749435E-2</v>
      </c>
      <c r="E48" s="67">
        <v>0.30776615197911206</v>
      </c>
      <c r="F48" s="67">
        <v>0.21456092304092422</v>
      </c>
      <c r="G48" s="68">
        <v>14.589953488372091</v>
      </c>
      <c r="H48" s="69">
        <v>0.31135636858106935</v>
      </c>
      <c r="I48" s="69">
        <v>22.345443858237456</v>
      </c>
      <c r="J48" s="70">
        <v>2.4270216770598303</v>
      </c>
      <c r="K48" s="71" t="s">
        <v>67</v>
      </c>
      <c r="M48" s="2"/>
      <c r="N48" s="39">
        <v>2</v>
      </c>
      <c r="X48" s="2"/>
      <c r="Z48" s="39"/>
      <c r="AA48" s="39"/>
      <c r="AB48" s="269"/>
    </row>
    <row r="49" spans="2:28" ht="22.5" customHeight="1">
      <c r="B49" s="226" t="s">
        <v>117</v>
      </c>
      <c r="C49" s="66">
        <v>8</v>
      </c>
      <c r="D49" s="67">
        <v>1.8868569484833089E-2</v>
      </c>
      <c r="E49" s="67">
        <v>0.30336967089413236</v>
      </c>
      <c r="F49" s="67">
        <v>0.20867532740606667</v>
      </c>
      <c r="G49" s="68">
        <v>15.527789473684209</v>
      </c>
      <c r="H49" s="69">
        <v>0.29663847917782521</v>
      </c>
      <c r="I49" s="69">
        <v>23.455143455997671</v>
      </c>
      <c r="J49" s="70">
        <v>2.370415934010766</v>
      </c>
      <c r="K49" s="71" t="s">
        <v>67</v>
      </c>
      <c r="M49" s="2"/>
      <c r="N49" s="39">
        <v>2</v>
      </c>
      <c r="X49" s="2"/>
      <c r="Z49" s="39"/>
      <c r="AA49" s="39"/>
      <c r="AB49" s="269"/>
    </row>
    <row r="50" spans="2:28" ht="22.5" customHeight="1">
      <c r="B50" s="226" t="s">
        <v>117</v>
      </c>
      <c r="C50" s="66">
        <v>9</v>
      </c>
      <c r="D50" s="67">
        <v>1.4847554745893134E-2</v>
      </c>
      <c r="E50" s="67">
        <v>0.30616676304837648</v>
      </c>
      <c r="F50" s="67">
        <v>0.21615871680952059</v>
      </c>
      <c r="G50" s="68">
        <v>14.788615384615387</v>
      </c>
      <c r="H50" s="69">
        <v>0.37302187618126703</v>
      </c>
      <c r="I50" s="69">
        <v>24.981275047859452</v>
      </c>
      <c r="J50" s="70">
        <v>2.4341518338398824</v>
      </c>
      <c r="K50" s="71" t="s">
        <v>190</v>
      </c>
      <c r="M50" s="2"/>
      <c r="N50" s="39">
        <v>2</v>
      </c>
      <c r="X50" s="2"/>
      <c r="Z50" s="39"/>
      <c r="AA50" s="39"/>
      <c r="AB50" s="269"/>
    </row>
    <row r="51" spans="2:28" ht="25.5" customHeight="1">
      <c r="B51" s="52" t="s">
        <v>107</v>
      </c>
      <c r="C51" s="52"/>
      <c r="D51" s="64" cm="1">
        <f t="array" aca="1" ref="D51" ca="1">(INDIRECT(ADDRESS(ROW()-1,COLUMN()))/INDIRECT(ADDRESS(ROW()-2,COLUMN())))-1</f>
        <v>-0.21310649660919556</v>
      </c>
      <c r="E51" s="64" cm="1">
        <f t="array" aca="1" ref="E51" ca="1">(INDIRECT(ADDRESS(ROW()-1,COLUMN()))/INDIRECT(ADDRESS(ROW()-2,COLUMN())))-1</f>
        <v>9.220078414563071E-3</v>
      </c>
      <c r="F51" s="64" cm="1">
        <f t="array" aca="1" ref="F51" ca="1">(INDIRECT(ADDRESS(ROW()-1,COLUMN()))/INDIRECT(ADDRESS(ROW()-2,COLUMN())))-1</f>
        <v>3.5861400082491723E-2</v>
      </c>
      <c r="G51" s="64" cm="1">
        <f t="array" aca="1" ref="G51" ca="1">(INDIRECT(ADDRESS(ROW()-1,COLUMN()))/INDIRECT(ADDRESS(ROW()-2,COLUMN())))-1</f>
        <v>-4.7603304406048319E-2</v>
      </c>
      <c r="H51" s="64" cm="1">
        <f t="array" aca="1" ref="H51" ca="1">(INDIRECT(ADDRESS(ROW()-1,COLUMN()))/INDIRECT(ADDRESS(ROW()-2,COLUMN())))-1</f>
        <v>0.25749659051364149</v>
      </c>
      <c r="I51" s="64" cm="1">
        <f t="array" aca="1" ref="I51" ca="1">(INDIRECT(ADDRESS(ROW()-1,COLUMN()))/INDIRECT(ADDRESS(ROW()-2,COLUMN())))-1</f>
        <v>6.5065967075615294E-2</v>
      </c>
      <c r="J51" s="64" cm="1">
        <f t="array" aca="1" ref="J51" ca="1">(INDIRECT(ADDRESS(ROW()-1,COLUMN()))/INDIRECT(ADDRESS(ROW()-2,COLUMN())))-1</f>
        <v>2.6888065893682533E-2</v>
      </c>
      <c r="K51" s="72" t="str" cm="1">
        <f t="array" aca="1" ref="K51" ca="1">_xlfn.IFS(N51=0,"등급유지",N51&gt;0,N51&amp;"등급 상승",N51&lt;0,N51&amp;"등급 하락")</f>
        <v>등급유지</v>
      </c>
      <c r="M51" s="279"/>
      <c r="N51" s="39" cm="1">
        <f t="array" aca="1" ref="N51" ca="1">(INDIRECT(ADDRESS(ROW()-1,COLUMN()))-INDIRECT(ADDRESS(ROW()-2,COLUMN())))</f>
        <v>0</v>
      </c>
      <c r="O51" s="39" t="s">
        <v>125</v>
      </c>
      <c r="X51" s="280"/>
      <c r="Z51" s="281"/>
      <c r="AA51" s="39"/>
      <c r="AB51" s="269"/>
    </row>
    <row r="52" spans="2:28" ht="25.5" customHeight="1">
      <c r="B52" s="47"/>
      <c r="C52" s="47"/>
      <c r="D52" s="48"/>
      <c r="E52" s="48"/>
      <c r="F52" s="48"/>
      <c r="G52" s="48"/>
      <c r="H52" s="48"/>
      <c r="I52" s="48"/>
      <c r="J52" s="48"/>
      <c r="K52" s="48"/>
      <c r="M52" s="279"/>
      <c r="N52" s="2"/>
      <c r="O52" s="2"/>
      <c r="X52" s="280"/>
      <c r="Z52" s="281"/>
      <c r="AA52" s="39"/>
      <c r="AB52" s="269"/>
    </row>
    <row r="53" spans="2:28" ht="18" customHeight="1">
      <c r="B53" s="51" t="s">
        <v>132</v>
      </c>
      <c r="C53" s="51"/>
      <c r="D53" s="50"/>
      <c r="E53" s="50"/>
      <c r="F53" s="50"/>
      <c r="G53" s="50"/>
      <c r="H53" s="50"/>
      <c r="I53" s="50"/>
      <c r="J53" s="50"/>
      <c r="K53" s="50"/>
      <c r="M53" s="279"/>
      <c r="X53" s="280"/>
      <c r="Z53" s="281"/>
      <c r="AA53" s="39"/>
      <c r="AB53" s="269"/>
    </row>
    <row r="54" spans="2:28" ht="21" customHeight="1">
      <c r="B54" s="47"/>
      <c r="C54" s="47"/>
      <c r="D54" s="48"/>
      <c r="E54" s="48"/>
      <c r="F54" s="48"/>
      <c r="G54" s="48"/>
      <c r="H54" s="48"/>
      <c r="I54" s="48"/>
      <c r="J54" s="48"/>
      <c r="K54" s="48"/>
      <c r="M54" s="279"/>
      <c r="X54" s="280"/>
      <c r="Z54" s="281"/>
      <c r="AA54" s="39"/>
      <c r="AB54" s="269"/>
    </row>
    <row r="55" spans="2:28" ht="25.5" customHeight="1">
      <c r="B55" s="47"/>
      <c r="C55" s="47"/>
      <c r="D55" s="48"/>
      <c r="E55" s="48"/>
      <c r="F55" s="48"/>
      <c r="G55" s="48"/>
      <c r="H55" s="48"/>
      <c r="I55" s="48"/>
      <c r="J55" s="48"/>
      <c r="K55" s="48"/>
      <c r="M55" s="279"/>
      <c r="N55" s="280"/>
      <c r="P55" s="281"/>
      <c r="AA55" s="282"/>
    </row>
    <row r="56" spans="2:28" ht="25.5" customHeight="1">
      <c r="B56" s="47"/>
      <c r="C56" s="47"/>
      <c r="D56" s="48"/>
      <c r="M56" s="279"/>
      <c r="N56" s="280"/>
      <c r="P56" s="281"/>
      <c r="AA56" s="282"/>
    </row>
    <row r="57" spans="2:28" ht="25.5" customHeight="1">
      <c r="B57" s="47"/>
      <c r="C57" s="47"/>
      <c r="D57" s="48"/>
      <c r="M57" s="279"/>
      <c r="N57" s="280"/>
      <c r="P57" s="281"/>
      <c r="AA57" s="282"/>
    </row>
    <row r="58" spans="2:28" ht="25.5" customHeight="1">
      <c r="B58" s="47"/>
      <c r="C58" s="47"/>
      <c r="D58" s="48"/>
      <c r="M58" s="279"/>
      <c r="N58" s="280"/>
      <c r="P58" s="281"/>
      <c r="AA58" s="282"/>
    </row>
    <row r="59" spans="2:28" ht="25.5" customHeight="1">
      <c r="B59" s="47"/>
      <c r="C59" s="47"/>
      <c r="D59" s="48"/>
      <c r="M59" s="279"/>
      <c r="N59" s="280"/>
      <c r="P59" s="281"/>
      <c r="AA59" s="282"/>
    </row>
    <row r="60" spans="2:28" ht="25.5" customHeight="1">
      <c r="B60" s="47"/>
      <c r="C60" s="47"/>
      <c r="D60" s="48"/>
      <c r="M60" s="279"/>
      <c r="N60" s="280"/>
      <c r="P60" s="281"/>
      <c r="AA60" s="282"/>
    </row>
    <row r="61" spans="2:28" ht="25.5" customHeight="1">
      <c r="B61" s="47"/>
      <c r="C61" s="47"/>
      <c r="D61" s="48"/>
      <c r="M61" s="279"/>
      <c r="N61" s="280"/>
      <c r="P61" s="281"/>
      <c r="AA61" s="282"/>
    </row>
    <row r="62" spans="2:28" ht="25.5" customHeight="1">
      <c r="B62" s="47"/>
      <c r="C62" s="47"/>
      <c r="D62" s="48"/>
      <c r="E62" s="48"/>
      <c r="F62" s="48"/>
      <c r="G62" s="48"/>
      <c r="H62" s="48"/>
      <c r="I62" s="48"/>
      <c r="J62" s="48"/>
      <c r="K62" s="48"/>
      <c r="M62" s="279"/>
      <c r="N62" s="280"/>
      <c r="P62" s="281"/>
      <c r="AA62" s="282"/>
    </row>
    <row r="63" spans="2:28" ht="25.5" customHeight="1">
      <c r="B63" s="47"/>
      <c r="C63" s="47"/>
      <c r="D63" s="48"/>
      <c r="E63" s="48"/>
      <c r="F63" s="48"/>
      <c r="G63" s="48"/>
      <c r="H63" s="48"/>
      <c r="I63" s="48"/>
      <c r="J63" s="48"/>
      <c r="K63" s="48"/>
      <c r="M63" s="279"/>
      <c r="N63" s="280"/>
      <c r="P63" s="281"/>
      <c r="AA63" s="282"/>
    </row>
    <row r="64" spans="2:28" ht="25.5" customHeight="1" thickBot="1">
      <c r="B64" s="210" t="s">
        <v>91</v>
      </c>
      <c r="C64" s="211" t="s">
        <v>123</v>
      </c>
      <c r="D64" s="211" t="s">
        <v>122</v>
      </c>
      <c r="E64" s="211" t="s">
        <v>120</v>
      </c>
      <c r="F64" s="211" t="s">
        <v>118</v>
      </c>
      <c r="G64" s="211" t="s">
        <v>119</v>
      </c>
      <c r="H64" s="211" t="s">
        <v>121</v>
      </c>
      <c r="I64" s="211"/>
      <c r="J64" s="211"/>
      <c r="K64" s="212"/>
      <c r="M64" s="283">
        <v>1</v>
      </c>
      <c r="N64" s="284">
        <v>2</v>
      </c>
      <c r="O64" s="284">
        <v>3</v>
      </c>
      <c r="P64" s="283">
        <v>4</v>
      </c>
      <c r="Q64" s="284">
        <v>5</v>
      </c>
      <c r="R64" s="284">
        <v>6</v>
      </c>
      <c r="S64" s="283">
        <v>7</v>
      </c>
      <c r="T64" s="284">
        <v>8</v>
      </c>
      <c r="U64" s="285"/>
      <c r="AA64" s="282"/>
    </row>
    <row r="65" spans="2:27" ht="25.5" customHeight="1" thickTop="1">
      <c r="B65" s="215" t="s">
        <v>109</v>
      </c>
      <c r="C65" s="216" t="s">
        <v>71</v>
      </c>
      <c r="D65" s="217" t="s">
        <v>69</v>
      </c>
      <c r="E65" s="217" t="s">
        <v>67</v>
      </c>
      <c r="F65" s="217" t="s">
        <v>70</v>
      </c>
      <c r="G65" s="217" t="s">
        <v>70</v>
      </c>
      <c r="H65" s="217" t="s">
        <v>70</v>
      </c>
      <c r="I65" s="217"/>
      <c r="J65" s="217"/>
      <c r="K65" s="217"/>
      <c r="M65" s="283" t="s">
        <v>123</v>
      </c>
      <c r="N65" s="283" t="s">
        <v>122</v>
      </c>
      <c r="O65" s="283" t="s">
        <v>120</v>
      </c>
      <c r="P65" s="283" t="s">
        <v>118</v>
      </c>
      <c r="Q65" s="283" t="s">
        <v>119</v>
      </c>
      <c r="R65" s="283" t="s">
        <v>121</v>
      </c>
      <c r="S65" s="283" t="s">
        <v>177</v>
      </c>
      <c r="T65" s="283" t="s">
        <v>177</v>
      </c>
      <c r="U65" s="279">
        <f t="shared" ref="U65" si="1">K64</f>
        <v>0</v>
      </c>
      <c r="AA65" s="282"/>
    </row>
    <row r="66" spans="2:27" ht="25.5" customHeight="1">
      <c r="B66" s="213" t="s">
        <v>94</v>
      </c>
      <c r="C66" s="203" t="s">
        <v>411</v>
      </c>
      <c r="D66" s="203" t="s">
        <v>412</v>
      </c>
      <c r="E66" s="203" t="s">
        <v>412</v>
      </c>
      <c r="F66" s="203" t="s">
        <v>412</v>
      </c>
      <c r="G66" s="203" t="s">
        <v>412</v>
      </c>
      <c r="H66" s="203" t="s">
        <v>412</v>
      </c>
      <c r="I66" s="203"/>
      <c r="J66" s="203"/>
      <c r="K66" s="214"/>
      <c r="M66" s="279"/>
      <c r="N66" s="280"/>
      <c r="P66" s="281"/>
      <c r="AA66" s="282"/>
    </row>
    <row r="67" spans="2:27" ht="25.5" customHeight="1">
      <c r="B67" s="168" t="s">
        <v>95</v>
      </c>
      <c r="C67" s="170" t="s">
        <v>412</v>
      </c>
      <c r="D67" s="170" t="s">
        <v>454</v>
      </c>
      <c r="E67" s="170" t="s">
        <v>412</v>
      </c>
      <c r="F67" s="170" t="s">
        <v>412</v>
      </c>
      <c r="G67" s="170" t="s">
        <v>412</v>
      </c>
      <c r="H67" s="170" t="s">
        <v>412</v>
      </c>
      <c r="I67" s="170"/>
      <c r="J67" s="170"/>
      <c r="K67" s="171"/>
      <c r="M67" s="286">
        <v>1</v>
      </c>
      <c r="N67" s="286">
        <v>0</v>
      </c>
      <c r="O67" s="286">
        <v>0</v>
      </c>
      <c r="P67" s="286">
        <v>0</v>
      </c>
      <c r="Q67" s="286">
        <v>0</v>
      </c>
      <c r="R67" s="286">
        <v>0</v>
      </c>
      <c r="S67" s="286"/>
      <c r="T67" s="286"/>
      <c r="AA67" s="282"/>
    </row>
    <row r="68" spans="2:27" ht="25.5" customHeight="1">
      <c r="B68" s="167" t="s">
        <v>96</v>
      </c>
      <c r="C68" s="170" t="s">
        <v>412</v>
      </c>
      <c r="D68" s="170" t="s">
        <v>455</v>
      </c>
      <c r="E68" s="170" t="s">
        <v>412</v>
      </c>
      <c r="F68" s="170" t="s">
        <v>412</v>
      </c>
      <c r="G68" s="170" t="s">
        <v>412</v>
      </c>
      <c r="H68" s="170" t="s">
        <v>412</v>
      </c>
      <c r="I68" s="170"/>
      <c r="J68" s="170"/>
      <c r="K68" s="171"/>
      <c r="M68" s="286">
        <v>0</v>
      </c>
      <c r="N68" s="286">
        <v>9.0909090909090912E-2</v>
      </c>
      <c r="O68" s="286">
        <v>0</v>
      </c>
      <c r="P68" s="286">
        <v>0</v>
      </c>
      <c r="Q68" s="286">
        <v>0</v>
      </c>
      <c r="R68" s="286">
        <v>0</v>
      </c>
      <c r="S68" s="286"/>
      <c r="T68" s="286"/>
      <c r="AA68" s="282"/>
    </row>
    <row r="69" spans="2:27" ht="25.5" customHeight="1">
      <c r="B69" s="167" t="s">
        <v>99</v>
      </c>
      <c r="C69" s="170" t="s">
        <v>412</v>
      </c>
      <c r="D69" s="170" t="s">
        <v>456</v>
      </c>
      <c r="E69" s="170" t="s">
        <v>457</v>
      </c>
      <c r="F69" s="170" t="s">
        <v>412</v>
      </c>
      <c r="G69" s="170" t="s">
        <v>412</v>
      </c>
      <c r="H69" s="170" t="s">
        <v>458</v>
      </c>
      <c r="I69" s="170"/>
      <c r="J69" s="170"/>
      <c r="K69" s="171"/>
      <c r="M69" s="286">
        <v>0</v>
      </c>
      <c r="N69" s="286">
        <v>0.36363636363636365</v>
      </c>
      <c r="O69" s="286">
        <v>0</v>
      </c>
      <c r="P69" s="286">
        <v>0</v>
      </c>
      <c r="Q69" s="286">
        <v>0</v>
      </c>
      <c r="R69" s="286">
        <v>0</v>
      </c>
      <c r="S69" s="286"/>
      <c r="T69" s="286"/>
      <c r="AA69" s="282"/>
    </row>
    <row r="70" spans="2:27" ht="25.5" customHeight="1">
      <c r="B70" s="172" t="s">
        <v>97</v>
      </c>
      <c r="C70" s="170" t="s">
        <v>412</v>
      </c>
      <c r="D70" s="170" t="s">
        <v>412</v>
      </c>
      <c r="E70" s="170" t="s">
        <v>423</v>
      </c>
      <c r="F70" s="170" t="s">
        <v>459</v>
      </c>
      <c r="G70" s="170" t="s">
        <v>412</v>
      </c>
      <c r="H70" s="170" t="s">
        <v>458</v>
      </c>
      <c r="I70" s="170"/>
      <c r="J70" s="170"/>
      <c r="K70" s="171"/>
      <c r="M70" s="286">
        <v>0</v>
      </c>
      <c r="N70" s="286">
        <v>0.27272727272727271</v>
      </c>
      <c r="O70" s="286">
        <v>0.22222222222222221</v>
      </c>
      <c r="P70" s="286">
        <v>0</v>
      </c>
      <c r="Q70" s="286">
        <v>0</v>
      </c>
      <c r="R70" s="286">
        <v>0.125</v>
      </c>
      <c r="S70" s="286"/>
      <c r="T70" s="286"/>
      <c r="AA70" s="282"/>
    </row>
    <row r="71" spans="2:27" ht="25.5" customHeight="1">
      <c r="B71" s="173" t="s">
        <v>98</v>
      </c>
      <c r="C71" s="174" t="s">
        <v>412</v>
      </c>
      <c r="D71" s="174" t="s">
        <v>456</v>
      </c>
      <c r="E71" s="174" t="s">
        <v>460</v>
      </c>
      <c r="F71" s="174" t="s">
        <v>461</v>
      </c>
      <c r="G71" s="174" t="s">
        <v>425</v>
      </c>
      <c r="H71" s="174" t="s">
        <v>424</v>
      </c>
      <c r="I71" s="174"/>
      <c r="J71" s="174"/>
      <c r="K71" s="175"/>
      <c r="M71" s="286">
        <v>0</v>
      </c>
      <c r="N71" s="286">
        <v>0</v>
      </c>
      <c r="O71" s="286">
        <v>0.44444444444444442</v>
      </c>
      <c r="P71" s="286">
        <v>0.2</v>
      </c>
      <c r="Q71" s="286">
        <v>0</v>
      </c>
      <c r="R71" s="286">
        <v>0.125</v>
      </c>
      <c r="S71" s="286"/>
      <c r="T71" s="286"/>
      <c r="AA71" s="282"/>
    </row>
    <row r="72" spans="2:27" ht="15.75" customHeight="1">
      <c r="B72" s="47"/>
      <c r="C72" s="47"/>
      <c r="D72" s="48"/>
      <c r="E72" s="48"/>
      <c r="F72" s="48"/>
      <c r="G72" s="48"/>
      <c r="H72" s="48"/>
      <c r="I72" s="48"/>
      <c r="J72" s="48"/>
      <c r="K72" s="48"/>
      <c r="M72" s="286">
        <v>0</v>
      </c>
      <c r="N72" s="286">
        <v>0.27272727272727271</v>
      </c>
      <c r="O72" s="286">
        <v>0.33333333333333331</v>
      </c>
      <c r="P72" s="286">
        <v>0.8</v>
      </c>
      <c r="Q72" s="286">
        <v>1</v>
      </c>
      <c r="R72" s="286">
        <v>0.75</v>
      </c>
      <c r="S72" s="286"/>
      <c r="T72" s="286"/>
      <c r="AA72" s="282"/>
    </row>
    <row r="73" spans="2:27" ht="17.25" customHeight="1">
      <c r="B73" s="51" t="s">
        <v>133</v>
      </c>
      <c r="C73" s="51"/>
      <c r="D73" s="50"/>
      <c r="E73" s="50"/>
      <c r="F73" s="50"/>
      <c r="G73" s="50"/>
      <c r="H73" s="50"/>
      <c r="I73" s="50"/>
      <c r="J73" s="50"/>
      <c r="K73" s="50"/>
      <c r="M73" s="279"/>
      <c r="N73" s="280"/>
      <c r="P73" s="281"/>
      <c r="AA73" s="282"/>
    </row>
    <row r="74" spans="2:27" ht="30.75" customHeight="1">
      <c r="B74" s="55" t="s">
        <v>75</v>
      </c>
      <c r="C74" s="55" t="s">
        <v>101</v>
      </c>
      <c r="D74" s="55" t="s">
        <v>102</v>
      </c>
      <c r="E74" s="55" t="s">
        <v>103</v>
      </c>
      <c r="F74" s="55" t="s">
        <v>104</v>
      </c>
      <c r="G74" s="55" t="s">
        <v>105</v>
      </c>
      <c r="H74" s="55" t="s">
        <v>6</v>
      </c>
      <c r="I74" s="55" t="s">
        <v>7</v>
      </c>
      <c r="J74" s="55" t="s">
        <v>106</v>
      </c>
      <c r="K74" s="55" t="s">
        <v>108</v>
      </c>
      <c r="M74" s="279"/>
      <c r="N74" s="280"/>
      <c r="P74" s="281"/>
      <c r="AA74" s="282"/>
    </row>
    <row r="75" spans="2:27" ht="27" customHeight="1">
      <c r="B75" s="84" t="s">
        <v>123</v>
      </c>
      <c r="C75" s="63">
        <v>1</v>
      </c>
      <c r="D75" s="85">
        <v>0</v>
      </c>
      <c r="E75" s="85">
        <v>0</v>
      </c>
      <c r="F75" s="85">
        <v>0</v>
      </c>
      <c r="G75" s="86">
        <v>0</v>
      </c>
      <c r="H75" s="87">
        <v>0</v>
      </c>
      <c r="I75" s="87">
        <v>0</v>
      </c>
      <c r="J75" s="88">
        <v>0</v>
      </c>
      <c r="K75" s="71"/>
      <c r="M75" s="279"/>
      <c r="N75" s="280"/>
      <c r="P75" s="281"/>
      <c r="AA75" s="282"/>
    </row>
    <row r="76" spans="2:27" ht="20.25" customHeight="1">
      <c r="B76" s="84" t="s">
        <v>123</v>
      </c>
      <c r="C76" s="63">
        <v>2</v>
      </c>
      <c r="D76" s="85">
        <v>0</v>
      </c>
      <c r="E76" s="85">
        <v>0</v>
      </c>
      <c r="F76" s="85">
        <v>0</v>
      </c>
      <c r="G76" s="86">
        <v>0</v>
      </c>
      <c r="H76" s="87">
        <v>0</v>
      </c>
      <c r="I76" s="87">
        <v>0</v>
      </c>
      <c r="J76" s="88">
        <v>0</v>
      </c>
      <c r="K76" s="71"/>
      <c r="M76" s="279"/>
      <c r="N76" s="280"/>
      <c r="P76" s="281"/>
      <c r="AA76" s="282"/>
    </row>
    <row r="77" spans="2:27" ht="20.25" customHeight="1">
      <c r="B77" s="84" t="s">
        <v>123</v>
      </c>
      <c r="C77" s="63">
        <v>3</v>
      </c>
      <c r="D77" s="85">
        <v>2.09534027952601E-2</v>
      </c>
      <c r="E77" s="85">
        <v>0.28829462231492053</v>
      </c>
      <c r="F77" s="85">
        <v>0.22068922328307436</v>
      </c>
      <c r="G77" s="86">
        <v>10.528</v>
      </c>
      <c r="H77" s="87">
        <v>0.316130538127187</v>
      </c>
      <c r="I77" s="87">
        <v>8.0763825573921828</v>
      </c>
      <c r="J77" s="88">
        <v>2.9371680234236792</v>
      </c>
      <c r="K77" s="71"/>
      <c r="M77" s="279"/>
      <c r="N77" s="280"/>
      <c r="P77" s="281"/>
      <c r="AA77" s="282"/>
    </row>
    <row r="78" spans="2:27" ht="20.25" customHeight="1">
      <c r="B78" s="84" t="s">
        <v>123</v>
      </c>
      <c r="C78" s="63">
        <v>4</v>
      </c>
      <c r="D78" s="85">
        <v>2.0179983363482982E-2</v>
      </c>
      <c r="E78" s="85">
        <v>0.28446654997099718</v>
      </c>
      <c r="F78" s="85">
        <v>0.25025896671217257</v>
      </c>
      <c r="G78" s="86">
        <v>10.542999999999999</v>
      </c>
      <c r="H78" s="87">
        <v>0.69880339745109266</v>
      </c>
      <c r="I78" s="87">
        <v>11.672200498050282</v>
      </c>
      <c r="J78" s="88">
        <v>2.9429111080477588</v>
      </c>
      <c r="K78" s="71"/>
      <c r="M78" s="279"/>
      <c r="N78" s="280"/>
      <c r="P78" s="281"/>
      <c r="AA78" s="282"/>
    </row>
    <row r="79" spans="2:27" ht="20.25" customHeight="1">
      <c r="B79" s="84" t="s">
        <v>123</v>
      </c>
      <c r="C79" s="63">
        <v>5</v>
      </c>
      <c r="D79" s="85">
        <v>2.7474283815461811E-2</v>
      </c>
      <c r="E79" s="85">
        <v>0.29200802274357895</v>
      </c>
      <c r="F79" s="85">
        <v>0.26398020710821057</v>
      </c>
      <c r="G79" s="86">
        <v>11.01</v>
      </c>
      <c r="H79" s="87">
        <v>0.83097108119913654</v>
      </c>
      <c r="I79" s="87">
        <v>15.326799942117407</v>
      </c>
      <c r="J79" s="88">
        <v>2.9324222975675496</v>
      </c>
      <c r="K79" s="71"/>
      <c r="M79" s="279"/>
      <c r="N79" s="280"/>
      <c r="P79" s="281"/>
      <c r="AA79" s="282"/>
    </row>
    <row r="80" spans="2:27" ht="20.25" customHeight="1">
      <c r="B80" s="84" t="s">
        <v>123</v>
      </c>
      <c r="C80" s="63">
        <v>6</v>
      </c>
      <c r="D80" s="85">
        <v>3.6487735101631051E-2</v>
      </c>
      <c r="E80" s="85">
        <v>0.28474587773074128</v>
      </c>
      <c r="F80" s="85">
        <v>0.25688026842402373</v>
      </c>
      <c r="G80" s="86">
        <v>11.587999999999999</v>
      </c>
      <c r="H80" s="87">
        <v>0.76576773784939323</v>
      </c>
      <c r="I80" s="87">
        <v>16.908770453927005</v>
      </c>
      <c r="J80" s="88">
        <v>2.8658849744672432</v>
      </c>
      <c r="K80" s="71"/>
      <c r="M80" s="279"/>
      <c r="N80" s="280"/>
      <c r="P80" s="281"/>
      <c r="AA80" s="282"/>
    </row>
    <row r="81" spans="2:27" ht="20.25" customHeight="1">
      <c r="B81" s="84" t="s">
        <v>123</v>
      </c>
      <c r="C81" s="63">
        <v>7</v>
      </c>
      <c r="D81" s="85">
        <v>4.1725765628170132E-2</v>
      </c>
      <c r="E81" s="85">
        <v>0.2864602001298453</v>
      </c>
      <c r="F81" s="85">
        <v>0.2607927256135476</v>
      </c>
      <c r="G81" s="86">
        <v>11.63</v>
      </c>
      <c r="H81" s="87">
        <v>0.70728552243720355</v>
      </c>
      <c r="I81" s="87">
        <v>14.258575159771285</v>
      </c>
      <c r="J81" s="88">
        <v>2.8497720010515439</v>
      </c>
      <c r="K81" s="71"/>
      <c r="M81" s="279"/>
      <c r="N81" s="280"/>
      <c r="P81" s="281"/>
      <c r="AA81" s="282"/>
    </row>
    <row r="82" spans="2:27" ht="20.25" customHeight="1">
      <c r="B82" s="84" t="s">
        <v>123</v>
      </c>
      <c r="C82" s="63">
        <v>8</v>
      </c>
      <c r="D82" s="85">
        <v>6.8881915375957434E-2</v>
      </c>
      <c r="E82" s="85">
        <v>0.29512006263641699</v>
      </c>
      <c r="F82" s="85">
        <v>0.25146306963118575</v>
      </c>
      <c r="G82" s="86">
        <v>12.968999999999999</v>
      </c>
      <c r="H82" s="87">
        <v>0.56974124942184212</v>
      </c>
      <c r="I82" s="87">
        <v>17.005913050924683</v>
      </c>
      <c r="J82" s="88">
        <v>2.7007885397582854</v>
      </c>
      <c r="K82" s="71"/>
      <c r="M82" s="279"/>
      <c r="N82" s="280"/>
      <c r="P82" s="281"/>
      <c r="AA82" s="282"/>
    </row>
    <row r="83" spans="2:27" ht="20.25" customHeight="1">
      <c r="B83" s="84" t="s">
        <v>123</v>
      </c>
      <c r="C83" s="63">
        <v>9</v>
      </c>
      <c r="D83" s="85">
        <v>3.1266537049930127E-2</v>
      </c>
      <c r="E83" s="85">
        <v>0.29474284878586787</v>
      </c>
      <c r="F83" s="85">
        <v>0.27427614622783481</v>
      </c>
      <c r="G83" s="86">
        <v>11.744999999999999</v>
      </c>
      <c r="H83" s="87">
        <v>1.0455727834417119</v>
      </c>
      <c r="I83" s="87">
        <v>16.785177362751767</v>
      </c>
      <c r="J83" s="88">
        <v>2.8275084566582245</v>
      </c>
      <c r="K83" s="71" t="s">
        <v>71</v>
      </c>
      <c r="M83" s="279"/>
      <c r="N83" s="280"/>
      <c r="P83" s="281"/>
      <c r="AA83" s="282"/>
    </row>
    <row r="84" spans="2:27" ht="20.25" customHeight="1">
      <c r="B84" s="84" t="s">
        <v>122</v>
      </c>
      <c r="C84" s="63">
        <v>1</v>
      </c>
      <c r="D84" s="85">
        <v>6.7540032938470135E-2</v>
      </c>
      <c r="E84" s="85">
        <v>0.33982032761402914</v>
      </c>
      <c r="F84" s="85">
        <v>0.20153781342126417</v>
      </c>
      <c r="G84" s="86">
        <v>16.700666666666667</v>
      </c>
      <c r="H84" s="87">
        <v>1.3021532732064058</v>
      </c>
      <c r="I84" s="87">
        <v>34.5662505251155</v>
      </c>
      <c r="J84" s="88">
        <v>2.2895305200742753</v>
      </c>
      <c r="K84" s="71"/>
      <c r="M84" s="279"/>
      <c r="N84" s="280"/>
      <c r="P84" s="281"/>
      <c r="AA84" s="282"/>
    </row>
    <row r="85" spans="2:27" ht="20.25" customHeight="1">
      <c r="B85" s="84" t="s">
        <v>122</v>
      </c>
      <c r="C85" s="63">
        <v>2</v>
      </c>
      <c r="D85" s="85">
        <v>1.5415287761709251E-2</v>
      </c>
      <c r="E85" s="85">
        <v>0.33132041445748234</v>
      </c>
      <c r="F85" s="85">
        <v>0.20206499702924025</v>
      </c>
      <c r="G85" s="86">
        <v>11.531166666666666</v>
      </c>
      <c r="H85" s="87">
        <v>0.64516282576385775</v>
      </c>
      <c r="I85" s="87">
        <v>17.350578927542681</v>
      </c>
      <c r="J85" s="88">
        <v>2.4953196635521189</v>
      </c>
      <c r="K85" s="71"/>
      <c r="M85" s="279"/>
      <c r="N85" s="280"/>
      <c r="P85" s="281"/>
      <c r="AA85" s="282"/>
    </row>
    <row r="86" spans="2:27" ht="20.25" customHeight="1">
      <c r="B86" s="84" t="s">
        <v>122</v>
      </c>
      <c r="C86" s="63">
        <v>3</v>
      </c>
      <c r="D86" s="85">
        <v>9.6133279944367392E-3</v>
      </c>
      <c r="E86" s="85">
        <v>0.34102808423219938</v>
      </c>
      <c r="F86" s="85">
        <v>0.23208566854943347</v>
      </c>
      <c r="G86" s="86">
        <v>11.802272727272729</v>
      </c>
      <c r="H86" s="87">
        <v>0.6160736171070571</v>
      </c>
      <c r="I86" s="87">
        <v>19.436028072692181</v>
      </c>
      <c r="J86" s="88">
        <v>2.4914278267205208</v>
      </c>
      <c r="K86" s="71"/>
      <c r="M86" s="279"/>
      <c r="N86" s="280"/>
      <c r="P86" s="281"/>
      <c r="AA86" s="282"/>
    </row>
    <row r="87" spans="2:27" ht="20.25" customHeight="1">
      <c r="B87" s="84" t="s">
        <v>122</v>
      </c>
      <c r="C87" s="63">
        <v>4</v>
      </c>
      <c r="D87" s="85">
        <v>8.6167966104935337E-3</v>
      </c>
      <c r="E87" s="85">
        <v>0.34703095341092177</v>
      </c>
      <c r="F87" s="85">
        <v>0.25192982354425225</v>
      </c>
      <c r="G87" s="86">
        <v>12.3264</v>
      </c>
      <c r="H87" s="87">
        <v>0.80145537475158091</v>
      </c>
      <c r="I87" s="87">
        <v>24.050482139353822</v>
      </c>
      <c r="J87" s="88">
        <v>2.4485369712149079</v>
      </c>
      <c r="K87" s="71"/>
      <c r="M87" s="279"/>
      <c r="N87" s="280"/>
      <c r="P87" s="281"/>
      <c r="AA87" s="282"/>
    </row>
    <row r="88" spans="2:27" ht="20.25" customHeight="1">
      <c r="B88" s="84" t="s">
        <v>122</v>
      </c>
      <c r="C88" s="63">
        <v>5</v>
      </c>
      <c r="D88" s="85">
        <v>8.4118907557172874E-3</v>
      </c>
      <c r="E88" s="85">
        <v>0.34742120649590336</v>
      </c>
      <c r="F88" s="85">
        <v>0.25406789426678839</v>
      </c>
      <c r="G88" s="86">
        <v>12.43418181818182</v>
      </c>
      <c r="H88" s="87">
        <v>0.86935664904715537</v>
      </c>
      <c r="I88" s="87">
        <v>25.975361366493619</v>
      </c>
      <c r="J88" s="88">
        <v>2.4474776293163427</v>
      </c>
      <c r="K88" s="71"/>
      <c r="M88" s="279"/>
      <c r="N88" s="280"/>
      <c r="P88" s="281"/>
      <c r="AA88" s="282"/>
    </row>
    <row r="89" spans="2:27" ht="20.25" customHeight="1">
      <c r="B89" s="84" t="s">
        <v>122</v>
      </c>
      <c r="C89" s="63">
        <v>6</v>
      </c>
      <c r="D89" s="85">
        <v>9.1283024634727788E-3</v>
      </c>
      <c r="E89" s="85">
        <v>0.350827301312089</v>
      </c>
      <c r="F89" s="85">
        <v>0.24893225849553155</v>
      </c>
      <c r="G89" s="86">
        <v>13.321454545454545</v>
      </c>
      <c r="H89" s="87">
        <v>0.81627561128336301</v>
      </c>
      <c r="I89" s="87">
        <v>29.708191857928526</v>
      </c>
      <c r="J89" s="88">
        <v>2.3639417187196337</v>
      </c>
      <c r="K89" s="71"/>
    </row>
    <row r="90" spans="2:27" ht="20.25" customHeight="1">
      <c r="B90" s="84" t="s">
        <v>122</v>
      </c>
      <c r="C90" s="63">
        <v>7</v>
      </c>
      <c r="D90" s="85">
        <v>1.0466889478889138E-2</v>
      </c>
      <c r="E90" s="85">
        <v>0.35107394577824652</v>
      </c>
      <c r="F90" s="85">
        <v>0.24777688936652548</v>
      </c>
      <c r="G90" s="86">
        <v>13.855083333333333</v>
      </c>
      <c r="H90" s="87">
        <v>0.74352082687882937</v>
      </c>
      <c r="I90" s="87">
        <v>28.754859804726902</v>
      </c>
      <c r="J90" s="88">
        <v>2.3109431865359862</v>
      </c>
      <c r="K90" s="71"/>
    </row>
    <row r="91" spans="2:27" ht="20.25" customHeight="1">
      <c r="B91" s="84" t="s">
        <v>122</v>
      </c>
      <c r="C91" s="63">
        <v>8</v>
      </c>
      <c r="D91" s="85">
        <v>1.4281880955654455E-2</v>
      </c>
      <c r="E91" s="85">
        <v>0.35042587028938815</v>
      </c>
      <c r="F91" s="85">
        <v>0.23738517545280152</v>
      </c>
      <c r="G91" s="86">
        <v>14.724416666666665</v>
      </c>
      <c r="H91" s="87">
        <v>0.58182060174375061</v>
      </c>
      <c r="I91" s="87">
        <v>28.23074137666622</v>
      </c>
      <c r="J91" s="88">
        <v>2.2305441621993376</v>
      </c>
      <c r="K91" s="71"/>
    </row>
    <row r="92" spans="2:27" ht="20.25" customHeight="1">
      <c r="B92" s="84" t="s">
        <v>122</v>
      </c>
      <c r="C92" s="63">
        <v>9</v>
      </c>
      <c r="D92" s="85">
        <v>1.0952860296228974E-2</v>
      </c>
      <c r="E92" s="85">
        <v>0.34899093316550323</v>
      </c>
      <c r="F92" s="85">
        <v>0.24669274551565359</v>
      </c>
      <c r="G92" s="86">
        <v>13.878272727272728</v>
      </c>
      <c r="H92" s="87">
        <v>0.6754282583220963</v>
      </c>
      <c r="I92" s="87">
        <v>29.873817345137152</v>
      </c>
      <c r="J92" s="88">
        <v>2.300252931010343</v>
      </c>
      <c r="K92" s="71" t="s">
        <v>69</v>
      </c>
    </row>
    <row r="93" spans="2:27" ht="20.25" customHeight="1">
      <c r="B93" s="84" t="s">
        <v>120</v>
      </c>
      <c r="C93" s="63">
        <v>1</v>
      </c>
      <c r="D93" s="85">
        <v>3.5789859337506967E-2</v>
      </c>
      <c r="E93" s="85">
        <v>0.39484042657606505</v>
      </c>
      <c r="F93" s="85">
        <v>0.2292739656849411</v>
      </c>
      <c r="G93" s="86">
        <v>16.741199999999999</v>
      </c>
      <c r="H93" s="87">
        <v>2.2317264785181141</v>
      </c>
      <c r="I93" s="87">
        <v>48.363112690608219</v>
      </c>
      <c r="J93" s="88">
        <v>2.28370863003971</v>
      </c>
      <c r="K93" s="71"/>
    </row>
    <row r="94" spans="2:27" ht="20.25" customHeight="1">
      <c r="B94" s="84" t="s">
        <v>120</v>
      </c>
      <c r="C94" s="63">
        <v>2</v>
      </c>
      <c r="D94" s="85">
        <v>3.2190574596779695E-2</v>
      </c>
      <c r="E94" s="85">
        <v>0.28910687242610966</v>
      </c>
      <c r="F94" s="85">
        <v>0.2094034546988453</v>
      </c>
      <c r="G94" s="86">
        <v>11.942818181818183</v>
      </c>
      <c r="H94" s="87">
        <v>0.75119186881082889</v>
      </c>
      <c r="I94" s="87">
        <v>12.596999248959301</v>
      </c>
      <c r="J94" s="88">
        <v>2.7137832707718963</v>
      </c>
      <c r="K94" s="71"/>
    </row>
    <row r="95" spans="2:27" ht="20.25" customHeight="1">
      <c r="B95" s="84" t="s">
        <v>120</v>
      </c>
      <c r="C95" s="63">
        <v>3</v>
      </c>
      <c r="D95" s="85">
        <v>1.260001590303138E-2</v>
      </c>
      <c r="E95" s="85">
        <v>0.29035941868971471</v>
      </c>
      <c r="F95" s="85">
        <v>0.2191781927226025</v>
      </c>
      <c r="G95" s="86">
        <v>11.713909090909089</v>
      </c>
      <c r="H95" s="87">
        <v>0.68741049587305969</v>
      </c>
      <c r="I95" s="87">
        <v>13.288957036315233</v>
      </c>
      <c r="J95" s="88">
        <v>2.714144391021569</v>
      </c>
      <c r="K95" s="71"/>
    </row>
    <row r="96" spans="2:27" ht="20.25" customHeight="1">
      <c r="B96" s="84" t="s">
        <v>120</v>
      </c>
      <c r="C96" s="63">
        <v>4</v>
      </c>
      <c r="D96" s="85">
        <v>1.055994334932695E-2</v>
      </c>
      <c r="E96" s="85">
        <v>0.28972548811990706</v>
      </c>
      <c r="F96" s="85">
        <v>0.22955678222397788</v>
      </c>
      <c r="G96" s="86">
        <v>12.222818181818184</v>
      </c>
      <c r="H96" s="87">
        <v>0.50494224029200174</v>
      </c>
      <c r="I96" s="87">
        <v>15.998696245041319</v>
      </c>
      <c r="J96" s="88">
        <v>2.6484986318671813</v>
      </c>
      <c r="K96" s="71"/>
    </row>
    <row r="97" spans="2:11" ht="20.25" customHeight="1">
      <c r="B97" s="84" t="s">
        <v>120</v>
      </c>
      <c r="C97" s="63">
        <v>5</v>
      </c>
      <c r="D97" s="85">
        <v>1.2172057798553342E-2</v>
      </c>
      <c r="E97" s="85">
        <v>0.2993861882329048</v>
      </c>
      <c r="F97" s="85">
        <v>0.22638999088039499</v>
      </c>
      <c r="G97" s="86">
        <v>13.941555555555556</v>
      </c>
      <c r="H97" s="87">
        <v>0.53899293885563049</v>
      </c>
      <c r="I97" s="87">
        <v>20.638506064979179</v>
      </c>
      <c r="J97" s="88">
        <v>2.4406723458331512</v>
      </c>
      <c r="K97" s="71"/>
    </row>
    <row r="98" spans="2:11" ht="20.25" customHeight="1">
      <c r="B98" s="84" t="s">
        <v>120</v>
      </c>
      <c r="C98" s="63">
        <v>6</v>
      </c>
      <c r="D98" s="85">
        <v>1.1277793166099764E-2</v>
      </c>
      <c r="E98" s="85">
        <v>0.30467613906270236</v>
      </c>
      <c r="F98" s="85">
        <v>0.21336025251737772</v>
      </c>
      <c r="G98" s="86">
        <v>15.465666666666667</v>
      </c>
      <c r="H98" s="87">
        <v>0.38459379185843523</v>
      </c>
      <c r="I98" s="87">
        <v>26.567929652437353</v>
      </c>
      <c r="J98" s="88">
        <v>2.2951188530449964</v>
      </c>
      <c r="K98" s="71"/>
    </row>
    <row r="99" spans="2:11" ht="20.25" customHeight="1">
      <c r="B99" s="84" t="s">
        <v>120</v>
      </c>
      <c r="C99" s="63">
        <v>7</v>
      </c>
      <c r="D99" s="85">
        <v>1.173493002937508E-2</v>
      </c>
      <c r="E99" s="85">
        <v>0.30165092809687405</v>
      </c>
      <c r="F99" s="85">
        <v>0.20805748967634893</v>
      </c>
      <c r="G99" s="86">
        <v>15.811</v>
      </c>
      <c r="H99" s="87">
        <v>0.11351018371302733</v>
      </c>
      <c r="I99" s="87">
        <v>24.124252573833399</v>
      </c>
      <c r="J99" s="88">
        <v>2.2696797479549038</v>
      </c>
      <c r="K99" s="71"/>
    </row>
    <row r="100" spans="2:11" ht="20.25" customHeight="1">
      <c r="B100" s="84" t="s">
        <v>120</v>
      </c>
      <c r="C100" s="63">
        <v>8</v>
      </c>
      <c r="D100" s="85">
        <v>1.5389247113688406E-2</v>
      </c>
      <c r="E100" s="85">
        <v>0.30021833667424541</v>
      </c>
      <c r="F100" s="85">
        <v>0.20244939986722582</v>
      </c>
      <c r="G100" s="86">
        <v>16.599444444444444</v>
      </c>
      <c r="H100" s="87">
        <v>0.26861642057357116</v>
      </c>
      <c r="I100" s="87">
        <v>26.275864079961739</v>
      </c>
      <c r="J100" s="88">
        <v>2.1874696094602597</v>
      </c>
      <c r="K100" s="71"/>
    </row>
    <row r="101" spans="2:11" ht="20.25" customHeight="1">
      <c r="B101" s="84" t="s">
        <v>120</v>
      </c>
      <c r="C101" s="63">
        <v>9</v>
      </c>
      <c r="D101" s="85">
        <v>1.2307356055959394E-2</v>
      </c>
      <c r="E101" s="85">
        <v>0.30629561348624618</v>
      </c>
      <c r="F101" s="85">
        <v>0.2041380447206462</v>
      </c>
      <c r="G101" s="86">
        <v>15.84866666666667</v>
      </c>
      <c r="H101" s="87">
        <v>0.30386163508515579</v>
      </c>
      <c r="I101" s="87">
        <v>27.294371371524118</v>
      </c>
      <c r="J101" s="88">
        <v>2.2773861336019259</v>
      </c>
      <c r="K101" s="71" t="s">
        <v>67</v>
      </c>
    </row>
    <row r="102" spans="2:11" ht="20.25" customHeight="1">
      <c r="B102" s="84" t="s">
        <v>118</v>
      </c>
      <c r="C102" s="63">
        <v>1</v>
      </c>
      <c r="D102" s="85">
        <v>3.7385393452812193E-2</v>
      </c>
      <c r="E102" s="85">
        <v>0.3997876907543193</v>
      </c>
      <c r="F102" s="85">
        <v>0.19763366342163138</v>
      </c>
      <c r="G102" s="86">
        <v>13.441299999999998</v>
      </c>
      <c r="H102" s="87">
        <v>1.8188644749736302</v>
      </c>
      <c r="I102" s="87">
        <v>27.273811766508949</v>
      </c>
      <c r="J102" s="88">
        <v>2.0302525168505143</v>
      </c>
      <c r="K102" s="71"/>
    </row>
    <row r="103" spans="2:11" ht="20.25" customHeight="1">
      <c r="B103" s="84" t="s">
        <v>118</v>
      </c>
      <c r="C103" s="63">
        <v>2</v>
      </c>
      <c r="D103" s="85">
        <v>1.9236943596912404E-2</v>
      </c>
      <c r="E103" s="85">
        <v>0.35404014718983895</v>
      </c>
      <c r="F103" s="85">
        <v>0.1399807889186962</v>
      </c>
      <c r="G103" s="86">
        <v>9.1807999999999996</v>
      </c>
      <c r="H103" s="87">
        <v>0.11689744091863059</v>
      </c>
      <c r="I103" s="87">
        <v>5.1138733820536935</v>
      </c>
      <c r="J103" s="88">
        <v>2.394994428062541</v>
      </c>
      <c r="K103" s="71"/>
    </row>
    <row r="104" spans="2:11" ht="20.25" customHeight="1">
      <c r="B104" s="84" t="s">
        <v>118</v>
      </c>
      <c r="C104" s="63">
        <v>3</v>
      </c>
      <c r="D104" s="85">
        <v>9.4677116034051975E-3</v>
      </c>
      <c r="E104" s="85">
        <v>0.35758332155680161</v>
      </c>
      <c r="F104" s="85">
        <v>0.14208043441959167</v>
      </c>
      <c r="G104" s="86">
        <v>9.5292727272727262</v>
      </c>
      <c r="H104" s="87">
        <v>0.13304570296259674</v>
      </c>
      <c r="I104" s="87">
        <v>4.8530740720193712</v>
      </c>
      <c r="J104" s="88">
        <v>2.3915914854168268</v>
      </c>
      <c r="K104" s="71"/>
    </row>
    <row r="105" spans="2:11" ht="20.25" customHeight="1">
      <c r="B105" s="84" t="s">
        <v>118</v>
      </c>
      <c r="C105" s="63">
        <v>4</v>
      </c>
      <c r="D105" s="85">
        <v>8.6879734028893277E-3</v>
      </c>
      <c r="E105" s="85">
        <v>0.36205304803291738</v>
      </c>
      <c r="F105" s="85">
        <v>0.16207579207118436</v>
      </c>
      <c r="G105" s="86">
        <v>10.290800000000001</v>
      </c>
      <c r="H105" s="87">
        <v>0.18596197597562647</v>
      </c>
      <c r="I105" s="87">
        <v>5.8460667787289182</v>
      </c>
      <c r="J105" s="88">
        <v>2.2846601440357603</v>
      </c>
      <c r="K105" s="71"/>
    </row>
    <row r="106" spans="2:11" ht="20.25" customHeight="1">
      <c r="B106" s="84" t="s">
        <v>118</v>
      </c>
      <c r="C106" s="63">
        <v>5</v>
      </c>
      <c r="D106" s="85">
        <v>9.4562495149130184E-3</v>
      </c>
      <c r="E106" s="85">
        <v>0.36469975324742337</v>
      </c>
      <c r="F106" s="85">
        <v>0.15958440913385208</v>
      </c>
      <c r="G106" s="86">
        <v>11.021333333333333</v>
      </c>
      <c r="H106" s="87">
        <v>0.21658141931760064</v>
      </c>
      <c r="I106" s="87">
        <v>8.6831100694748056</v>
      </c>
      <c r="J106" s="88">
        <v>2.1999340572660713</v>
      </c>
      <c r="K106" s="71"/>
    </row>
    <row r="107" spans="2:11" ht="20.25" customHeight="1">
      <c r="B107" s="84" t="s">
        <v>118</v>
      </c>
      <c r="C107" s="63">
        <v>6</v>
      </c>
      <c r="D107" s="85">
        <v>1.0087044936106907E-2</v>
      </c>
      <c r="E107" s="85">
        <v>0.37107365684419519</v>
      </c>
      <c r="F107" s="85">
        <v>0.15950602540436901</v>
      </c>
      <c r="G107" s="86">
        <v>12.634666666666668</v>
      </c>
      <c r="H107" s="87">
        <v>0.25525248022409097</v>
      </c>
      <c r="I107" s="87">
        <v>11.502426451496799</v>
      </c>
      <c r="J107" s="88">
        <v>2.0300483449911209</v>
      </c>
      <c r="K107" s="71"/>
    </row>
    <row r="108" spans="2:11" ht="20.25" customHeight="1">
      <c r="B108" s="84" t="s">
        <v>118</v>
      </c>
      <c r="C108" s="63">
        <v>7</v>
      </c>
      <c r="D108" s="85">
        <v>1.2743514320379167E-2</v>
      </c>
      <c r="E108" s="85">
        <v>0.37028628847050371</v>
      </c>
      <c r="F108" s="85">
        <v>0.15948455393555996</v>
      </c>
      <c r="G108" s="86">
        <v>13.193375</v>
      </c>
      <c r="H108" s="87">
        <v>0.26295542784455062</v>
      </c>
      <c r="I108" s="87">
        <v>10.205174937776606</v>
      </c>
      <c r="J108" s="88">
        <v>1.9785054683736771</v>
      </c>
      <c r="K108" s="71"/>
    </row>
    <row r="109" spans="2:11" ht="20.25" customHeight="1">
      <c r="B109" s="84" t="s">
        <v>118</v>
      </c>
      <c r="C109" s="63">
        <v>8</v>
      </c>
      <c r="D109" s="85">
        <v>1.7863167459033741E-2</v>
      </c>
      <c r="E109" s="85">
        <v>0.36986353679731193</v>
      </c>
      <c r="F109" s="85">
        <v>0.16271972828738063</v>
      </c>
      <c r="G109" s="86">
        <v>13.155666666666667</v>
      </c>
      <c r="H109" s="87">
        <v>0.10664318620691247</v>
      </c>
      <c r="I109" s="87">
        <v>7.6871963390816083</v>
      </c>
      <c r="J109" s="88">
        <v>1.9401692144820286</v>
      </c>
      <c r="K109" s="71"/>
    </row>
    <row r="110" spans="2:11" ht="20.25" customHeight="1">
      <c r="B110" s="84" t="s">
        <v>118</v>
      </c>
      <c r="C110" s="63">
        <v>9</v>
      </c>
      <c r="D110" s="85">
        <v>1.638045239479077E-2</v>
      </c>
      <c r="E110" s="85">
        <v>0.3719033468898002</v>
      </c>
      <c r="F110" s="85">
        <v>0.18046826445292263</v>
      </c>
      <c r="G110" s="86">
        <v>12.893600000000001</v>
      </c>
      <c r="H110" s="87">
        <v>0.18587555327548211</v>
      </c>
      <c r="I110" s="87">
        <v>8.3981954525376921</v>
      </c>
      <c r="J110" s="88">
        <v>1.9434980638707544</v>
      </c>
      <c r="K110" s="71" t="s">
        <v>70</v>
      </c>
    </row>
    <row r="111" spans="2:11" ht="20.25" customHeight="1">
      <c r="B111" s="84" t="s">
        <v>119</v>
      </c>
      <c r="C111" s="63">
        <v>1</v>
      </c>
      <c r="D111" s="85">
        <v>6.7738017455630212E-2</v>
      </c>
      <c r="E111" s="85">
        <v>0.34797721945572146</v>
      </c>
      <c r="F111" s="85">
        <v>0.18942810701110424</v>
      </c>
      <c r="G111" s="86">
        <v>17.042749999999998</v>
      </c>
      <c r="H111" s="87">
        <v>1.3336011128702665</v>
      </c>
      <c r="I111" s="87">
        <v>28.141820930738945</v>
      </c>
      <c r="J111" s="88">
        <v>3.0889005477523361</v>
      </c>
      <c r="K111" s="71"/>
    </row>
    <row r="112" spans="2:11" ht="20.25" customHeight="1">
      <c r="B112" s="84" t="s">
        <v>119</v>
      </c>
      <c r="C112" s="63">
        <v>2</v>
      </c>
      <c r="D112" s="85">
        <v>3.9094079374313619E-2</v>
      </c>
      <c r="E112" s="85">
        <v>0.21001603211607003</v>
      </c>
      <c r="F112" s="85">
        <v>0.1595939455802429</v>
      </c>
      <c r="G112" s="86">
        <v>12.0016</v>
      </c>
      <c r="H112" s="87">
        <v>0.63153604179610412</v>
      </c>
      <c r="I112" s="87">
        <v>9.7329507668865283</v>
      </c>
      <c r="J112" s="88">
        <v>3.5006546970100865</v>
      </c>
      <c r="K112" s="71"/>
    </row>
    <row r="113" spans="2:11" ht="20.25" customHeight="1">
      <c r="B113" s="84" t="s">
        <v>119</v>
      </c>
      <c r="C113" s="63">
        <v>3</v>
      </c>
      <c r="D113" s="85">
        <v>1.7321943243670462E-2</v>
      </c>
      <c r="E113" s="85">
        <v>0.20209855934973373</v>
      </c>
      <c r="F113" s="85">
        <v>0.1733791446109238</v>
      </c>
      <c r="G113" s="86">
        <v>11.334200000000001</v>
      </c>
      <c r="H113" s="87">
        <v>0.2293572250714522</v>
      </c>
      <c r="I113" s="87">
        <v>10.915912159091718</v>
      </c>
      <c r="J113" s="88">
        <v>3.5755667283772872</v>
      </c>
      <c r="K113" s="71"/>
    </row>
    <row r="114" spans="2:11" ht="20.25" customHeight="1">
      <c r="B114" s="84" t="s">
        <v>119</v>
      </c>
      <c r="C114" s="63">
        <v>4</v>
      </c>
      <c r="D114" s="85">
        <v>1.5850559328889884E-2</v>
      </c>
      <c r="E114" s="85">
        <v>0.21468041830123974</v>
      </c>
      <c r="F114" s="85">
        <v>0.18816830646650232</v>
      </c>
      <c r="G114" s="86">
        <v>13.073</v>
      </c>
      <c r="H114" s="87">
        <v>8.0312113098254229E-2</v>
      </c>
      <c r="I114" s="87">
        <v>15.113549876008507</v>
      </c>
      <c r="J114" s="88">
        <v>3.3833699911286628</v>
      </c>
      <c r="K114" s="71"/>
    </row>
    <row r="115" spans="2:11" ht="20.25" customHeight="1">
      <c r="B115" s="84" t="s">
        <v>119</v>
      </c>
      <c r="C115" s="63">
        <v>5</v>
      </c>
      <c r="D115" s="85">
        <v>1.8205266469485833E-2</v>
      </c>
      <c r="E115" s="85">
        <v>0.22383054219949797</v>
      </c>
      <c r="F115" s="85">
        <v>0.19292807715658944</v>
      </c>
      <c r="G115" s="86">
        <v>14.354166666666666</v>
      </c>
      <c r="H115" s="87">
        <v>3.5045972235529417E-2</v>
      </c>
      <c r="I115" s="87">
        <v>19.382369644705296</v>
      </c>
      <c r="J115" s="88">
        <v>3.1475960233532359</v>
      </c>
      <c r="K115" s="71"/>
    </row>
    <row r="116" spans="2:11" ht="20.25" customHeight="1">
      <c r="B116" s="84" t="s">
        <v>119</v>
      </c>
      <c r="C116" s="63">
        <v>6</v>
      </c>
      <c r="D116" s="85">
        <v>2.2052890458608438E-2</v>
      </c>
      <c r="E116" s="85">
        <v>0.22396228770665558</v>
      </c>
      <c r="F116" s="85">
        <v>0.18543196848130092</v>
      </c>
      <c r="G116" s="86">
        <v>16.156399999999998</v>
      </c>
      <c r="H116" s="87">
        <v>0.13411902354661465</v>
      </c>
      <c r="I116" s="87">
        <v>22.409467465183738</v>
      </c>
      <c r="J116" s="88">
        <v>2.9812655609207659</v>
      </c>
      <c r="K116" s="71"/>
    </row>
    <row r="117" spans="2:11" ht="20.25" customHeight="1">
      <c r="B117" s="84" t="s">
        <v>119</v>
      </c>
      <c r="C117" s="63">
        <v>7</v>
      </c>
      <c r="D117" s="85">
        <v>2.247165580672195E-2</v>
      </c>
      <c r="E117" s="85">
        <v>0.22381876031447479</v>
      </c>
      <c r="F117" s="85">
        <v>0.18086431320809551</v>
      </c>
      <c r="G117" s="86">
        <v>16.497199999999999</v>
      </c>
      <c r="H117" s="87">
        <v>7.7450739225213117E-2</v>
      </c>
      <c r="I117" s="87">
        <v>22.787354449435529</v>
      </c>
      <c r="J117" s="88">
        <v>2.9471353421443167</v>
      </c>
      <c r="K117" s="71"/>
    </row>
    <row r="118" spans="2:11" ht="20.25" customHeight="1">
      <c r="B118" s="84" t="s">
        <v>119</v>
      </c>
      <c r="C118" s="63">
        <v>8</v>
      </c>
      <c r="D118" s="85">
        <v>2.7800447414364032E-2</v>
      </c>
      <c r="E118" s="85">
        <v>0.22523377896679739</v>
      </c>
      <c r="F118" s="85">
        <v>0.17316685711960383</v>
      </c>
      <c r="G118" s="86">
        <v>17.127400000000002</v>
      </c>
      <c r="H118" s="87">
        <v>6.6108238136858302E-2</v>
      </c>
      <c r="I118" s="87">
        <v>23.060757070074072</v>
      </c>
      <c r="J118" s="88">
        <v>2.8587119977279869</v>
      </c>
      <c r="K118" s="71"/>
    </row>
    <row r="119" spans="2:11" ht="20.25" customHeight="1">
      <c r="B119" s="84" t="s">
        <v>119</v>
      </c>
      <c r="C119" s="63">
        <v>9</v>
      </c>
      <c r="D119" s="85">
        <v>2.5197916522312066E-2</v>
      </c>
      <c r="E119" s="85">
        <v>0.22614008276605554</v>
      </c>
      <c r="F119" s="85">
        <v>0.17903436509500245</v>
      </c>
      <c r="G119" s="86">
        <v>16.381999999999998</v>
      </c>
      <c r="H119" s="87">
        <v>7.325303006209323E-2</v>
      </c>
      <c r="I119" s="87">
        <v>22.490660040685921</v>
      </c>
      <c r="J119" s="88">
        <v>2.9187022664992526</v>
      </c>
      <c r="K119" s="71" t="s">
        <v>70</v>
      </c>
    </row>
    <row r="120" spans="2:11" ht="20.25" customHeight="1">
      <c r="B120" s="84" t="s">
        <v>121</v>
      </c>
      <c r="C120" s="63">
        <v>1</v>
      </c>
      <c r="D120" s="85">
        <v>4.2328006140400443E-2</v>
      </c>
      <c r="E120" s="85">
        <v>0.37653062967013973</v>
      </c>
      <c r="F120" s="85">
        <v>0.22900255513361881</v>
      </c>
      <c r="G120" s="86">
        <v>15.931833333333335</v>
      </c>
      <c r="H120" s="87">
        <v>1.5081109064760621</v>
      </c>
      <c r="I120" s="87">
        <v>31.915489922271739</v>
      </c>
      <c r="J120" s="88">
        <v>2.5752482808383221</v>
      </c>
      <c r="K120" s="71"/>
    </row>
    <row r="121" spans="2:11" ht="20.25" customHeight="1">
      <c r="B121" s="84" t="s">
        <v>121</v>
      </c>
      <c r="C121" s="63">
        <v>2</v>
      </c>
      <c r="D121" s="85">
        <v>3.1880151399612096E-2</v>
      </c>
      <c r="E121" s="85">
        <v>0.25778459600907228</v>
      </c>
      <c r="F121" s="85">
        <v>0.19733410573742433</v>
      </c>
      <c r="G121" s="86">
        <v>11.858000000000001</v>
      </c>
      <c r="H121" s="87">
        <v>0.41289536887725919</v>
      </c>
      <c r="I121" s="87">
        <v>10.322384221931481</v>
      </c>
      <c r="J121" s="88">
        <v>2.9166783925800952</v>
      </c>
      <c r="K121" s="71"/>
    </row>
    <row r="122" spans="2:11" ht="20.25" customHeight="1">
      <c r="B122" s="84" t="s">
        <v>121</v>
      </c>
      <c r="C122" s="63">
        <v>3</v>
      </c>
      <c r="D122" s="85">
        <v>1.0957475315330447E-2</v>
      </c>
      <c r="E122" s="85">
        <v>0.26335785558597657</v>
      </c>
      <c r="F122" s="85">
        <v>0.21046909259704441</v>
      </c>
      <c r="G122" s="86">
        <v>11.792444444444444</v>
      </c>
      <c r="H122" s="87">
        <v>9.1892266556886024E-2</v>
      </c>
      <c r="I122" s="87">
        <v>16.196907035195547</v>
      </c>
      <c r="J122" s="88">
        <v>2.9472950386551688</v>
      </c>
      <c r="K122" s="71"/>
    </row>
    <row r="123" spans="2:11" ht="20.25" customHeight="1">
      <c r="B123" s="84" t="s">
        <v>121</v>
      </c>
      <c r="C123" s="63">
        <v>4</v>
      </c>
      <c r="D123" s="85">
        <v>1.0416468151325093E-2</v>
      </c>
      <c r="E123" s="85">
        <v>0.2642860462759174</v>
      </c>
      <c r="F123" s="85">
        <v>0.22337261020319044</v>
      </c>
      <c r="G123" s="86">
        <v>12.548444444444446</v>
      </c>
      <c r="H123" s="87">
        <v>1.1630744929222376</v>
      </c>
      <c r="I123" s="87">
        <v>16.092225991916273</v>
      </c>
      <c r="J123" s="88">
        <v>2.8187726696438533</v>
      </c>
      <c r="K123" s="71"/>
    </row>
    <row r="124" spans="2:11" ht="20.25" customHeight="1">
      <c r="B124" s="84" t="s">
        <v>121</v>
      </c>
      <c r="C124" s="63">
        <v>5</v>
      </c>
      <c r="D124" s="85">
        <v>1.0742127574024447E-2</v>
      </c>
      <c r="E124" s="85">
        <v>0.26402604627971638</v>
      </c>
      <c r="F124" s="85">
        <v>0.22924176083356596</v>
      </c>
      <c r="G124" s="86">
        <v>12.989624999999998</v>
      </c>
      <c r="H124" s="87">
        <v>3.1489252861753567E-2</v>
      </c>
      <c r="I124" s="87">
        <v>14.554880311882703</v>
      </c>
      <c r="J124" s="88">
        <v>2.748497486792755</v>
      </c>
      <c r="K124" s="71"/>
    </row>
    <row r="125" spans="2:11" ht="20.25" customHeight="1">
      <c r="B125" s="84" t="s">
        <v>121</v>
      </c>
      <c r="C125" s="63">
        <v>6</v>
      </c>
      <c r="D125" s="85">
        <v>1.2056913043475096E-2</v>
      </c>
      <c r="E125" s="85">
        <v>0.26669860067931767</v>
      </c>
      <c r="F125" s="85">
        <v>0.22492233855427626</v>
      </c>
      <c r="G125" s="86">
        <v>14.495500000000002</v>
      </c>
      <c r="H125" s="87">
        <v>4.4987038398763751E-2</v>
      </c>
      <c r="I125" s="87">
        <v>18.332860819473353</v>
      </c>
      <c r="J125" s="88">
        <v>2.5796976097666979</v>
      </c>
      <c r="K125" s="71"/>
    </row>
    <row r="126" spans="2:11" ht="20.25" customHeight="1">
      <c r="B126" s="84" t="s">
        <v>121</v>
      </c>
      <c r="C126" s="63">
        <v>7</v>
      </c>
      <c r="D126" s="85">
        <v>1.2546588959897074E-2</v>
      </c>
      <c r="E126" s="85">
        <v>0.2694032783831663</v>
      </c>
      <c r="F126" s="85">
        <v>0.21096039886574558</v>
      </c>
      <c r="G126" s="86">
        <v>14.893125</v>
      </c>
      <c r="H126" s="87">
        <v>6.1196634674665976E-2</v>
      </c>
      <c r="I126" s="87">
        <v>17.123058368774185</v>
      </c>
      <c r="J126" s="88">
        <v>2.5319012957922848</v>
      </c>
      <c r="K126" s="71"/>
    </row>
    <row r="127" spans="2:11" ht="20.25" customHeight="1">
      <c r="B127" s="84" t="s">
        <v>121</v>
      </c>
      <c r="C127" s="63">
        <v>8</v>
      </c>
      <c r="D127" s="85">
        <v>1.6426440485894062E-2</v>
      </c>
      <c r="E127" s="85">
        <v>0.27173336650918606</v>
      </c>
      <c r="F127" s="85">
        <v>0.20750919635363407</v>
      </c>
      <c r="G127" s="86">
        <v>15.736875</v>
      </c>
      <c r="H127" s="87">
        <v>0.14475751591211858</v>
      </c>
      <c r="I127" s="87">
        <v>19.186695215847021</v>
      </c>
      <c r="J127" s="88">
        <v>2.4473570642119031</v>
      </c>
      <c r="K127" s="71"/>
    </row>
    <row r="128" spans="2:11" ht="20.25" customHeight="1">
      <c r="B128" s="84" t="s">
        <v>121</v>
      </c>
      <c r="C128" s="63">
        <v>9</v>
      </c>
      <c r="D128" s="85">
        <v>1.3542639501676244E-2</v>
      </c>
      <c r="E128" s="85">
        <v>0.27704132966826295</v>
      </c>
      <c r="F128" s="85">
        <v>0.21529112449711313</v>
      </c>
      <c r="G128" s="86">
        <v>15.41675</v>
      </c>
      <c r="H128" s="87">
        <v>0.22483908566937422</v>
      </c>
      <c r="I128" s="87">
        <v>23.58346409548491</v>
      </c>
      <c r="J128" s="88">
        <v>2.4817106476484807</v>
      </c>
      <c r="K128" s="71" t="s">
        <v>70</v>
      </c>
    </row>
    <row r="129" spans="2:11" ht="20.25" customHeight="1">
      <c r="B129" s="82" t="s">
        <v>127</v>
      </c>
      <c r="C129" s="81"/>
      <c r="D129" s="82"/>
      <c r="E129" s="82"/>
      <c r="F129" s="82"/>
      <c r="G129" s="82"/>
      <c r="H129" s="82"/>
      <c r="I129" s="82"/>
      <c r="J129" s="82"/>
      <c r="K129" s="81"/>
    </row>
    <row r="130" spans="2:11" ht="20.25" customHeight="1">
      <c r="B130" s="227" t="str">
        <f>C64</f>
        <v>801</v>
      </c>
      <c r="C130" s="53"/>
      <c r="D130" s="64">
        <f t="shared" ref="D130:J135" si="2">(SUMIFS(D$75:D$128,$B$75:$B$128,$B130,$C$75:$C$128,MAX($C$75:$C$128))/SUMIFS(D$75:D$128,$B$75:$B$128,$B130,$C$75:$C$128,MAX($C$75:$C$128)-1))-1</f>
        <v>-0.54608496469243928</v>
      </c>
      <c r="E130" s="64">
        <f t="shared" si="2"/>
        <v>-1.2781708135303216E-3</v>
      </c>
      <c r="F130" s="64">
        <f t="shared" si="2"/>
        <v>9.072137960499882E-2</v>
      </c>
      <c r="G130" s="64">
        <f t="shared" si="2"/>
        <v>-9.4378903539208858E-2</v>
      </c>
      <c r="H130" s="64">
        <f t="shared" si="2"/>
        <v>0.83517128960336051</v>
      </c>
      <c r="I130" s="64">
        <f t="shared" si="2"/>
        <v>-1.2979937478917902E-2</v>
      </c>
      <c r="J130" s="83">
        <f t="shared" si="2"/>
        <v>4.6919599603781004E-2</v>
      </c>
      <c r="K130" s="54"/>
    </row>
    <row r="131" spans="2:11" ht="20.25" customHeight="1">
      <c r="B131" s="41" t="str">
        <f>D64</f>
        <v>800</v>
      </c>
      <c r="C131" s="53"/>
      <c r="D131" s="64">
        <f t="shared" si="2"/>
        <v>-0.23309399299449152</v>
      </c>
      <c r="E131" s="64">
        <f t="shared" si="2"/>
        <v>-4.0948378688477893E-3</v>
      </c>
      <c r="F131" s="64">
        <f t="shared" si="2"/>
        <v>3.9208724997668032E-2</v>
      </c>
      <c r="G131" s="64">
        <f t="shared" si="2"/>
        <v>-5.7465362367084327E-2</v>
      </c>
      <c r="H131" s="64">
        <f t="shared" si="2"/>
        <v>0.16088749057320761</v>
      </c>
      <c r="I131" s="64">
        <f t="shared" si="2"/>
        <v>5.8201658488111763E-2</v>
      </c>
      <c r="J131" s="83">
        <f t="shared" si="2"/>
        <v>3.1251911525603582E-2</v>
      </c>
      <c r="K131" s="54"/>
    </row>
    <row r="132" spans="2:11" ht="20.25" customHeight="1">
      <c r="B132" s="41" t="str">
        <f>E64</f>
        <v>70</v>
      </c>
      <c r="C132" s="53"/>
      <c r="D132" s="64">
        <f t="shared" si="2"/>
        <v>-0.20026262720726185</v>
      </c>
      <c r="E132" s="64">
        <f t="shared" si="2"/>
        <v>2.0242856846532264E-2</v>
      </c>
      <c r="F132" s="64">
        <f t="shared" si="2"/>
        <v>8.3410711739717591E-3</v>
      </c>
      <c r="G132" s="64">
        <f t="shared" si="2"/>
        <v>-4.5229090665684701E-2</v>
      </c>
      <c r="H132" s="64">
        <f t="shared" si="2"/>
        <v>0.13121020091149393</v>
      </c>
      <c r="I132" s="64">
        <f t="shared" si="2"/>
        <v>3.8762085557410897E-2</v>
      </c>
      <c r="J132" s="83">
        <f t="shared" si="2"/>
        <v>4.1105267818487556E-2</v>
      </c>
      <c r="K132" s="54"/>
    </row>
    <row r="133" spans="2:11" ht="20.25" customHeight="1">
      <c r="B133" s="41" t="str">
        <f>F64</f>
        <v>17</v>
      </c>
      <c r="C133" s="53"/>
      <c r="D133" s="64">
        <f t="shared" si="2"/>
        <v>-8.3004039885050451E-2</v>
      </c>
      <c r="E133" s="64">
        <f t="shared" si="2"/>
        <v>5.5150343019785275E-3</v>
      </c>
      <c r="F133" s="64">
        <f t="shared" si="2"/>
        <v>0.10907427361356059</v>
      </c>
      <c r="G133" s="64">
        <f t="shared" si="2"/>
        <v>-1.9920439861149775E-2</v>
      </c>
      <c r="H133" s="64">
        <f t="shared" si="2"/>
        <v>0.74296699007886446</v>
      </c>
      <c r="I133" s="64">
        <f>(SUMIFS(I$75:I$128,$B$75:$B$128,$B133,$C$75:$C$128,MAX($C$75:$C$128))/SUMIFS(I$75:I$128,$B$75:$B$128,$B133,$C$75:$C$128,MAX($C$75:$C$128)-1))-1</f>
        <v>9.2491343019479366E-2</v>
      </c>
      <c r="J133" s="83">
        <f t="shared" si="2"/>
        <v>1.7157520920743075E-3</v>
      </c>
      <c r="K133" s="54"/>
    </row>
    <row r="134" spans="2:11" ht="20.25" customHeight="1">
      <c r="B134" s="41" t="str">
        <f>G64</f>
        <v>60-5</v>
      </c>
      <c r="C134" s="53"/>
      <c r="D134" s="64">
        <f t="shared" si="2"/>
        <v>-9.3614712499457187E-2</v>
      </c>
      <c r="E134" s="64">
        <f t="shared" si="2"/>
        <v>4.0238360489959213E-3</v>
      </c>
      <c r="F134" s="64">
        <f t="shared" si="2"/>
        <v>3.3883550657421768E-2</v>
      </c>
      <c r="G134" s="64">
        <f t="shared" si="2"/>
        <v>-4.3520908018730431E-2</v>
      </c>
      <c r="H134" s="64">
        <f t="shared" si="2"/>
        <v>0.10807717958605512</v>
      </c>
      <c r="I134" s="64">
        <f t="shared" si="2"/>
        <v>-2.4721522700049015E-2</v>
      </c>
      <c r="J134" s="83">
        <f t="shared" si="2"/>
        <v>2.0985069086687957E-2</v>
      </c>
      <c r="K134" s="54"/>
    </row>
    <row r="135" spans="2:11" ht="20.25" customHeight="1">
      <c r="B135" s="41" t="str">
        <f>H64</f>
        <v>71</v>
      </c>
      <c r="C135" s="53"/>
      <c r="D135" s="64">
        <f t="shared" si="2"/>
        <v>-0.17555848369549287</v>
      </c>
      <c r="E135" s="64">
        <f t="shared" si="2"/>
        <v>1.9533718759920715E-2</v>
      </c>
      <c r="F135" s="64">
        <f t="shared" si="2"/>
        <v>3.7501606098542251E-2</v>
      </c>
      <c r="G135" s="64">
        <f t="shared" si="2"/>
        <v>-2.034234878271568E-2</v>
      </c>
      <c r="H135" s="64">
        <f t="shared" si="2"/>
        <v>0.55321182636121424</v>
      </c>
      <c r="I135" s="64">
        <f t="shared" si="2"/>
        <v>0.22915717533295843</v>
      </c>
      <c r="J135" s="83">
        <f t="shared" si="2"/>
        <v>1.4037013208630489E-2</v>
      </c>
      <c r="K135" s="54"/>
    </row>
    <row r="136" spans="2:11" ht="20.25" customHeight="1" thickBot="1"/>
    <row r="137" spans="2:11" ht="17.25" thickTop="1">
      <c r="B137" s="25" t="s">
        <v>51</v>
      </c>
      <c r="C137" s="25"/>
      <c r="D137" s="25"/>
      <c r="E137" s="25"/>
      <c r="F137" s="166" t="s">
        <v>77</v>
      </c>
      <c r="G137" s="42"/>
      <c r="H137" s="25"/>
      <c r="I137" s="25"/>
    </row>
    <row r="138" spans="2:11">
      <c r="B138" s="26" t="s">
        <v>33</v>
      </c>
      <c r="C138" s="26" t="s">
        <v>52</v>
      </c>
      <c r="D138" s="26"/>
      <c r="E138" s="26"/>
      <c r="F138" s="89" t="s">
        <v>78</v>
      </c>
      <c r="G138" s="43"/>
      <c r="H138" s="45" t="s">
        <v>81</v>
      </c>
      <c r="I138" s="45"/>
    </row>
    <row r="139" spans="2:11">
      <c r="B139" s="26" t="s">
        <v>34</v>
      </c>
      <c r="C139" s="26" t="s">
        <v>53</v>
      </c>
      <c r="D139" s="26"/>
      <c r="E139" s="26"/>
      <c r="F139" s="89" t="s">
        <v>79</v>
      </c>
      <c r="G139" s="43"/>
      <c r="H139" s="45" t="s">
        <v>82</v>
      </c>
      <c r="I139" s="45"/>
    </row>
    <row r="140" spans="2:11">
      <c r="B140" s="26" t="s">
        <v>4</v>
      </c>
      <c r="C140" s="26" t="s">
        <v>54</v>
      </c>
      <c r="D140" s="26"/>
      <c r="E140" s="26"/>
      <c r="F140" s="89" t="s">
        <v>80</v>
      </c>
      <c r="G140" s="43"/>
      <c r="H140" s="45" t="s">
        <v>83</v>
      </c>
      <c r="I140" s="45"/>
    </row>
    <row r="141" spans="2:11">
      <c r="B141" s="26" t="s">
        <v>5</v>
      </c>
      <c r="C141" s="26" t="s">
        <v>55</v>
      </c>
      <c r="D141" s="26"/>
      <c r="E141" s="26"/>
      <c r="F141" s="89" t="s">
        <v>87</v>
      </c>
      <c r="G141" s="43"/>
      <c r="H141" s="45" t="s">
        <v>84</v>
      </c>
      <c r="I141" s="45"/>
    </row>
    <row r="142" spans="2:11">
      <c r="B142" s="26" t="s">
        <v>56</v>
      </c>
      <c r="C142" s="26" t="s">
        <v>57</v>
      </c>
      <c r="D142" s="26"/>
      <c r="E142" s="26"/>
      <c r="F142" s="89" t="s">
        <v>88</v>
      </c>
      <c r="G142" s="43"/>
      <c r="H142" s="45" t="s">
        <v>85</v>
      </c>
      <c r="I142" s="45"/>
    </row>
    <row r="143" spans="2:11" ht="17.25" thickBot="1">
      <c r="B143" s="27" t="s">
        <v>58</v>
      </c>
      <c r="C143" s="27" t="s">
        <v>59</v>
      </c>
      <c r="D143" s="27"/>
      <c r="E143" s="27"/>
      <c r="F143" s="90" t="s">
        <v>89</v>
      </c>
      <c r="G143" s="44"/>
      <c r="H143" s="46" t="s">
        <v>86</v>
      </c>
      <c r="I143" s="46"/>
    </row>
    <row r="144" spans="2:11" ht="17.25" thickTop="1"/>
    <row r="145" ht="6.75" customHeight="1"/>
  </sheetData>
  <mergeCells count="3">
    <mergeCell ref="O9:P9"/>
    <mergeCell ref="C4:D4"/>
    <mergeCell ref="C5:D5"/>
  </mergeCells>
  <phoneticPr fontId="2" type="noConversion"/>
  <conditionalFormatting sqref="B75:K128">
    <cfRule type="expression" dxfId="42" priority="14">
      <formula>$B75&lt;&gt;$B76</formula>
    </cfRule>
  </conditionalFormatting>
  <conditionalFormatting sqref="C65:K65">
    <cfRule type="containsText" dxfId="41" priority="16" operator="containsText" text="F">
      <formula>NOT(ISERROR(SEARCH("F",C65)))</formula>
    </cfRule>
    <cfRule type="containsText" dxfId="40" priority="17" operator="containsText" text="D">
      <formula>NOT(ISERROR(SEARCH("D",C65)))</formula>
    </cfRule>
    <cfRule type="containsText" dxfId="39" priority="18" operator="containsText" text="S">
      <formula>NOT(ISERROR(SEARCH("S",C65)))</formula>
    </cfRule>
    <cfRule type="containsText" dxfId="38" priority="19" operator="containsText" text="A">
      <formula>NOT(ISERROR(SEARCH("A",C65)))</formula>
    </cfRule>
  </conditionalFormatting>
  <conditionalFormatting sqref="D52:K52 D54:K55 D56:D61 D62:K63 D72:K72 D129:K129 K130:K135">
    <cfRule type="containsText" dxfId="37" priority="74" operator="containsText" text="악화">
      <formula>NOT(ISERROR(SEARCH("악화",D52)))</formula>
    </cfRule>
  </conditionalFormatting>
  <conditionalFormatting sqref="D52:K52 D54:K55 D62:K63 D72:K72 D129:K129 K130:K135 D56:D61">
    <cfRule type="containsText" dxfId="36" priority="73" operator="containsText" text="개선">
      <formula>NOT(ISERROR(SEARCH("개선",D52)))</formula>
    </cfRule>
  </conditionalFormatting>
  <conditionalFormatting sqref="G4:G5">
    <cfRule type="containsText" dxfId="35" priority="7" operator="containsText" text="S">
      <formula>NOT(ISERROR(SEARCH("S",G4)))</formula>
    </cfRule>
    <cfRule type="containsText" dxfId="34" priority="8" operator="containsText" text="A">
      <formula>NOT(ISERROR(SEARCH("A",G4)))</formula>
    </cfRule>
  </conditionalFormatting>
  <conditionalFormatting sqref="G5">
    <cfRule type="containsText" dxfId="33" priority="5" operator="containsText" text="F">
      <formula>NOT(ISERROR(SEARCH("F",G5)))</formula>
    </cfRule>
    <cfRule type="containsText" dxfId="32" priority="6" operator="containsText" text="D">
      <formula>NOT(ISERROR(SEARCH("D",G5)))</formula>
    </cfRule>
  </conditionalFormatting>
  <conditionalFormatting sqref="J21">
    <cfRule type="containsText" dxfId="31" priority="1" operator="containsText" text="D">
      <formula>NOT(ISERROR(SEARCH("D",J21)))</formula>
    </cfRule>
    <cfRule type="containsText" dxfId="30" priority="2" operator="containsText" text="F">
      <formula>NOT(ISERROR(SEARCH("F",J21)))</formula>
    </cfRule>
    <cfRule type="containsText" dxfId="29" priority="3" operator="containsText" text="S">
      <formula>NOT(ISERROR(SEARCH("S",J21)))</formula>
    </cfRule>
    <cfRule type="containsText" dxfId="28" priority="4" operator="containsText" text="A">
      <formula>NOT(ISERROR(SEARCH("A",J21)))</formula>
    </cfRule>
  </conditionalFormatting>
  <conditionalFormatting sqref="K1:K20 K23:K27 K29:K64 K66:K1048576">
    <cfRule type="containsText" dxfId="27" priority="26" operator="containsText" text="D">
      <formula>NOT(ISERROR(SEARCH("D",K1)))</formula>
    </cfRule>
    <cfRule type="containsText" dxfId="26" priority="27" operator="containsText" text="F">
      <formula>NOT(ISERROR(SEARCH("F",K1)))</formula>
    </cfRule>
    <cfRule type="containsText" dxfId="25" priority="28" operator="containsText" text="S">
      <formula>NOT(ISERROR(SEARCH("S",K1)))</formula>
    </cfRule>
    <cfRule type="containsText" dxfId="24" priority="29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5" fitToHeight="0" orientation="portrait" r:id="rId1"/>
  <rowBreaks count="1" manualBreakCount="1">
    <brk id="52" max="11" man="1"/>
  </rowBreaks>
  <ignoredErrors>
    <ignoredError sqref="B129:B135" numberStoredAsText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D27:J27</xm:sqref>
        </x14:conditionalFormatting>
        <x14:conditionalFormatting xmlns:xm="http://schemas.microsoft.com/office/excel/2006/main">
          <x14:cfRule type="iconSet" priority="3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D51:J51</xm:sqref>
        </x14:conditionalFormatting>
        <x14:conditionalFormatting xmlns:xm="http://schemas.microsoft.com/office/excel/2006/main">
          <x14:cfRule type="iconSet" priority="3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D130:J135</xm:sqref>
        </x14:conditionalFormatting>
        <x14:conditionalFormatting xmlns:xm="http://schemas.microsoft.com/office/excel/2006/main">
          <x14:cfRule type="iconSet" priority="3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K20</xm:sqref>
        </x14:conditionalFormatting>
        <x14:conditionalFormatting xmlns:xm="http://schemas.microsoft.com/office/excel/2006/main">
          <x14:cfRule type="iconSet" priority="3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K33:K38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1" customWidth="1"/>
    <col min="6" max="6" width="10.28515625" style="4" customWidth="1"/>
    <col min="7" max="7" width="9.140625" style="4"/>
    <col min="8" max="8" width="9.7109375" style="4" customWidth="1"/>
    <col min="9" max="9" width="10" style="165" bestFit="1" customWidth="1"/>
    <col min="10" max="20" width="9.28515625" style="165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99"/>
      <c r="F1" s="104"/>
      <c r="G1" s="21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9"/>
    </row>
    <row r="2" spans="1:66" ht="50.25" customHeight="1">
      <c r="A2" s="10" t="s">
        <v>47</v>
      </c>
      <c r="B2" s="10"/>
      <c r="C2" s="10"/>
      <c r="D2" s="10"/>
      <c r="E2" s="10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0"/>
    </row>
    <row r="3" spans="1:66" s="17" customFormat="1" ht="21.75" customHeight="1">
      <c r="A3" s="40" t="s">
        <v>157</v>
      </c>
      <c r="B3" s="40"/>
      <c r="C3" s="19"/>
      <c r="D3" s="19"/>
      <c r="E3" s="100"/>
      <c r="F3" s="4"/>
      <c r="G3" s="4"/>
      <c r="H3" s="4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2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2" t="s">
        <v>38</v>
      </c>
      <c r="B4" s="132" t="s">
        <v>143</v>
      </c>
      <c r="C4" s="132" t="s">
        <v>1</v>
      </c>
      <c r="D4" s="132" t="s">
        <v>10</v>
      </c>
      <c r="E4" s="133" t="s">
        <v>142</v>
      </c>
      <c r="F4" s="120" t="s">
        <v>45</v>
      </c>
      <c r="G4" s="143" t="s">
        <v>147</v>
      </c>
      <c r="H4" s="120" t="s">
        <v>63</v>
      </c>
      <c r="I4" s="120" t="s">
        <v>3</v>
      </c>
      <c r="J4" s="119" t="s">
        <v>11</v>
      </c>
      <c r="K4" s="119" t="s">
        <v>12</v>
      </c>
      <c r="L4" s="119" t="s">
        <v>13</v>
      </c>
      <c r="M4" s="119" t="s">
        <v>15</v>
      </c>
      <c r="N4" s="229" t="s">
        <v>6</v>
      </c>
      <c r="O4" s="229" t="s">
        <v>7</v>
      </c>
      <c r="P4" s="229" t="s">
        <v>26</v>
      </c>
      <c r="Q4" s="229" t="s">
        <v>14</v>
      </c>
      <c r="R4" s="229" t="s">
        <v>46</v>
      </c>
      <c r="S4" s="144" t="s">
        <v>43</v>
      </c>
      <c r="T4" s="144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4" t="s">
        <v>39</v>
      </c>
      <c r="AQ4" s="94" t="s">
        <v>27</v>
      </c>
      <c r="AR4" s="94" t="s">
        <v>40</v>
      </c>
      <c r="AS4" s="94" t="s">
        <v>41</v>
      </c>
      <c r="AT4" s="94" t="s">
        <v>6</v>
      </c>
      <c r="AU4" s="94" t="s">
        <v>7</v>
      </c>
      <c r="AV4" s="94" t="s">
        <v>28</v>
      </c>
      <c r="AW4" s="94" t="s">
        <v>18</v>
      </c>
      <c r="AX4" s="95" t="s">
        <v>60</v>
      </c>
      <c r="AY4" s="94" t="s">
        <v>90</v>
      </c>
      <c r="AZ4" s="94" t="s">
        <v>65</v>
      </c>
      <c r="BA4" s="94" t="s">
        <v>126</v>
      </c>
      <c r="BB4" t="s">
        <v>134</v>
      </c>
      <c r="BC4" t="s">
        <v>135</v>
      </c>
      <c r="BD4" t="s">
        <v>113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37" t="str">
        <f>W5</f>
        <v>강화교통</v>
      </c>
      <c r="B5" s="126" t="str">
        <f>X5</f>
        <v>17</v>
      </c>
      <c r="C5" s="138" t="str">
        <f>Y5</f>
        <v>70바2504</v>
      </c>
      <c r="D5" s="126" t="str">
        <f>Z5</f>
        <v>대형</v>
      </c>
      <c r="E5" s="123" t="str">
        <f>AZ5</f>
        <v>F</v>
      </c>
      <c r="F5" s="145">
        <f>G5/H5</f>
        <v>0.79960000000000009</v>
      </c>
      <c r="G5" s="146">
        <f>AE5</f>
        <v>1.9990000000000001</v>
      </c>
      <c r="H5" s="147">
        <f>AF5</f>
        <v>2.5</v>
      </c>
      <c r="I5" s="148">
        <f>AC5</f>
        <v>805.21699999999998</v>
      </c>
      <c r="J5" s="149">
        <f>AI5/AH5</f>
        <v>1.6594662761114827E-2</v>
      </c>
      <c r="K5" s="149">
        <f>AJ5/AH5</f>
        <v>0.37790657030446034</v>
      </c>
      <c r="L5" s="149">
        <f>AK5/AC5</f>
        <v>0.16889857019908919</v>
      </c>
      <c r="M5" s="150">
        <f>AG5</f>
        <v>13.034000000000001</v>
      </c>
      <c r="N5" s="151">
        <f>IF(AW5=0,AT5,"속도계이상")</f>
        <v>0</v>
      </c>
      <c r="O5" s="151">
        <f>IF(AW5=0,AU5,"속도계이상")</f>
        <v>10.68</v>
      </c>
      <c r="P5" s="152">
        <f>AQ5/60</f>
        <v>0</v>
      </c>
      <c r="Q5" s="153">
        <f>AN5</f>
        <v>67</v>
      </c>
      <c r="R5" s="154">
        <f>AC5/(AH5-AI5-AJ5)</f>
        <v>23.843556407519941</v>
      </c>
      <c r="S5" s="139">
        <f>IF(AW5=0,AL5,"속도계이상")</f>
        <v>0</v>
      </c>
      <c r="T5" s="139">
        <f>IF(AW5=0,AM5,"속도계이상")</f>
        <v>86</v>
      </c>
      <c r="U5" t="s">
        <v>117</v>
      </c>
      <c r="V5" s="5" t="s">
        <v>118</v>
      </c>
      <c r="W5" t="s">
        <v>117</v>
      </c>
      <c r="X5" s="5" t="s">
        <v>118</v>
      </c>
      <c r="Y5" t="s">
        <v>193</v>
      </c>
      <c r="Z5" t="s">
        <v>141</v>
      </c>
      <c r="AA5" t="s">
        <v>48</v>
      </c>
      <c r="AB5">
        <v>503</v>
      </c>
      <c r="AC5" s="1">
        <v>805.21699999999998</v>
      </c>
      <c r="AD5" s="1">
        <v>402.863</v>
      </c>
      <c r="AE5" s="28">
        <v>1.9990000000000001</v>
      </c>
      <c r="AF5">
        <v>2.5</v>
      </c>
      <c r="AG5">
        <v>13.034000000000001</v>
      </c>
      <c r="AH5">
        <v>55.773595</v>
      </c>
      <c r="AI5">
        <v>0.92554400000000003</v>
      </c>
      <c r="AJ5">
        <v>21.077207999999999</v>
      </c>
      <c r="AK5">
        <v>136</v>
      </c>
      <c r="AL5">
        <v>0</v>
      </c>
      <c r="AM5">
        <v>86</v>
      </c>
      <c r="AN5">
        <v>67</v>
      </c>
      <c r="AO5">
        <v>14.437244</v>
      </c>
      <c r="AP5">
        <v>36.299999999999997</v>
      </c>
      <c r="AQ5">
        <v>0</v>
      </c>
      <c r="AR5">
        <v>1</v>
      </c>
      <c r="AS5">
        <v>112</v>
      </c>
      <c r="AT5">
        <v>0</v>
      </c>
      <c r="AU5">
        <v>10.68</v>
      </c>
      <c r="AV5">
        <v>6495</v>
      </c>
      <c r="AW5">
        <v>0</v>
      </c>
      <c r="AX5" s="29">
        <v>0.56000000000000005</v>
      </c>
      <c r="AY5">
        <v>0.74519999999999997</v>
      </c>
      <c r="AZ5" t="s">
        <v>70</v>
      </c>
      <c r="BA5" t="s">
        <v>462</v>
      </c>
      <c r="BB5">
        <v>10</v>
      </c>
      <c r="BC5" t="s">
        <v>463</v>
      </c>
      <c r="BD5">
        <v>7</v>
      </c>
      <c r="BE5">
        <v>14364.08</v>
      </c>
      <c r="BF5">
        <v>6.331717729224566E-2</v>
      </c>
      <c r="BG5">
        <v>4.7183960518181467E-2</v>
      </c>
      <c r="BH5">
        <v>285487.68799999997</v>
      </c>
      <c r="BI5">
        <v>3.1857520945001317E-3</v>
      </c>
      <c r="BJ5">
        <v>2.3740224608214981E-3</v>
      </c>
      <c r="BK5">
        <v>1</v>
      </c>
      <c r="BL5" t="s">
        <v>464</v>
      </c>
      <c r="BM5" t="s">
        <v>465</v>
      </c>
      <c r="BN5" t="s">
        <v>464</v>
      </c>
    </row>
    <row r="6" spans="1:66">
      <c r="A6" s="134" t="str">
        <f t="shared" ref="A6:A7" si="0">W6</f>
        <v>강화교통</v>
      </c>
      <c r="B6" s="110" t="str">
        <f t="shared" ref="B6:B42" si="1">X6</f>
        <v>17</v>
      </c>
      <c r="C6" s="135" t="str">
        <f t="shared" ref="C6:C7" si="2">Y6</f>
        <v>70바2541</v>
      </c>
      <c r="D6" s="110" t="str">
        <f t="shared" ref="D6:D7" si="3">Z6</f>
        <v>대형</v>
      </c>
      <c r="E6" s="107" t="str">
        <f>AZ6</f>
        <v>F</v>
      </c>
      <c r="F6" s="155">
        <f>G6/H6</f>
        <v>0.82919999999999994</v>
      </c>
      <c r="G6" s="156">
        <f>AE6</f>
        <v>2.073</v>
      </c>
      <c r="H6" s="157">
        <f>AF6</f>
        <v>2.5</v>
      </c>
      <c r="I6" s="158">
        <f t="shared" ref="I6:I7" si="4">AC6</f>
        <v>1714.413</v>
      </c>
      <c r="J6" s="159">
        <f t="shared" ref="J6:J7" si="5">AI6/AH6</f>
        <v>1.0519490425968822E-2</v>
      </c>
      <c r="K6" s="159">
        <f t="shared" ref="K6:K7" si="6">AJ6/AH6</f>
        <v>0.36516113879075124</v>
      </c>
      <c r="L6" s="159">
        <f t="shared" ref="L6:L7" si="7">AK6/AC6</f>
        <v>0.15398856634894859</v>
      </c>
      <c r="M6" s="160">
        <f t="shared" ref="M6:M7" si="8">AG6</f>
        <v>11.657999999999999</v>
      </c>
      <c r="N6" s="161">
        <f t="shared" ref="N6:N7" si="9">IF(AW6=0,AT6,"속도계이상")</f>
        <v>0.35</v>
      </c>
      <c r="O6" s="161">
        <f t="shared" ref="O6:O7" si="10">IF(AW6=0,AU6,"속도계이상")</f>
        <v>12.016</v>
      </c>
      <c r="P6" s="162">
        <f t="shared" ref="P6:P7" si="11">AQ6/60</f>
        <v>0</v>
      </c>
      <c r="Q6" s="163">
        <f t="shared" ref="Q6:Q7" si="12">AN6</f>
        <v>73</v>
      </c>
      <c r="R6" s="164">
        <f t="shared" ref="R6:R7" si="13">AC6/(AH6-AI6-AJ6)</f>
        <v>23.438366422776802</v>
      </c>
      <c r="S6" s="136">
        <f t="shared" ref="S6:S7" si="14">IF(AW6=0,AL6,"속도계이상")</f>
        <v>6</v>
      </c>
      <c r="T6" s="136">
        <f t="shared" ref="T6:T7" si="15">IF(AW6=0,AM6,"속도계이상")</f>
        <v>206</v>
      </c>
      <c r="U6" t="s">
        <v>117</v>
      </c>
      <c r="V6" s="5" t="s">
        <v>118</v>
      </c>
      <c r="W6" t="s">
        <v>117</v>
      </c>
      <c r="X6" s="5" t="s">
        <v>118</v>
      </c>
      <c r="Y6" t="s">
        <v>466</v>
      </c>
      <c r="Z6" t="s">
        <v>141</v>
      </c>
      <c r="AA6" t="s">
        <v>48</v>
      </c>
      <c r="AB6">
        <v>503</v>
      </c>
      <c r="AC6" s="1">
        <v>1714.413</v>
      </c>
      <c r="AD6" s="1">
        <v>826.98400000000004</v>
      </c>
      <c r="AE6" s="28">
        <v>2.073</v>
      </c>
      <c r="AF6">
        <v>2.5</v>
      </c>
      <c r="AG6">
        <v>11.657999999999999</v>
      </c>
      <c r="AH6">
        <v>117.160523</v>
      </c>
      <c r="AI6">
        <v>1.232469</v>
      </c>
      <c r="AJ6">
        <v>42.782470000000004</v>
      </c>
      <c r="AK6">
        <v>264</v>
      </c>
      <c r="AL6">
        <v>6</v>
      </c>
      <c r="AM6">
        <v>206</v>
      </c>
      <c r="AN6">
        <v>73</v>
      </c>
      <c r="AO6">
        <v>14.633025999999999</v>
      </c>
      <c r="AP6">
        <v>637.6</v>
      </c>
      <c r="AQ6">
        <v>0</v>
      </c>
      <c r="AR6">
        <v>6</v>
      </c>
      <c r="AS6">
        <v>2911</v>
      </c>
      <c r="AT6">
        <v>0.35</v>
      </c>
      <c r="AU6">
        <v>12.016</v>
      </c>
      <c r="AV6">
        <v>7710</v>
      </c>
      <c r="AW6">
        <v>0</v>
      </c>
      <c r="AX6" s="29">
        <v>0.55000000000000004</v>
      </c>
      <c r="AY6">
        <v>0.79239999999999999</v>
      </c>
      <c r="AZ6" t="s">
        <v>70</v>
      </c>
      <c r="BA6" t="s">
        <v>194</v>
      </c>
      <c r="BB6">
        <v>1</v>
      </c>
      <c r="BC6" t="s">
        <v>399</v>
      </c>
      <c r="BD6">
        <v>5</v>
      </c>
      <c r="BE6">
        <v>11252.477000000001</v>
      </c>
      <c r="BF6">
        <v>0.46763721445509288</v>
      </c>
      <c r="BG6">
        <v>0.37055572873421561</v>
      </c>
      <c r="BH6">
        <v>294634.73599999992</v>
      </c>
      <c r="BI6">
        <v>1.7859662684171773E-2</v>
      </c>
      <c r="BJ6">
        <v>1.4151996710937713E-2</v>
      </c>
      <c r="BK6">
        <v>1</v>
      </c>
      <c r="BL6" t="s">
        <v>464</v>
      </c>
      <c r="BM6" t="s">
        <v>465</v>
      </c>
      <c r="BN6" t="s">
        <v>464</v>
      </c>
    </row>
    <row r="7" spans="1:66">
      <c r="A7" s="137" t="str">
        <f t="shared" si="0"/>
        <v>강화교통</v>
      </c>
      <c r="B7" s="126" t="str">
        <f t="shared" si="1"/>
        <v>17</v>
      </c>
      <c r="C7" s="138" t="str">
        <f t="shared" si="2"/>
        <v>70바3719</v>
      </c>
      <c r="D7" s="126" t="str">
        <f t="shared" si="3"/>
        <v>대형</v>
      </c>
      <c r="E7" s="123" t="str">
        <f t="shared" ref="E7:E42" si="16">AZ7</f>
        <v>F</v>
      </c>
      <c r="F7" s="145">
        <f t="shared" ref="F7:F42" si="17">G7/H7</f>
        <v>0.78769230769230769</v>
      </c>
      <c r="G7" s="146">
        <f t="shared" ref="G7:G42" si="18">AE7</f>
        <v>2.048</v>
      </c>
      <c r="H7" s="147">
        <f t="shared" ref="H7:H42" si="19">AF7</f>
        <v>2.6</v>
      </c>
      <c r="I7" s="148">
        <f t="shared" si="4"/>
        <v>2354.8519999999999</v>
      </c>
      <c r="J7" s="149">
        <f t="shared" si="5"/>
        <v>1.359350268363084E-2</v>
      </c>
      <c r="K7" s="149">
        <f t="shared" si="6"/>
        <v>0.36573685980812898</v>
      </c>
      <c r="L7" s="149">
        <f t="shared" si="7"/>
        <v>0.24842325547422939</v>
      </c>
      <c r="M7" s="150">
        <f t="shared" si="8"/>
        <v>11.28</v>
      </c>
      <c r="N7" s="151">
        <f t="shared" si="9"/>
        <v>4.2000000000000003E-2</v>
      </c>
      <c r="O7" s="151">
        <f t="shared" si="10"/>
        <v>3.3969999999999998</v>
      </c>
      <c r="P7" s="152">
        <f t="shared" si="11"/>
        <v>0</v>
      </c>
      <c r="Q7" s="153">
        <f t="shared" si="12"/>
        <v>71</v>
      </c>
      <c r="R7" s="154">
        <f t="shared" si="13"/>
        <v>23.116489455940869</v>
      </c>
      <c r="S7" s="139">
        <f t="shared" si="14"/>
        <v>1</v>
      </c>
      <c r="T7" s="139">
        <f t="shared" si="15"/>
        <v>80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195</v>
      </c>
      <c r="Z7" s="4" t="s">
        <v>141</v>
      </c>
      <c r="AA7" s="4" t="s">
        <v>48</v>
      </c>
      <c r="AB7" s="4">
        <v>503</v>
      </c>
      <c r="AC7" s="4">
        <v>2354.8519999999999</v>
      </c>
      <c r="AD7" s="4">
        <v>1149.559</v>
      </c>
      <c r="AE7" s="4">
        <v>2.048</v>
      </c>
      <c r="AF7" s="4">
        <v>2.6</v>
      </c>
      <c r="AG7" s="4">
        <v>11.28</v>
      </c>
      <c r="AH7" s="4">
        <v>164.127455</v>
      </c>
      <c r="AI7" s="4">
        <v>2.2310669999999999</v>
      </c>
      <c r="AJ7" s="4">
        <v>60.027459999999998</v>
      </c>
      <c r="AK7" s="4">
        <v>585</v>
      </c>
      <c r="AL7" s="4">
        <v>1</v>
      </c>
      <c r="AM7" s="4">
        <v>80</v>
      </c>
      <c r="AN7" s="4">
        <v>71</v>
      </c>
      <c r="AO7" s="4">
        <v>14.347702999999999</v>
      </c>
      <c r="AP7" s="4">
        <v>74.099999999999994</v>
      </c>
      <c r="AQ7" s="4">
        <v>0</v>
      </c>
      <c r="AR7" s="4">
        <v>0</v>
      </c>
      <c r="AS7" s="4">
        <v>0</v>
      </c>
      <c r="AT7" s="4">
        <v>4.2000000000000003E-2</v>
      </c>
      <c r="AU7" s="4">
        <v>3.3969999999999998</v>
      </c>
      <c r="AV7" s="4">
        <v>0</v>
      </c>
      <c r="AW7" s="4">
        <v>0</v>
      </c>
      <c r="AX7" s="30">
        <v>0.54</v>
      </c>
      <c r="AY7">
        <v>0.745</v>
      </c>
      <c r="AZ7" t="s">
        <v>70</v>
      </c>
      <c r="BA7" t="s">
        <v>194</v>
      </c>
      <c r="BB7">
        <v>3</v>
      </c>
      <c r="BC7" t="s">
        <v>426</v>
      </c>
      <c r="BD7">
        <v>3</v>
      </c>
      <c r="BE7">
        <v>11252.477000000001</v>
      </c>
      <c r="BF7">
        <v>0.24432478289002499</v>
      </c>
      <c r="BG7">
        <v>0.1820219632530686</v>
      </c>
      <c r="BH7">
        <v>294634.73599999992</v>
      </c>
      <c r="BI7">
        <v>9.3310756135692053E-3</v>
      </c>
      <c r="BJ7">
        <v>6.9516513321090578E-3</v>
      </c>
      <c r="BK7">
        <v>1</v>
      </c>
      <c r="BL7" t="s">
        <v>464</v>
      </c>
      <c r="BM7" t="s">
        <v>465</v>
      </c>
      <c r="BN7" t="s">
        <v>464</v>
      </c>
    </row>
    <row r="8" spans="1:66">
      <c r="A8" s="134" t="str">
        <f t="shared" ref="A8:A42" si="20">W8</f>
        <v>강화교통</v>
      </c>
      <c r="B8" s="110" t="str">
        <f t="shared" si="1"/>
        <v>17</v>
      </c>
      <c r="C8" s="135" t="str">
        <f t="shared" ref="C8:C42" si="21">Y8</f>
        <v>78바3234</v>
      </c>
      <c r="D8" s="110" t="str">
        <f t="shared" ref="D8:D42" si="22">Z8</f>
        <v>대형</v>
      </c>
      <c r="E8" s="107" t="str">
        <f t="shared" si="16"/>
        <v>F</v>
      </c>
      <c r="F8" s="155">
        <f t="shared" si="17"/>
        <v>0.79791666666666672</v>
      </c>
      <c r="G8" s="156">
        <f t="shared" si="18"/>
        <v>1.915</v>
      </c>
      <c r="H8" s="157">
        <f t="shared" si="19"/>
        <v>2.4</v>
      </c>
      <c r="I8" s="158">
        <f t="shared" ref="I8:I42" si="23">AC8</f>
        <v>1999.604</v>
      </c>
      <c r="J8" s="159">
        <f t="shared" ref="J8:J42" si="24">AI8/AH8</f>
        <v>1.5997278202429448E-2</v>
      </c>
      <c r="K8" s="159">
        <f t="shared" ref="K8:K42" si="25">AJ8/AH8</f>
        <v>0.39061120802249427</v>
      </c>
      <c r="L8" s="159">
        <f t="shared" ref="L8:L42" si="26">AK8/AC8</f>
        <v>0.15203010196018812</v>
      </c>
      <c r="M8" s="160">
        <f t="shared" ref="M8:M42" si="27">AG8</f>
        <v>14.726000000000001</v>
      </c>
      <c r="N8" s="161">
        <f t="shared" ref="N8:N42" si="28">IF(AW8=0,AT8,"속도계이상")</f>
        <v>0.5</v>
      </c>
      <c r="O8" s="161">
        <f t="shared" ref="O8:O42" si="29">IF(AW8=0,AU8,"속도계이상")</f>
        <v>14.702999999999999</v>
      </c>
      <c r="P8" s="162">
        <f t="shared" ref="P8:P42" si="30">AQ8/60</f>
        <v>0</v>
      </c>
      <c r="Q8" s="163">
        <f t="shared" ref="Q8:Q42" si="31">AN8</f>
        <v>73</v>
      </c>
      <c r="R8" s="164">
        <f t="shared" ref="R8:R42" si="32">AC8/(AH8-AI8-AJ8)</f>
        <v>24.766381381544665</v>
      </c>
      <c r="S8" s="136">
        <f t="shared" ref="S8:S42" si="33">IF(AW8=0,AL8,"속도계이상")</f>
        <v>10</v>
      </c>
      <c r="T8" s="136">
        <f t="shared" ref="T8:T42" si="34">IF(AW8=0,AM8,"속도계이상")</f>
        <v>294</v>
      </c>
      <c r="U8" t="s">
        <v>117</v>
      </c>
      <c r="V8" s="5" t="s">
        <v>118</v>
      </c>
      <c r="W8" t="s">
        <v>117</v>
      </c>
      <c r="X8" s="5" t="s">
        <v>118</v>
      </c>
      <c r="Y8" t="s">
        <v>467</v>
      </c>
      <c r="Z8" t="s">
        <v>141</v>
      </c>
      <c r="AA8" t="s">
        <v>48</v>
      </c>
      <c r="AB8">
        <v>503</v>
      </c>
      <c r="AC8" s="1">
        <v>1999.604</v>
      </c>
      <c r="AD8" s="1">
        <v>1044.1089999999999</v>
      </c>
      <c r="AE8" s="28">
        <v>1.915</v>
      </c>
      <c r="AF8">
        <v>2.4</v>
      </c>
      <c r="AG8">
        <v>14.726000000000001</v>
      </c>
      <c r="AH8">
        <v>136.06302099999999</v>
      </c>
      <c r="AI8">
        <v>2.1766380000000001</v>
      </c>
      <c r="AJ8">
        <v>53.147741000000003</v>
      </c>
      <c r="AK8">
        <v>304</v>
      </c>
      <c r="AL8">
        <v>10</v>
      </c>
      <c r="AM8">
        <v>294</v>
      </c>
      <c r="AN8">
        <v>73</v>
      </c>
      <c r="AO8">
        <v>14.696160000000001</v>
      </c>
      <c r="AP8">
        <v>255.8</v>
      </c>
      <c r="AQ8">
        <v>0</v>
      </c>
      <c r="AR8">
        <v>20</v>
      </c>
      <c r="AS8">
        <v>5203</v>
      </c>
      <c r="AT8">
        <v>0.5</v>
      </c>
      <c r="AU8">
        <v>14.702999999999999</v>
      </c>
      <c r="AV8">
        <v>0</v>
      </c>
      <c r="AW8">
        <v>0</v>
      </c>
      <c r="AX8" s="29">
        <v>0.56000000000000005</v>
      </c>
      <c r="AY8">
        <v>0.75239999999999996</v>
      </c>
      <c r="AZ8" t="s">
        <v>70</v>
      </c>
      <c r="BA8" t="s">
        <v>194</v>
      </c>
      <c r="BB8">
        <v>2</v>
      </c>
      <c r="BC8" t="s">
        <v>400</v>
      </c>
      <c r="BD8">
        <v>4</v>
      </c>
      <c r="BE8">
        <v>11252.477000000001</v>
      </c>
      <c r="BF8">
        <v>0.28803800265488211</v>
      </c>
      <c r="BG8">
        <v>0.21671979319753329</v>
      </c>
      <c r="BH8">
        <v>294634.73599999992</v>
      </c>
      <c r="BI8">
        <v>1.1000539325410704E-2</v>
      </c>
      <c r="BJ8">
        <v>8.2768057884390137E-3</v>
      </c>
      <c r="BK8">
        <v>1</v>
      </c>
      <c r="BL8" t="s">
        <v>464</v>
      </c>
      <c r="BM8" t="s">
        <v>465</v>
      </c>
      <c r="BN8" t="s">
        <v>464</v>
      </c>
    </row>
    <row r="9" spans="1:66">
      <c r="A9" s="137" t="str">
        <f t="shared" si="20"/>
        <v>강화교통</v>
      </c>
      <c r="B9" s="126" t="str">
        <f t="shared" si="1"/>
        <v>17</v>
      </c>
      <c r="C9" s="138" t="str">
        <f t="shared" si="21"/>
        <v>78바3239</v>
      </c>
      <c r="D9" s="126" t="str">
        <f t="shared" si="22"/>
        <v>대형</v>
      </c>
      <c r="E9" s="123" t="str">
        <f t="shared" si="16"/>
        <v>F</v>
      </c>
      <c r="F9" s="145">
        <f t="shared" si="17"/>
        <v>0.77541666666666664</v>
      </c>
      <c r="G9" s="146">
        <f t="shared" si="18"/>
        <v>1.861</v>
      </c>
      <c r="H9" s="147">
        <f t="shared" si="19"/>
        <v>2.4</v>
      </c>
      <c r="I9" s="148">
        <f t="shared" si="23"/>
        <v>4961.79</v>
      </c>
      <c r="J9" s="149">
        <f t="shared" si="24"/>
        <v>1.9927192506920113E-2</v>
      </c>
      <c r="K9" s="149">
        <f t="shared" si="25"/>
        <v>0.36867411522381072</v>
      </c>
      <c r="L9" s="149">
        <f t="shared" si="26"/>
        <v>0.17070452397219552</v>
      </c>
      <c r="M9" s="150">
        <f t="shared" si="27"/>
        <v>13.77</v>
      </c>
      <c r="N9" s="151">
        <f t="shared" si="28"/>
        <v>0.10100000000000001</v>
      </c>
      <c r="O9" s="151">
        <f t="shared" si="29"/>
        <v>6.6109999999999998</v>
      </c>
      <c r="P9" s="152">
        <f t="shared" si="30"/>
        <v>0</v>
      </c>
      <c r="Q9" s="153">
        <f t="shared" si="31"/>
        <v>76</v>
      </c>
      <c r="R9" s="154">
        <f t="shared" si="32"/>
        <v>24.304684428033035</v>
      </c>
      <c r="S9" s="139">
        <f t="shared" si="33"/>
        <v>5</v>
      </c>
      <c r="T9" s="139">
        <f t="shared" si="34"/>
        <v>328</v>
      </c>
      <c r="U9" t="s">
        <v>117</v>
      </c>
      <c r="V9" s="5" t="s">
        <v>118</v>
      </c>
      <c r="W9" t="s">
        <v>117</v>
      </c>
      <c r="X9" s="5" t="s">
        <v>118</v>
      </c>
      <c r="Y9" t="s">
        <v>468</v>
      </c>
      <c r="Z9" t="s">
        <v>141</v>
      </c>
      <c r="AA9" t="s">
        <v>48</v>
      </c>
      <c r="AB9">
        <v>503</v>
      </c>
      <c r="AC9" s="1">
        <v>4961.79</v>
      </c>
      <c r="AD9" s="1">
        <v>2666.471</v>
      </c>
      <c r="AE9" s="28">
        <v>1.861</v>
      </c>
      <c r="AF9">
        <v>2.4</v>
      </c>
      <c r="AG9">
        <v>13.77</v>
      </c>
      <c r="AH9">
        <v>333.90574199999998</v>
      </c>
      <c r="AI9">
        <v>6.6538040000000001</v>
      </c>
      <c r="AJ9">
        <v>123.10240400000001</v>
      </c>
      <c r="AK9">
        <v>847</v>
      </c>
      <c r="AL9">
        <v>5</v>
      </c>
      <c r="AM9">
        <v>328</v>
      </c>
      <c r="AN9">
        <v>76</v>
      </c>
      <c r="AO9">
        <v>14.859852</v>
      </c>
      <c r="AP9">
        <v>596.70000000000005</v>
      </c>
      <c r="AQ9">
        <v>0</v>
      </c>
      <c r="AR9">
        <v>6</v>
      </c>
      <c r="AS9">
        <v>798</v>
      </c>
      <c r="AT9">
        <v>0.10100000000000001</v>
      </c>
      <c r="AU9">
        <v>6.6109999999999998</v>
      </c>
      <c r="AV9">
        <v>41341</v>
      </c>
      <c r="AW9">
        <v>0</v>
      </c>
      <c r="AX9" s="29">
        <v>0.53</v>
      </c>
      <c r="AY9">
        <v>0.78052631578947373</v>
      </c>
      <c r="AZ9" t="s">
        <v>70</v>
      </c>
      <c r="BA9" t="s">
        <v>427</v>
      </c>
      <c r="BB9">
        <v>2</v>
      </c>
      <c r="BC9" t="s">
        <v>428</v>
      </c>
      <c r="BD9">
        <v>5</v>
      </c>
      <c r="BE9">
        <v>54456.148000000001</v>
      </c>
      <c r="BF9">
        <v>0.19456234767101044</v>
      </c>
      <c r="BG9">
        <v>0.15186103241900448</v>
      </c>
      <c r="BH9">
        <v>294634.73599999992</v>
      </c>
      <c r="BI9">
        <v>3.5960172734011926E-2</v>
      </c>
      <c r="BJ9">
        <v>2.8067861139231414E-2</v>
      </c>
      <c r="BK9">
        <v>1</v>
      </c>
      <c r="BL9" t="s">
        <v>464</v>
      </c>
      <c r="BM9" t="s">
        <v>465</v>
      </c>
      <c r="BN9" t="s">
        <v>464</v>
      </c>
    </row>
    <row r="10" spans="1:66">
      <c r="A10" s="134" t="str">
        <f t="shared" si="20"/>
        <v>강화교통</v>
      </c>
      <c r="B10" s="110" t="str">
        <f t="shared" si="1"/>
        <v>60-5</v>
      </c>
      <c r="C10" s="135" t="str">
        <f t="shared" si="21"/>
        <v>78바3205</v>
      </c>
      <c r="D10" s="110" t="str">
        <f t="shared" si="22"/>
        <v>대형</v>
      </c>
      <c r="E10" s="107" t="str">
        <f t="shared" si="16"/>
        <v>F</v>
      </c>
      <c r="F10" s="155">
        <f t="shared" si="17"/>
        <v>0.78105263157894744</v>
      </c>
      <c r="G10" s="156">
        <f t="shared" si="18"/>
        <v>2.968</v>
      </c>
      <c r="H10" s="157">
        <f t="shared" si="19"/>
        <v>3.8</v>
      </c>
      <c r="I10" s="158">
        <f t="shared" si="23"/>
        <v>10270.866</v>
      </c>
      <c r="J10" s="159">
        <f t="shared" si="24"/>
        <v>2.617918625883545E-2</v>
      </c>
      <c r="K10" s="159">
        <f t="shared" si="25"/>
        <v>0.22080471577030975</v>
      </c>
      <c r="L10" s="159">
        <f t="shared" si="26"/>
        <v>0.20582490317758989</v>
      </c>
      <c r="M10" s="160">
        <f t="shared" si="27"/>
        <v>15.177</v>
      </c>
      <c r="N10" s="161">
        <f t="shared" si="28"/>
        <v>6.8000000000000005E-2</v>
      </c>
      <c r="O10" s="161">
        <f t="shared" si="29"/>
        <v>14.371</v>
      </c>
      <c r="P10" s="162">
        <f t="shared" si="30"/>
        <v>106.21666666666667</v>
      </c>
      <c r="Q10" s="163">
        <f t="shared" si="31"/>
        <v>92</v>
      </c>
      <c r="R10" s="164">
        <f t="shared" si="32"/>
        <v>41.404244043192534</v>
      </c>
      <c r="S10" s="136">
        <f t="shared" si="33"/>
        <v>7</v>
      </c>
      <c r="T10" s="136">
        <f t="shared" si="34"/>
        <v>1476</v>
      </c>
      <c r="U10" t="s">
        <v>117</v>
      </c>
      <c r="V10" t="s">
        <v>119</v>
      </c>
      <c r="W10" s="4" t="s">
        <v>117</v>
      </c>
      <c r="X10" s="4" t="s">
        <v>119</v>
      </c>
      <c r="Y10" s="4" t="s">
        <v>196</v>
      </c>
      <c r="Z10" s="4" t="s">
        <v>141</v>
      </c>
      <c r="AA10" s="4" t="s">
        <v>48</v>
      </c>
      <c r="AB10" s="4">
        <v>503</v>
      </c>
      <c r="AC10" s="4">
        <v>10270.866</v>
      </c>
      <c r="AD10" s="4">
        <v>3460.0239999999999</v>
      </c>
      <c r="AE10" s="4">
        <v>2.968</v>
      </c>
      <c r="AF10" s="4">
        <v>3.8</v>
      </c>
      <c r="AG10" s="4">
        <v>15.177</v>
      </c>
      <c r="AH10" s="4">
        <v>329.42605300000002</v>
      </c>
      <c r="AI10" s="4">
        <v>8.6241059999999994</v>
      </c>
      <c r="AJ10" s="4">
        <v>72.738826000000003</v>
      </c>
      <c r="AK10" s="4">
        <v>2114</v>
      </c>
      <c r="AL10" s="4">
        <v>7</v>
      </c>
      <c r="AM10" s="4">
        <v>1476</v>
      </c>
      <c r="AN10" s="4">
        <v>92</v>
      </c>
      <c r="AO10" s="4">
        <v>31.178062000000001</v>
      </c>
      <c r="AP10" s="4">
        <v>71470.100000000006</v>
      </c>
      <c r="AQ10" s="4">
        <v>6373</v>
      </c>
      <c r="AR10" s="4">
        <v>45</v>
      </c>
      <c r="AS10" s="4">
        <v>7530</v>
      </c>
      <c r="AT10" s="4">
        <v>6.8000000000000005E-2</v>
      </c>
      <c r="AU10" s="4">
        <v>14.371</v>
      </c>
      <c r="AV10" s="4">
        <v>87966</v>
      </c>
      <c r="AW10" s="4">
        <v>0</v>
      </c>
      <c r="AX10" s="30">
        <v>0.53</v>
      </c>
      <c r="AY10">
        <v>0.77684210526315789</v>
      </c>
      <c r="AZ10" t="s">
        <v>70</v>
      </c>
      <c r="BA10" t="s">
        <v>427</v>
      </c>
      <c r="BB10">
        <v>3</v>
      </c>
      <c r="BC10" t="s">
        <v>429</v>
      </c>
      <c r="BD10">
        <v>6</v>
      </c>
      <c r="BE10">
        <v>54456.148000000001</v>
      </c>
      <c r="BF10">
        <v>0.20782806745714</v>
      </c>
      <c r="BG10">
        <v>0.16144959345617824</v>
      </c>
      <c r="BH10">
        <v>294634.73599999992</v>
      </c>
      <c r="BI10">
        <v>3.8412022131701411E-2</v>
      </c>
      <c r="BJ10">
        <v>2.9840076140205937E-2</v>
      </c>
      <c r="BK10">
        <v>1</v>
      </c>
      <c r="BL10" t="s">
        <v>464</v>
      </c>
      <c r="BM10" t="s">
        <v>465</v>
      </c>
      <c r="BN10" t="s">
        <v>464</v>
      </c>
    </row>
    <row r="11" spans="1:66">
      <c r="A11" s="137" t="str">
        <f t="shared" si="20"/>
        <v>강화교통</v>
      </c>
      <c r="B11" s="126" t="str">
        <f t="shared" si="1"/>
        <v>60-5</v>
      </c>
      <c r="C11" s="138" t="str">
        <f t="shared" si="21"/>
        <v>78바3206</v>
      </c>
      <c r="D11" s="126" t="str">
        <f t="shared" si="22"/>
        <v>대형</v>
      </c>
      <c r="E11" s="123" t="str">
        <f t="shared" si="16"/>
        <v>F</v>
      </c>
      <c r="F11" s="145">
        <f t="shared" si="17"/>
        <v>0.77263157894736845</v>
      </c>
      <c r="G11" s="146">
        <f t="shared" si="18"/>
        <v>2.9359999999999999</v>
      </c>
      <c r="H11" s="147">
        <f t="shared" si="19"/>
        <v>3.8</v>
      </c>
      <c r="I11" s="148">
        <f t="shared" si="23"/>
        <v>9668.6769999999997</v>
      </c>
      <c r="J11" s="149">
        <f t="shared" si="24"/>
        <v>1.704253513542129E-2</v>
      </c>
      <c r="K11" s="149">
        <f t="shared" si="25"/>
        <v>0.22692023987231708</v>
      </c>
      <c r="L11" s="149">
        <f t="shared" si="26"/>
        <v>0.16703422815758559</v>
      </c>
      <c r="M11" s="150">
        <f t="shared" si="27"/>
        <v>14.891</v>
      </c>
      <c r="N11" s="151">
        <f t="shared" si="28"/>
        <v>0.01</v>
      </c>
      <c r="O11" s="151">
        <f t="shared" si="29"/>
        <v>23.25</v>
      </c>
      <c r="P11" s="152">
        <f t="shared" si="30"/>
        <v>88.466666666666669</v>
      </c>
      <c r="Q11" s="153">
        <f t="shared" si="31"/>
        <v>92</v>
      </c>
      <c r="R11" s="154">
        <f t="shared" si="32"/>
        <v>42.003877353703821</v>
      </c>
      <c r="S11" s="139">
        <f t="shared" si="33"/>
        <v>1</v>
      </c>
      <c r="T11" s="139">
        <f t="shared" si="34"/>
        <v>2248</v>
      </c>
      <c r="U11" t="s">
        <v>117</v>
      </c>
      <c r="V11" s="5" t="s">
        <v>119</v>
      </c>
      <c r="W11" t="s">
        <v>117</v>
      </c>
      <c r="X11" s="5" t="s">
        <v>119</v>
      </c>
      <c r="Y11" t="s">
        <v>197</v>
      </c>
      <c r="Z11" t="s">
        <v>141</v>
      </c>
      <c r="AA11" t="s">
        <v>48</v>
      </c>
      <c r="AB11">
        <v>503</v>
      </c>
      <c r="AC11" s="1">
        <v>9668.6769999999997</v>
      </c>
      <c r="AD11" s="1">
        <v>3293.4580000000001</v>
      </c>
      <c r="AE11" s="28">
        <v>2.9359999999999999</v>
      </c>
      <c r="AF11">
        <v>3.8</v>
      </c>
      <c r="AG11">
        <v>14.891</v>
      </c>
      <c r="AH11">
        <v>304.46297800000002</v>
      </c>
      <c r="AI11">
        <v>5.1888209999999999</v>
      </c>
      <c r="AJ11">
        <v>69.088812000000004</v>
      </c>
      <c r="AK11">
        <v>1615</v>
      </c>
      <c r="AL11">
        <v>1</v>
      </c>
      <c r="AM11">
        <v>2248</v>
      </c>
      <c r="AN11">
        <v>92</v>
      </c>
      <c r="AO11">
        <v>31.756494</v>
      </c>
      <c r="AP11">
        <v>69767.399999999994</v>
      </c>
      <c r="AQ11">
        <v>5308</v>
      </c>
      <c r="AR11">
        <v>27</v>
      </c>
      <c r="AS11">
        <v>4745</v>
      </c>
      <c r="AT11">
        <v>0.01</v>
      </c>
      <c r="AU11">
        <v>23.25</v>
      </c>
      <c r="AV11">
        <v>90849</v>
      </c>
      <c r="AW11">
        <v>0</v>
      </c>
      <c r="AX11" s="29">
        <v>0.51</v>
      </c>
      <c r="AY11">
        <v>0.78189189189189179</v>
      </c>
      <c r="AZ11" t="s">
        <v>70</v>
      </c>
      <c r="BA11" t="s">
        <v>427</v>
      </c>
      <c r="BB11">
        <v>1</v>
      </c>
      <c r="BC11" t="s">
        <v>430</v>
      </c>
      <c r="BD11">
        <v>7</v>
      </c>
      <c r="BE11">
        <v>54456.148000000001</v>
      </c>
      <c r="BF11">
        <v>0.21268801458377115</v>
      </c>
      <c r="BG11">
        <v>0.1662990341056351</v>
      </c>
      <c r="BH11">
        <v>294634.73599999992</v>
      </c>
      <c r="BI11">
        <v>3.9310266526075881E-2</v>
      </c>
      <c r="BJ11">
        <v>3.0736378664847974E-2</v>
      </c>
      <c r="BK11">
        <v>1</v>
      </c>
      <c r="BL11" t="s">
        <v>464</v>
      </c>
      <c r="BM11" t="s">
        <v>465</v>
      </c>
      <c r="BN11" t="s">
        <v>464</v>
      </c>
    </row>
    <row r="12" spans="1:66" s="2" customFormat="1">
      <c r="A12" s="134" t="str">
        <f t="shared" si="20"/>
        <v>강화교통</v>
      </c>
      <c r="B12" s="110" t="str">
        <f t="shared" si="1"/>
        <v>60-5</v>
      </c>
      <c r="C12" s="135" t="str">
        <f t="shared" si="21"/>
        <v>78바3231</v>
      </c>
      <c r="D12" s="110" t="str">
        <f t="shared" si="22"/>
        <v>대형</v>
      </c>
      <c r="E12" s="107" t="str">
        <f t="shared" si="16"/>
        <v>F</v>
      </c>
      <c r="F12" s="155">
        <f t="shared" si="17"/>
        <v>0.79189189189189191</v>
      </c>
      <c r="G12" s="156">
        <f t="shared" si="18"/>
        <v>2.93</v>
      </c>
      <c r="H12" s="157">
        <f t="shared" si="19"/>
        <v>3.7</v>
      </c>
      <c r="I12" s="158">
        <f t="shared" si="23"/>
        <v>11350.343999999999</v>
      </c>
      <c r="J12" s="159">
        <f t="shared" si="24"/>
        <v>2.8594233685869948E-2</v>
      </c>
      <c r="K12" s="159">
        <f t="shared" si="25"/>
        <v>0.22559653340928881</v>
      </c>
      <c r="L12" s="159">
        <f t="shared" si="26"/>
        <v>0.17153665122396292</v>
      </c>
      <c r="M12" s="160">
        <f t="shared" si="27"/>
        <v>19.132999999999999</v>
      </c>
      <c r="N12" s="161">
        <f t="shared" si="28"/>
        <v>1.7999999999999999E-2</v>
      </c>
      <c r="O12" s="161">
        <f t="shared" si="29"/>
        <v>26.704000000000001</v>
      </c>
      <c r="P12" s="162">
        <f t="shared" si="30"/>
        <v>189.27</v>
      </c>
      <c r="Q12" s="163">
        <f t="shared" si="31"/>
        <v>93</v>
      </c>
      <c r="R12" s="164">
        <f t="shared" si="32"/>
        <v>41.168388899156696</v>
      </c>
      <c r="S12" s="136">
        <f t="shared" si="33"/>
        <v>2</v>
      </c>
      <c r="T12" s="136">
        <f t="shared" si="34"/>
        <v>3031</v>
      </c>
      <c r="U12" t="s">
        <v>117</v>
      </c>
      <c r="V12" s="5" t="s">
        <v>119</v>
      </c>
      <c r="W12" t="s">
        <v>117</v>
      </c>
      <c r="X12" s="5" t="s">
        <v>119</v>
      </c>
      <c r="Y12" t="s">
        <v>198</v>
      </c>
      <c r="Z12" t="s">
        <v>141</v>
      </c>
      <c r="AA12" t="s">
        <v>48</v>
      </c>
      <c r="AB12">
        <v>503</v>
      </c>
      <c r="AC12" s="1">
        <v>11350.343999999999</v>
      </c>
      <c r="AD12" s="1">
        <v>3873.3980000000001</v>
      </c>
      <c r="AE12" s="28">
        <v>2.93</v>
      </c>
      <c r="AF12">
        <v>3.7</v>
      </c>
      <c r="AG12">
        <v>19.132999999999999</v>
      </c>
      <c r="AH12">
        <v>369.67271499999998</v>
      </c>
      <c r="AI12">
        <v>10.570508</v>
      </c>
      <c r="AJ12">
        <v>83.396883000000003</v>
      </c>
      <c r="AK12">
        <v>1947</v>
      </c>
      <c r="AL12">
        <v>2</v>
      </c>
      <c r="AM12">
        <v>3031</v>
      </c>
      <c r="AN12">
        <v>93</v>
      </c>
      <c r="AO12">
        <v>30.703764</v>
      </c>
      <c r="AP12">
        <v>94362.1</v>
      </c>
      <c r="AQ12">
        <v>11356.2</v>
      </c>
      <c r="AR12">
        <v>60</v>
      </c>
      <c r="AS12">
        <v>13360</v>
      </c>
      <c r="AT12">
        <v>1.7999999999999999E-2</v>
      </c>
      <c r="AU12">
        <v>26.704000000000001</v>
      </c>
      <c r="AV12">
        <v>107727</v>
      </c>
      <c r="AW12">
        <v>0</v>
      </c>
      <c r="AX12" s="29">
        <v>0.62</v>
      </c>
      <c r="AY12" s="2">
        <v>0.74054054054054053</v>
      </c>
      <c r="AZ12" s="2" t="s">
        <v>70</v>
      </c>
      <c r="BA12" s="2" t="s">
        <v>427</v>
      </c>
      <c r="BB12" s="2">
        <v>4</v>
      </c>
      <c r="BC12" s="2" t="s">
        <v>431</v>
      </c>
      <c r="BD12" s="2">
        <v>7</v>
      </c>
      <c r="BE12" s="2">
        <v>54456.148000000001</v>
      </c>
      <c r="BF12" s="2">
        <v>0.17592770241479436</v>
      </c>
      <c r="BG12" s="2">
        <v>0.13028159584230717</v>
      </c>
      <c r="BH12" s="2">
        <v>294634.73599999992</v>
      </c>
      <c r="BI12" s="2">
        <v>3.2516006530879653E-2</v>
      </c>
      <c r="BJ12" s="2">
        <v>2.4079421052597364E-2</v>
      </c>
      <c r="BK12" s="2">
        <v>1</v>
      </c>
      <c r="BL12" s="2" t="s">
        <v>464</v>
      </c>
      <c r="BM12" s="2" t="s">
        <v>465</v>
      </c>
      <c r="BN12" s="2" t="s">
        <v>464</v>
      </c>
    </row>
    <row r="13" spans="1:66">
      <c r="A13" s="137" t="str">
        <f t="shared" si="20"/>
        <v>강화교통</v>
      </c>
      <c r="B13" s="126" t="str">
        <f t="shared" si="1"/>
        <v>60-5</v>
      </c>
      <c r="C13" s="138" t="str">
        <f t="shared" si="21"/>
        <v>78바3232</v>
      </c>
      <c r="D13" s="126" t="str">
        <f t="shared" si="22"/>
        <v>대형</v>
      </c>
      <c r="E13" s="123" t="str">
        <f t="shared" si="16"/>
        <v>F</v>
      </c>
      <c r="F13" s="145">
        <f t="shared" si="17"/>
        <v>0.79351351351351351</v>
      </c>
      <c r="G13" s="146">
        <f t="shared" si="18"/>
        <v>2.9359999999999999</v>
      </c>
      <c r="H13" s="147">
        <f t="shared" si="19"/>
        <v>3.7</v>
      </c>
      <c r="I13" s="148">
        <f t="shared" si="23"/>
        <v>9482.9830000000002</v>
      </c>
      <c r="J13" s="149">
        <f t="shared" si="24"/>
        <v>1.5659095857500801E-2</v>
      </c>
      <c r="K13" s="149">
        <f t="shared" si="25"/>
        <v>0.23684229583211983</v>
      </c>
      <c r="L13" s="149">
        <f t="shared" si="26"/>
        <v>0.18285385516350708</v>
      </c>
      <c r="M13" s="150">
        <f t="shared" si="27"/>
        <v>16.292000000000002</v>
      </c>
      <c r="N13" s="151">
        <f t="shared" si="28"/>
        <v>2.1000000000000001E-2</v>
      </c>
      <c r="O13" s="151">
        <f t="shared" si="29"/>
        <v>22.103000000000002</v>
      </c>
      <c r="P13" s="152">
        <f t="shared" si="30"/>
        <v>150.73166666666665</v>
      </c>
      <c r="Q13" s="153">
        <f t="shared" si="31"/>
        <v>96</v>
      </c>
      <c r="R13" s="154">
        <f t="shared" si="32"/>
        <v>43.00996609780853</v>
      </c>
      <c r="S13" s="139">
        <f t="shared" si="33"/>
        <v>2</v>
      </c>
      <c r="T13" s="139">
        <f t="shared" si="34"/>
        <v>2096</v>
      </c>
      <c r="U13" t="s">
        <v>117</v>
      </c>
      <c r="V13" t="s">
        <v>119</v>
      </c>
      <c r="W13" s="4" t="s">
        <v>117</v>
      </c>
      <c r="X13" s="4" t="s">
        <v>119</v>
      </c>
      <c r="Y13" s="4" t="s">
        <v>199</v>
      </c>
      <c r="Z13" s="4" t="s">
        <v>141</v>
      </c>
      <c r="AA13" s="4" t="s">
        <v>48</v>
      </c>
      <c r="AB13" s="4">
        <v>503</v>
      </c>
      <c r="AC13" s="4">
        <v>9482.9830000000002</v>
      </c>
      <c r="AD13" s="4">
        <v>3229.8910000000001</v>
      </c>
      <c r="AE13" s="4">
        <v>2.9359999999999999</v>
      </c>
      <c r="AF13" s="4">
        <v>3.7</v>
      </c>
      <c r="AG13" s="4">
        <v>16.292000000000002</v>
      </c>
      <c r="AH13" s="4">
        <v>294.96160200000003</v>
      </c>
      <c r="AI13" s="4">
        <v>4.6188320000000003</v>
      </c>
      <c r="AJ13" s="4">
        <v>69.859382999999994</v>
      </c>
      <c r="AK13" s="4">
        <v>1734</v>
      </c>
      <c r="AL13" s="4">
        <v>2</v>
      </c>
      <c r="AM13" s="4">
        <v>2096</v>
      </c>
      <c r="AN13" s="4">
        <v>96</v>
      </c>
      <c r="AO13" s="4">
        <v>32.149889000000002</v>
      </c>
      <c r="AP13" s="4">
        <v>69917.399999999994</v>
      </c>
      <c r="AQ13" s="4">
        <v>9043.9</v>
      </c>
      <c r="AR13" s="4">
        <v>58</v>
      </c>
      <c r="AS13" s="4">
        <v>19063</v>
      </c>
      <c r="AT13" s="4">
        <v>2.1000000000000001E-2</v>
      </c>
      <c r="AU13" s="4">
        <v>22.103000000000002</v>
      </c>
      <c r="AV13" s="4">
        <v>90994</v>
      </c>
      <c r="AW13" s="4">
        <v>0</v>
      </c>
      <c r="AX13" s="30">
        <v>0.53</v>
      </c>
      <c r="AY13">
        <v>0.72289473684210526</v>
      </c>
      <c r="AZ13" t="s">
        <v>70</v>
      </c>
      <c r="BA13" t="s">
        <v>427</v>
      </c>
      <c r="BB13">
        <v>5</v>
      </c>
      <c r="BC13" t="s">
        <v>432</v>
      </c>
      <c r="BD13">
        <v>1</v>
      </c>
      <c r="BE13">
        <v>54456.148000000001</v>
      </c>
      <c r="BF13">
        <v>0.20899386787328403</v>
      </c>
      <c r="BG13">
        <v>0.15108056711787138</v>
      </c>
      <c r="BH13">
        <v>294634.73599999992</v>
      </c>
      <c r="BI13">
        <v>3.862749231305844E-2</v>
      </c>
      <c r="BJ13">
        <v>2.7923610890518823E-2</v>
      </c>
      <c r="BK13">
        <v>1</v>
      </c>
      <c r="BL13" t="s">
        <v>464</v>
      </c>
      <c r="BM13" t="s">
        <v>465</v>
      </c>
      <c r="BN13" t="s">
        <v>464</v>
      </c>
    </row>
    <row r="14" spans="1:66">
      <c r="A14" s="134" t="str">
        <f t="shared" si="20"/>
        <v>강화교통</v>
      </c>
      <c r="B14" s="110" t="str">
        <f t="shared" si="1"/>
        <v>60-5</v>
      </c>
      <c r="C14" s="135" t="str">
        <f t="shared" si="21"/>
        <v>78바3233</v>
      </c>
      <c r="D14" s="110" t="str">
        <f t="shared" si="22"/>
        <v>대형</v>
      </c>
      <c r="E14" s="107" t="str">
        <f t="shared" si="16"/>
        <v>F</v>
      </c>
      <c r="F14" s="155">
        <f t="shared" si="17"/>
        <v>0.74289473684210527</v>
      </c>
      <c r="G14" s="156">
        <f t="shared" si="18"/>
        <v>2.823</v>
      </c>
      <c r="H14" s="157">
        <f t="shared" si="19"/>
        <v>3.8</v>
      </c>
      <c r="I14" s="158">
        <f t="shared" si="23"/>
        <v>9736.9860000000008</v>
      </c>
      <c r="J14" s="159">
        <f t="shared" si="24"/>
        <v>3.7427096106545626E-2</v>
      </c>
      <c r="K14" s="159">
        <f t="shared" si="25"/>
        <v>0.22141748248236243</v>
      </c>
      <c r="L14" s="159">
        <f t="shared" si="26"/>
        <v>0.16771103501637979</v>
      </c>
      <c r="M14" s="160">
        <f t="shared" si="27"/>
        <v>16.417000000000002</v>
      </c>
      <c r="N14" s="161">
        <f t="shared" si="28"/>
        <v>0.25700000000000001</v>
      </c>
      <c r="O14" s="161">
        <f t="shared" si="29"/>
        <v>25.768000000000001</v>
      </c>
      <c r="P14" s="162">
        <f t="shared" si="30"/>
        <v>130.85833333333332</v>
      </c>
      <c r="Q14" s="163">
        <f t="shared" si="31"/>
        <v>101</v>
      </c>
      <c r="R14" s="164">
        <f t="shared" si="32"/>
        <v>43.214022634540804</v>
      </c>
      <c r="S14" s="136">
        <f t="shared" si="33"/>
        <v>25</v>
      </c>
      <c r="T14" s="136">
        <f t="shared" si="34"/>
        <v>2509</v>
      </c>
      <c r="U14" t="s">
        <v>117</v>
      </c>
      <c r="V14" s="5" t="s">
        <v>119</v>
      </c>
      <c r="W14" t="s">
        <v>117</v>
      </c>
      <c r="X14" s="5" t="s">
        <v>119</v>
      </c>
      <c r="Y14" t="s">
        <v>387</v>
      </c>
      <c r="Z14" t="s">
        <v>141</v>
      </c>
      <c r="AA14" t="s">
        <v>48</v>
      </c>
      <c r="AB14">
        <v>503</v>
      </c>
      <c r="AC14" s="1">
        <v>9736.9860000000008</v>
      </c>
      <c r="AD14" s="1">
        <v>3448.8159999999998</v>
      </c>
      <c r="AE14" s="28">
        <v>2.823</v>
      </c>
      <c r="AF14">
        <v>3.8</v>
      </c>
      <c r="AG14">
        <v>16.417000000000002</v>
      </c>
      <c r="AH14">
        <v>304.01188400000001</v>
      </c>
      <c r="AI14">
        <v>11.378282</v>
      </c>
      <c r="AJ14">
        <v>67.313546000000002</v>
      </c>
      <c r="AK14">
        <v>1633</v>
      </c>
      <c r="AL14">
        <v>25</v>
      </c>
      <c r="AM14">
        <v>2509</v>
      </c>
      <c r="AN14">
        <v>101</v>
      </c>
      <c r="AO14">
        <v>32.028306999999998</v>
      </c>
      <c r="AP14">
        <v>74368.399999999994</v>
      </c>
      <c r="AQ14">
        <v>7851.5</v>
      </c>
      <c r="AR14">
        <v>30</v>
      </c>
      <c r="AS14">
        <v>18327</v>
      </c>
      <c r="AT14">
        <v>0.25700000000000001</v>
      </c>
      <c r="AU14">
        <v>25.768000000000001</v>
      </c>
      <c r="AV14">
        <v>0</v>
      </c>
      <c r="AW14">
        <v>0</v>
      </c>
      <c r="AX14" s="29">
        <v>0.51</v>
      </c>
      <c r="AY14">
        <v>0.78384615384615375</v>
      </c>
      <c r="AZ14" t="s">
        <v>70</v>
      </c>
      <c r="BA14" t="s">
        <v>200</v>
      </c>
      <c r="BB14">
        <v>2</v>
      </c>
      <c r="BC14" t="s">
        <v>401</v>
      </c>
      <c r="BD14">
        <v>4</v>
      </c>
      <c r="BE14">
        <v>61798.157999999996</v>
      </c>
      <c r="BF14">
        <v>0.11829708581281663</v>
      </c>
      <c r="BG14">
        <v>9.2726715725584719E-2</v>
      </c>
      <c r="BH14">
        <v>294634.73599999992</v>
      </c>
      <c r="BI14">
        <v>2.4812220375807971E-2</v>
      </c>
      <c r="BJ14">
        <v>1.9448963509960247E-2</v>
      </c>
      <c r="BK14">
        <v>1</v>
      </c>
      <c r="BL14" t="s">
        <v>464</v>
      </c>
      <c r="BM14" t="s">
        <v>465</v>
      </c>
      <c r="BN14" t="s">
        <v>464</v>
      </c>
    </row>
    <row r="15" spans="1:66">
      <c r="A15" s="137" t="str">
        <f t="shared" si="20"/>
        <v>강화교통</v>
      </c>
      <c r="B15" s="126" t="str">
        <f t="shared" si="1"/>
        <v>70</v>
      </c>
      <c r="C15" s="138" t="str">
        <f t="shared" si="21"/>
        <v>78바3202</v>
      </c>
      <c r="D15" s="126" t="str">
        <f t="shared" si="22"/>
        <v>대형</v>
      </c>
      <c r="E15" s="123" t="str">
        <f t="shared" si="16"/>
        <v>F</v>
      </c>
      <c r="F15" s="145">
        <f t="shared" si="17"/>
        <v>0.80499999999999994</v>
      </c>
      <c r="G15" s="146">
        <f t="shared" si="18"/>
        <v>2.093</v>
      </c>
      <c r="H15" s="147">
        <f t="shared" si="19"/>
        <v>2.6</v>
      </c>
      <c r="I15" s="148">
        <f t="shared" si="23"/>
        <v>1683.722</v>
      </c>
      <c r="J15" s="149">
        <f t="shared" si="24"/>
        <v>1.5057873866096442E-2</v>
      </c>
      <c r="K15" s="149">
        <f t="shared" si="25"/>
        <v>0.30607636245594738</v>
      </c>
      <c r="L15" s="149">
        <f t="shared" si="26"/>
        <v>0.21262417429955777</v>
      </c>
      <c r="M15" s="150">
        <f t="shared" si="27"/>
        <v>18.088000000000001</v>
      </c>
      <c r="N15" s="151">
        <f t="shared" si="28"/>
        <v>0</v>
      </c>
      <c r="O15" s="151">
        <f t="shared" si="29"/>
        <v>25.478999999999999</v>
      </c>
      <c r="P15" s="152">
        <f t="shared" si="30"/>
        <v>0</v>
      </c>
      <c r="Q15" s="153">
        <f t="shared" si="31"/>
        <v>80</v>
      </c>
      <c r="R15" s="154">
        <f t="shared" si="32"/>
        <v>33.026022270707173</v>
      </c>
      <c r="S15" s="139">
        <f t="shared" si="33"/>
        <v>0</v>
      </c>
      <c r="T15" s="139">
        <f t="shared" si="34"/>
        <v>429</v>
      </c>
      <c r="U15" t="s">
        <v>117</v>
      </c>
      <c r="V15" s="5" t="s">
        <v>120</v>
      </c>
      <c r="W15" t="s">
        <v>117</v>
      </c>
      <c r="X15" s="5" t="s">
        <v>120</v>
      </c>
      <c r="Y15" t="s">
        <v>201</v>
      </c>
      <c r="Z15" t="s">
        <v>141</v>
      </c>
      <c r="AA15" t="s">
        <v>48</v>
      </c>
      <c r="AB15">
        <v>503</v>
      </c>
      <c r="AC15" s="1">
        <v>1683.722</v>
      </c>
      <c r="AD15" s="1">
        <v>804.38900000000001</v>
      </c>
      <c r="AE15" s="28">
        <v>2.093</v>
      </c>
      <c r="AF15">
        <v>2.6</v>
      </c>
      <c r="AG15">
        <v>18.088000000000001</v>
      </c>
      <c r="AH15">
        <v>75.098318000000006</v>
      </c>
      <c r="AI15">
        <v>1.1308210000000001</v>
      </c>
      <c r="AJ15">
        <v>22.98582</v>
      </c>
      <c r="AK15">
        <v>358</v>
      </c>
      <c r="AL15">
        <v>0</v>
      </c>
      <c r="AM15">
        <v>429</v>
      </c>
      <c r="AN15">
        <v>80</v>
      </c>
      <c r="AO15">
        <v>22.420235000000002</v>
      </c>
      <c r="AP15">
        <v>7448.5</v>
      </c>
      <c r="AQ15">
        <v>0</v>
      </c>
      <c r="AR15">
        <v>2</v>
      </c>
      <c r="AS15">
        <v>967</v>
      </c>
      <c r="AT15">
        <v>0</v>
      </c>
      <c r="AU15">
        <v>25.478999999999999</v>
      </c>
      <c r="AV15">
        <v>15153</v>
      </c>
      <c r="AW15">
        <v>0</v>
      </c>
      <c r="AX15" s="29">
        <v>0.53</v>
      </c>
      <c r="AY15">
        <v>0.73857142857142866</v>
      </c>
      <c r="AZ15" t="s">
        <v>70</v>
      </c>
      <c r="BA15" t="s">
        <v>200</v>
      </c>
      <c r="BB15">
        <v>5</v>
      </c>
      <c r="BC15" t="s">
        <v>433</v>
      </c>
      <c r="BD15">
        <v>5</v>
      </c>
      <c r="BE15">
        <v>61798.157999999996</v>
      </c>
      <c r="BF15">
        <v>9.1995784081460821E-2</v>
      </c>
      <c r="BG15">
        <v>6.7945457671593212E-2</v>
      </c>
      <c r="BH15">
        <v>294634.73599999992</v>
      </c>
      <c r="BI15">
        <v>1.9295654263929023E-2</v>
      </c>
      <c r="BJ15">
        <v>1.4251218934930438E-2</v>
      </c>
      <c r="BK15">
        <v>1</v>
      </c>
      <c r="BL15" t="s">
        <v>464</v>
      </c>
      <c r="BM15" t="s">
        <v>465</v>
      </c>
      <c r="BN15" t="s">
        <v>464</v>
      </c>
    </row>
    <row r="16" spans="1:66">
      <c r="A16" s="134" t="str">
        <f t="shared" si="20"/>
        <v>강화교통</v>
      </c>
      <c r="B16" s="110" t="str">
        <f t="shared" si="1"/>
        <v>70</v>
      </c>
      <c r="C16" s="135" t="str">
        <f t="shared" si="21"/>
        <v>78바3203</v>
      </c>
      <c r="D16" s="110" t="str">
        <f t="shared" si="22"/>
        <v>대형</v>
      </c>
      <c r="E16" s="107" t="str">
        <f t="shared" si="16"/>
        <v>F</v>
      </c>
      <c r="F16" s="155">
        <f t="shared" si="17"/>
        <v>0.77321428571428574</v>
      </c>
      <c r="G16" s="156">
        <f t="shared" si="18"/>
        <v>2.165</v>
      </c>
      <c r="H16" s="157">
        <f t="shared" si="19"/>
        <v>2.8</v>
      </c>
      <c r="I16" s="158">
        <f t="shared" si="23"/>
        <v>2399.6959999999999</v>
      </c>
      <c r="J16" s="159">
        <f t="shared" si="24"/>
        <v>2.0005847685885557E-2</v>
      </c>
      <c r="K16" s="159">
        <f t="shared" si="25"/>
        <v>0.30752215073444822</v>
      </c>
      <c r="L16" s="159">
        <f t="shared" si="26"/>
        <v>0.26128309585880877</v>
      </c>
      <c r="M16" s="160">
        <f t="shared" si="27"/>
        <v>16.507999999999999</v>
      </c>
      <c r="N16" s="161">
        <f t="shared" si="28"/>
        <v>0</v>
      </c>
      <c r="O16" s="161">
        <f t="shared" si="29"/>
        <v>28.295000000000002</v>
      </c>
      <c r="P16" s="162">
        <f t="shared" si="30"/>
        <v>0.10666666666666667</v>
      </c>
      <c r="Q16" s="163">
        <f t="shared" si="31"/>
        <v>86</v>
      </c>
      <c r="R16" s="164">
        <f t="shared" si="32"/>
        <v>33.928346498563208</v>
      </c>
      <c r="S16" s="136">
        <f t="shared" si="33"/>
        <v>0</v>
      </c>
      <c r="T16" s="136">
        <f t="shared" si="34"/>
        <v>679</v>
      </c>
      <c r="U16" t="s">
        <v>117</v>
      </c>
      <c r="V16" t="s">
        <v>120</v>
      </c>
      <c r="W16" s="4" t="s">
        <v>117</v>
      </c>
      <c r="X16" t="s">
        <v>120</v>
      </c>
      <c r="Y16" s="4" t="s">
        <v>202</v>
      </c>
      <c r="Z16" s="4" t="s">
        <v>141</v>
      </c>
      <c r="AA16" s="4" t="s">
        <v>48</v>
      </c>
      <c r="AB16" s="4">
        <v>503</v>
      </c>
      <c r="AC16" s="4">
        <v>2399.6959999999999</v>
      </c>
      <c r="AD16" s="4">
        <v>1108.5150000000001</v>
      </c>
      <c r="AE16" s="4">
        <v>2.165</v>
      </c>
      <c r="AF16" s="4">
        <v>2.8</v>
      </c>
      <c r="AG16" s="4">
        <v>16.507999999999999</v>
      </c>
      <c r="AH16" s="4">
        <v>105.176648</v>
      </c>
      <c r="AI16" s="4">
        <v>2.1041479999999999</v>
      </c>
      <c r="AJ16" s="4">
        <v>32.344149000000002</v>
      </c>
      <c r="AK16" s="4">
        <v>627</v>
      </c>
      <c r="AL16" s="4">
        <v>0</v>
      </c>
      <c r="AM16" s="4">
        <v>679</v>
      </c>
      <c r="AN16" s="4">
        <v>86</v>
      </c>
      <c r="AO16" s="4">
        <v>22.815863</v>
      </c>
      <c r="AP16" s="4">
        <v>7414.8</v>
      </c>
      <c r="AQ16" s="4">
        <v>6.4</v>
      </c>
      <c r="AR16" s="4">
        <v>7</v>
      </c>
      <c r="AS16" s="4">
        <v>2019</v>
      </c>
      <c r="AT16" s="4">
        <v>0</v>
      </c>
      <c r="AU16" s="4">
        <v>28.295000000000002</v>
      </c>
      <c r="AV16" s="4">
        <v>21907</v>
      </c>
      <c r="AW16" s="4">
        <v>0</v>
      </c>
      <c r="AX16" s="30">
        <v>0.5</v>
      </c>
      <c r="AY16">
        <v>0.78629629629629627</v>
      </c>
      <c r="AZ16" t="s">
        <v>70</v>
      </c>
      <c r="BA16" t="s">
        <v>200</v>
      </c>
      <c r="BB16">
        <v>1</v>
      </c>
      <c r="BC16" t="s">
        <v>388</v>
      </c>
      <c r="BD16">
        <v>6</v>
      </c>
      <c r="BE16">
        <v>61798.157999999996</v>
      </c>
      <c r="BF16">
        <v>0.13127449526893667</v>
      </c>
      <c r="BG16">
        <v>0.10322064942813057</v>
      </c>
      <c r="BH16">
        <v>294634.73599999992</v>
      </c>
      <c r="BI16">
        <v>2.7534166915064631E-2</v>
      </c>
      <c r="BJ16">
        <v>2.1650013466919336E-2</v>
      </c>
      <c r="BK16">
        <v>1</v>
      </c>
      <c r="BL16" t="s">
        <v>464</v>
      </c>
      <c r="BM16" t="s">
        <v>465</v>
      </c>
      <c r="BN16" t="s">
        <v>464</v>
      </c>
    </row>
    <row r="17" spans="1:66">
      <c r="A17" s="137" t="str">
        <f t="shared" si="20"/>
        <v>강화교통</v>
      </c>
      <c r="B17" s="126" t="str">
        <f t="shared" si="1"/>
        <v>70</v>
      </c>
      <c r="C17" s="138" t="str">
        <f t="shared" si="21"/>
        <v>78바3204</v>
      </c>
      <c r="D17" s="126" t="str">
        <f t="shared" si="22"/>
        <v>대형</v>
      </c>
      <c r="E17" s="123" t="str">
        <f t="shared" si="16"/>
        <v>D</v>
      </c>
      <c r="F17" s="145">
        <f t="shared" si="17"/>
        <v>0.80888888888888888</v>
      </c>
      <c r="G17" s="146">
        <f t="shared" si="18"/>
        <v>2.1840000000000002</v>
      </c>
      <c r="H17" s="147">
        <f t="shared" si="19"/>
        <v>2.7</v>
      </c>
      <c r="I17" s="148">
        <f t="shared" si="23"/>
        <v>7454.1760000000004</v>
      </c>
      <c r="J17" s="149">
        <f t="shared" si="24"/>
        <v>1.2024145764789145E-2</v>
      </c>
      <c r="K17" s="149">
        <f t="shared" si="25"/>
        <v>0.30354174977278336</v>
      </c>
      <c r="L17" s="149">
        <f t="shared" si="26"/>
        <v>0.21759615013114794</v>
      </c>
      <c r="M17" s="150">
        <f t="shared" si="27"/>
        <v>17.481000000000002</v>
      </c>
      <c r="N17" s="151">
        <f t="shared" si="28"/>
        <v>0.08</v>
      </c>
      <c r="O17" s="151">
        <f t="shared" si="29"/>
        <v>28.695</v>
      </c>
      <c r="P17" s="152">
        <f t="shared" si="30"/>
        <v>1.0466666666666666</v>
      </c>
      <c r="Q17" s="153">
        <f t="shared" si="31"/>
        <v>86</v>
      </c>
      <c r="R17" s="154">
        <f t="shared" si="32"/>
        <v>33.00733361001452</v>
      </c>
      <c r="S17" s="139">
        <f t="shared" si="33"/>
        <v>6</v>
      </c>
      <c r="T17" s="139">
        <f t="shared" si="34"/>
        <v>2139</v>
      </c>
      <c r="U17" t="s">
        <v>117</v>
      </c>
      <c r="V17" s="5" t="s">
        <v>120</v>
      </c>
      <c r="W17" t="s">
        <v>117</v>
      </c>
      <c r="X17" s="5" t="s">
        <v>120</v>
      </c>
      <c r="Y17" t="s">
        <v>203</v>
      </c>
      <c r="Z17" t="s">
        <v>141</v>
      </c>
      <c r="AA17" t="s">
        <v>48</v>
      </c>
      <c r="AB17">
        <v>503</v>
      </c>
      <c r="AC17" s="1">
        <v>7454.1760000000004</v>
      </c>
      <c r="AD17" s="1">
        <v>3412.7429999999999</v>
      </c>
      <c r="AE17" s="28">
        <v>2.1840000000000002</v>
      </c>
      <c r="AF17">
        <v>2.7</v>
      </c>
      <c r="AG17">
        <v>17.481000000000002</v>
      </c>
      <c r="AH17">
        <v>329.95716099999999</v>
      </c>
      <c r="AI17">
        <v>3.9674529999999999</v>
      </c>
      <c r="AJ17">
        <v>100.15577399999999</v>
      </c>
      <c r="AK17">
        <v>1622</v>
      </c>
      <c r="AL17">
        <v>6</v>
      </c>
      <c r="AM17">
        <v>2139</v>
      </c>
      <c r="AN17">
        <v>86</v>
      </c>
      <c r="AO17">
        <v>22.591343999999999</v>
      </c>
      <c r="AP17">
        <v>25722.6</v>
      </c>
      <c r="AQ17">
        <v>62.8</v>
      </c>
      <c r="AR17">
        <v>23</v>
      </c>
      <c r="AS17">
        <v>4290</v>
      </c>
      <c r="AT17">
        <v>0.08</v>
      </c>
      <c r="AU17">
        <v>28.695</v>
      </c>
      <c r="AV17">
        <v>68104</v>
      </c>
      <c r="AW17">
        <v>0</v>
      </c>
      <c r="AX17" s="29">
        <v>0.54</v>
      </c>
      <c r="AY17">
        <v>0.83750000000000013</v>
      </c>
      <c r="AZ17" t="s">
        <v>67</v>
      </c>
      <c r="BA17" t="s">
        <v>200</v>
      </c>
      <c r="BB17">
        <v>1</v>
      </c>
      <c r="BC17" t="s">
        <v>376</v>
      </c>
      <c r="BD17">
        <v>4</v>
      </c>
      <c r="BE17">
        <v>61798.157999999996</v>
      </c>
      <c r="BF17">
        <v>4.9649829368700604E-2</v>
      </c>
      <c r="BG17">
        <v>4.158173209628676E-2</v>
      </c>
      <c r="BH17">
        <v>294634.73599999992</v>
      </c>
      <c r="BI17">
        <v>1.0413802668535324E-2</v>
      </c>
      <c r="BJ17">
        <v>8.7215597348983352E-3</v>
      </c>
      <c r="BK17">
        <v>1</v>
      </c>
      <c r="BL17" t="s">
        <v>464</v>
      </c>
      <c r="BM17" t="s">
        <v>465</v>
      </c>
      <c r="BN17" t="s">
        <v>464</v>
      </c>
    </row>
    <row r="18" spans="1:66">
      <c r="A18" s="134" t="str">
        <f t="shared" si="20"/>
        <v>강화교통</v>
      </c>
      <c r="B18" s="110" t="str">
        <f t="shared" si="1"/>
        <v>70</v>
      </c>
      <c r="C18" s="135" t="str">
        <f t="shared" si="21"/>
        <v>78바3213</v>
      </c>
      <c r="D18" s="110" t="str">
        <f t="shared" si="22"/>
        <v>대형</v>
      </c>
      <c r="E18" s="107" t="str">
        <f t="shared" si="16"/>
        <v>D</v>
      </c>
      <c r="F18" s="155">
        <f t="shared" si="17"/>
        <v>0.85250000000000004</v>
      </c>
      <c r="G18" s="156">
        <f t="shared" si="18"/>
        <v>2.387</v>
      </c>
      <c r="H18" s="157">
        <f t="shared" si="19"/>
        <v>2.8</v>
      </c>
      <c r="I18" s="158">
        <f t="shared" si="23"/>
        <v>6708.375</v>
      </c>
      <c r="J18" s="159">
        <f t="shared" si="24"/>
        <v>1.7266171254172492E-2</v>
      </c>
      <c r="K18" s="159">
        <f t="shared" si="25"/>
        <v>0.28735925197979684</v>
      </c>
      <c r="L18" s="159">
        <f t="shared" si="26"/>
        <v>0.1858870441798498</v>
      </c>
      <c r="M18" s="160">
        <f t="shared" si="27"/>
        <v>13.815</v>
      </c>
      <c r="N18" s="161">
        <f t="shared" si="28"/>
        <v>0</v>
      </c>
      <c r="O18" s="161">
        <f t="shared" si="29"/>
        <v>29.486000000000001</v>
      </c>
      <c r="P18" s="162">
        <f t="shared" si="30"/>
        <v>0.11</v>
      </c>
      <c r="Q18" s="163">
        <f t="shared" si="31"/>
        <v>84</v>
      </c>
      <c r="R18" s="164">
        <f t="shared" si="32"/>
        <v>31.852531252231486</v>
      </c>
      <c r="S18" s="136">
        <f t="shared" si="33"/>
        <v>0</v>
      </c>
      <c r="T18" s="136">
        <f t="shared" si="34"/>
        <v>1978</v>
      </c>
      <c r="U18" t="s">
        <v>117</v>
      </c>
      <c r="V18" s="5" t="s">
        <v>120</v>
      </c>
      <c r="W18" t="s">
        <v>117</v>
      </c>
      <c r="X18" s="5" t="s">
        <v>120</v>
      </c>
      <c r="Y18" t="s">
        <v>204</v>
      </c>
      <c r="Z18" t="s">
        <v>141</v>
      </c>
      <c r="AA18" t="s">
        <v>48</v>
      </c>
      <c r="AB18">
        <v>503</v>
      </c>
      <c r="AC18" s="1">
        <v>6708.375</v>
      </c>
      <c r="AD18" s="1">
        <v>2809.8290000000002</v>
      </c>
      <c r="AE18" s="28">
        <v>2.387</v>
      </c>
      <c r="AF18">
        <v>2.8</v>
      </c>
      <c r="AG18">
        <v>13.815</v>
      </c>
      <c r="AH18">
        <v>302.86882500000002</v>
      </c>
      <c r="AI18">
        <v>5.2293849999999997</v>
      </c>
      <c r="AJ18">
        <v>87.032158999999993</v>
      </c>
      <c r="AK18">
        <v>1247</v>
      </c>
      <c r="AL18">
        <v>0</v>
      </c>
      <c r="AM18">
        <v>1978</v>
      </c>
      <c r="AN18">
        <v>84</v>
      </c>
      <c r="AO18">
        <v>22.149439999999998</v>
      </c>
      <c r="AP18">
        <v>12472.1</v>
      </c>
      <c r="AQ18">
        <v>6.6</v>
      </c>
      <c r="AR18">
        <v>23</v>
      </c>
      <c r="AS18">
        <v>4377</v>
      </c>
      <c r="AT18">
        <v>0</v>
      </c>
      <c r="AU18">
        <v>29.486000000000001</v>
      </c>
      <c r="AV18">
        <v>59438</v>
      </c>
      <c r="AW18">
        <v>0</v>
      </c>
      <c r="AX18" s="29">
        <v>0.52</v>
      </c>
      <c r="AY18">
        <v>0.83571428571428574</v>
      </c>
      <c r="AZ18" t="s">
        <v>67</v>
      </c>
      <c r="BA18" t="s">
        <v>200</v>
      </c>
      <c r="BB18">
        <v>2</v>
      </c>
      <c r="BC18" t="s">
        <v>377</v>
      </c>
      <c r="BD18">
        <v>4</v>
      </c>
      <c r="BE18">
        <v>61798.157999999996</v>
      </c>
      <c r="BF18">
        <v>0.11759895820843076</v>
      </c>
      <c r="BG18">
        <v>9.827912935990285E-2</v>
      </c>
      <c r="BH18">
        <v>294634.73599999992</v>
      </c>
      <c r="BI18">
        <v>2.4665791612568051E-2</v>
      </c>
      <c r="BJ18">
        <v>2.0613554419074729E-2</v>
      </c>
      <c r="BK18">
        <v>1</v>
      </c>
      <c r="BL18" t="s">
        <v>464</v>
      </c>
      <c r="BM18" t="s">
        <v>465</v>
      </c>
      <c r="BN18" t="s">
        <v>464</v>
      </c>
    </row>
    <row r="19" spans="1:66">
      <c r="A19" s="137" t="str">
        <f t="shared" si="20"/>
        <v>강화교통</v>
      </c>
      <c r="B19" s="126" t="str">
        <f t="shared" si="1"/>
        <v>70</v>
      </c>
      <c r="C19" s="138" t="str">
        <f t="shared" si="21"/>
        <v>78바3214</v>
      </c>
      <c r="D19" s="126" t="str">
        <f t="shared" si="22"/>
        <v>대형</v>
      </c>
      <c r="E19" s="123" t="str">
        <f t="shared" si="16"/>
        <v>F</v>
      </c>
      <c r="F19" s="145">
        <f t="shared" si="17"/>
        <v>0.84642857142857153</v>
      </c>
      <c r="G19" s="146">
        <f t="shared" si="18"/>
        <v>2.37</v>
      </c>
      <c r="H19" s="147">
        <f t="shared" si="19"/>
        <v>2.8</v>
      </c>
      <c r="I19" s="148">
        <f t="shared" si="23"/>
        <v>7625</v>
      </c>
      <c r="J19" s="149">
        <f t="shared" si="24"/>
        <v>1.0761460378220566E-2</v>
      </c>
      <c r="K19" s="149">
        <f t="shared" si="25"/>
        <v>0.30079871155392057</v>
      </c>
      <c r="L19" s="149">
        <f t="shared" si="26"/>
        <v>0.18347540983606558</v>
      </c>
      <c r="M19" s="150">
        <f t="shared" si="27"/>
        <v>16.021000000000001</v>
      </c>
      <c r="N19" s="151">
        <f t="shared" si="28"/>
        <v>1.2999999999999999E-2</v>
      </c>
      <c r="O19" s="151">
        <f t="shared" si="29"/>
        <v>25.638999999999999</v>
      </c>
      <c r="P19" s="152">
        <f t="shared" si="30"/>
        <v>0.31166666666666665</v>
      </c>
      <c r="Q19" s="153">
        <f t="shared" si="31"/>
        <v>85</v>
      </c>
      <c r="R19" s="154">
        <f t="shared" si="32"/>
        <v>33.068417793129854</v>
      </c>
      <c r="S19" s="139">
        <f t="shared" si="33"/>
        <v>1</v>
      </c>
      <c r="T19" s="139">
        <f t="shared" si="34"/>
        <v>1955</v>
      </c>
      <c r="U19" t="s">
        <v>117</v>
      </c>
      <c r="V19" t="s">
        <v>120</v>
      </c>
      <c r="W19" s="4" t="s">
        <v>117</v>
      </c>
      <c r="X19" s="4" t="s">
        <v>120</v>
      </c>
      <c r="Y19" s="4" t="s">
        <v>205</v>
      </c>
      <c r="Z19" s="4" t="s">
        <v>141</v>
      </c>
      <c r="AA19" s="4" t="s">
        <v>48</v>
      </c>
      <c r="AB19" s="4">
        <v>503</v>
      </c>
      <c r="AC19" s="4">
        <v>7625</v>
      </c>
      <c r="AD19" s="4">
        <v>3216.7939999999999</v>
      </c>
      <c r="AE19" s="4">
        <v>2.37</v>
      </c>
      <c r="AF19" s="4">
        <v>2.8</v>
      </c>
      <c r="AG19" s="4">
        <v>16.021000000000001</v>
      </c>
      <c r="AH19" s="4">
        <v>334.934932</v>
      </c>
      <c r="AI19" s="4">
        <v>3.6043889999999998</v>
      </c>
      <c r="AJ19" s="4">
        <v>100.747996</v>
      </c>
      <c r="AK19" s="4">
        <v>1399</v>
      </c>
      <c r="AL19" s="4">
        <v>1</v>
      </c>
      <c r="AM19" s="4">
        <v>1955</v>
      </c>
      <c r="AN19" s="4">
        <v>85</v>
      </c>
      <c r="AO19" s="4">
        <v>22.765615</v>
      </c>
      <c r="AP19" s="4">
        <v>21593.3</v>
      </c>
      <c r="AQ19" s="4">
        <v>18.7</v>
      </c>
      <c r="AR19" s="4">
        <v>31</v>
      </c>
      <c r="AS19" s="4">
        <v>3571</v>
      </c>
      <c r="AT19" s="4">
        <v>1.2999999999999999E-2</v>
      </c>
      <c r="AU19" s="4">
        <v>25.638999999999999</v>
      </c>
      <c r="AV19" s="4">
        <v>66693</v>
      </c>
      <c r="AW19" s="4">
        <v>0</v>
      </c>
      <c r="AX19" s="30">
        <v>0.55000000000000004</v>
      </c>
      <c r="AY19">
        <v>0.77928571428571436</v>
      </c>
      <c r="AZ19" t="s">
        <v>70</v>
      </c>
      <c r="BA19" t="s">
        <v>200</v>
      </c>
      <c r="BB19">
        <v>3</v>
      </c>
      <c r="BC19" t="s">
        <v>434</v>
      </c>
      <c r="BD19">
        <v>7</v>
      </c>
      <c r="BE19">
        <v>61798.157999999996</v>
      </c>
      <c r="BF19">
        <v>0.10200724752993447</v>
      </c>
      <c r="BG19">
        <v>7.949279075368465E-2</v>
      </c>
      <c r="BH19">
        <v>294634.73599999992</v>
      </c>
      <c r="BI19">
        <v>2.1395508505147882E-2</v>
      </c>
      <c r="BJ19">
        <v>1.6673214127940244E-2</v>
      </c>
      <c r="BK19">
        <v>1</v>
      </c>
      <c r="BL19" t="s">
        <v>464</v>
      </c>
      <c r="BM19" t="s">
        <v>465</v>
      </c>
      <c r="BN19" t="s">
        <v>464</v>
      </c>
    </row>
    <row r="20" spans="1:66">
      <c r="A20" s="134" t="str">
        <f t="shared" si="20"/>
        <v>강화교통</v>
      </c>
      <c r="B20" s="110" t="str">
        <f t="shared" si="1"/>
        <v>70</v>
      </c>
      <c r="C20" s="135" t="str">
        <f t="shared" si="21"/>
        <v>78바3215</v>
      </c>
      <c r="D20" s="110" t="str">
        <f t="shared" si="22"/>
        <v>대형</v>
      </c>
      <c r="E20" s="107" t="str">
        <f t="shared" si="16"/>
        <v>D</v>
      </c>
      <c r="F20" s="155">
        <f t="shared" si="17"/>
        <v>0.79892857142857154</v>
      </c>
      <c r="G20" s="156">
        <f t="shared" si="18"/>
        <v>2.2370000000000001</v>
      </c>
      <c r="H20" s="157">
        <f t="shared" si="19"/>
        <v>2.8</v>
      </c>
      <c r="I20" s="158">
        <f t="shared" si="23"/>
        <v>6086.99</v>
      </c>
      <c r="J20" s="159">
        <f t="shared" si="24"/>
        <v>9.7290652427635908E-3</v>
      </c>
      <c r="K20" s="159">
        <f t="shared" si="25"/>
        <v>0.30595738671512179</v>
      </c>
      <c r="L20" s="159">
        <f t="shared" si="26"/>
        <v>0.21455596279934747</v>
      </c>
      <c r="M20" s="160">
        <f t="shared" si="27"/>
        <v>14.608000000000001</v>
      </c>
      <c r="N20" s="161">
        <f t="shared" si="28"/>
        <v>2.3490000000000002</v>
      </c>
      <c r="O20" s="161">
        <f t="shared" si="29"/>
        <v>29.916</v>
      </c>
      <c r="P20" s="162">
        <f t="shared" si="30"/>
        <v>0.31166666666666665</v>
      </c>
      <c r="Q20" s="163">
        <f t="shared" si="31"/>
        <v>85</v>
      </c>
      <c r="R20" s="164">
        <f t="shared" si="32"/>
        <v>31.594141254206733</v>
      </c>
      <c r="S20" s="136">
        <f t="shared" si="33"/>
        <v>143</v>
      </c>
      <c r="T20" s="136">
        <f t="shared" si="34"/>
        <v>1821</v>
      </c>
      <c r="U20" t="s">
        <v>117</v>
      </c>
      <c r="V20" s="5" t="s">
        <v>120</v>
      </c>
      <c r="W20" t="s">
        <v>117</v>
      </c>
      <c r="X20" s="5" t="s">
        <v>120</v>
      </c>
      <c r="Y20" t="s">
        <v>206</v>
      </c>
      <c r="Z20" t="s">
        <v>141</v>
      </c>
      <c r="AA20" t="s">
        <v>48</v>
      </c>
      <c r="AB20">
        <v>503</v>
      </c>
      <c r="AC20" s="1">
        <v>6086.99</v>
      </c>
      <c r="AD20" s="1">
        <v>2720.9870000000001</v>
      </c>
      <c r="AE20" s="28">
        <v>2.2370000000000001</v>
      </c>
      <c r="AF20">
        <v>2.8</v>
      </c>
      <c r="AG20">
        <v>14.608000000000001</v>
      </c>
      <c r="AH20">
        <v>281.54051099999998</v>
      </c>
      <c r="AI20">
        <v>2.7391260000000002</v>
      </c>
      <c r="AJ20">
        <v>86.139398999999997</v>
      </c>
      <c r="AK20">
        <v>1306</v>
      </c>
      <c r="AL20">
        <v>143</v>
      </c>
      <c r="AM20">
        <v>1821</v>
      </c>
      <c r="AN20">
        <v>85</v>
      </c>
      <c r="AO20">
        <v>21.620297999999998</v>
      </c>
      <c r="AP20">
        <v>16081.3</v>
      </c>
      <c r="AQ20">
        <v>18.7</v>
      </c>
      <c r="AR20">
        <v>8</v>
      </c>
      <c r="AS20">
        <v>1485</v>
      </c>
      <c r="AT20">
        <v>2.3490000000000002</v>
      </c>
      <c r="AU20">
        <v>29.916</v>
      </c>
      <c r="AV20">
        <v>56734</v>
      </c>
      <c r="AW20">
        <v>0</v>
      </c>
      <c r="AX20" s="29">
        <v>0.51</v>
      </c>
      <c r="AY20">
        <v>0.81714285714285717</v>
      </c>
      <c r="AZ20" t="s">
        <v>67</v>
      </c>
      <c r="BA20" t="s">
        <v>200</v>
      </c>
      <c r="BB20">
        <v>4</v>
      </c>
      <c r="BC20" t="s">
        <v>402</v>
      </c>
      <c r="BD20">
        <v>7</v>
      </c>
      <c r="BE20">
        <v>61798.157999999996</v>
      </c>
      <c r="BF20">
        <v>0.14757229495416352</v>
      </c>
      <c r="BG20">
        <v>0.12058764673397362</v>
      </c>
      <c r="BH20">
        <v>294634.73599999992</v>
      </c>
      <c r="BI20">
        <v>3.0952548649932445E-2</v>
      </c>
      <c r="BJ20">
        <v>2.5292654039659083E-2</v>
      </c>
      <c r="BK20">
        <v>1</v>
      </c>
      <c r="BL20" t="s">
        <v>464</v>
      </c>
      <c r="BM20" t="s">
        <v>465</v>
      </c>
      <c r="BN20" t="s">
        <v>464</v>
      </c>
    </row>
    <row r="21" spans="1:66">
      <c r="A21" s="137" t="str">
        <f t="shared" si="20"/>
        <v>강화교통</v>
      </c>
      <c r="B21" s="126" t="str">
        <f t="shared" si="1"/>
        <v>70</v>
      </c>
      <c r="C21" s="138" t="str">
        <f t="shared" si="21"/>
        <v>78바3220</v>
      </c>
      <c r="D21" s="126" t="str">
        <f t="shared" si="22"/>
        <v>대형</v>
      </c>
      <c r="E21" s="123" t="str">
        <f t="shared" si="16"/>
        <v>D</v>
      </c>
      <c r="F21" s="145">
        <f t="shared" si="17"/>
        <v>0.8214285714285714</v>
      </c>
      <c r="G21" s="146">
        <f t="shared" si="18"/>
        <v>2.2999999999999998</v>
      </c>
      <c r="H21" s="147">
        <f t="shared" si="19"/>
        <v>2.8</v>
      </c>
      <c r="I21" s="148">
        <f t="shared" si="23"/>
        <v>6835.3540000000003</v>
      </c>
      <c r="J21" s="149">
        <f t="shared" si="24"/>
        <v>1.061729561715752E-2</v>
      </c>
      <c r="K21" s="149">
        <f t="shared" si="25"/>
        <v>0.31121762519362328</v>
      </c>
      <c r="L21" s="149">
        <f t="shared" si="26"/>
        <v>0.23085856270209268</v>
      </c>
      <c r="M21" s="150">
        <f t="shared" si="27"/>
        <v>16.222999999999999</v>
      </c>
      <c r="N21" s="151">
        <f t="shared" si="28"/>
        <v>4.3999999999999997E-2</v>
      </c>
      <c r="O21" s="151">
        <f t="shared" si="29"/>
        <v>21.768999999999998</v>
      </c>
      <c r="P21" s="152">
        <f t="shared" si="30"/>
        <v>4.9649999999999999</v>
      </c>
      <c r="Q21" s="153">
        <f t="shared" si="31"/>
        <v>89</v>
      </c>
      <c r="R21" s="154">
        <f t="shared" si="32"/>
        <v>32.975801053493093</v>
      </c>
      <c r="S21" s="139">
        <f t="shared" si="33"/>
        <v>3</v>
      </c>
      <c r="T21" s="139">
        <f t="shared" si="34"/>
        <v>1488</v>
      </c>
      <c r="U21" t="s">
        <v>117</v>
      </c>
      <c r="V21" s="5" t="s">
        <v>120</v>
      </c>
      <c r="W21" t="s">
        <v>117</v>
      </c>
      <c r="X21" s="5" t="s">
        <v>120</v>
      </c>
      <c r="Y21" t="s">
        <v>207</v>
      </c>
      <c r="Z21" t="s">
        <v>141</v>
      </c>
      <c r="AA21" t="s">
        <v>48</v>
      </c>
      <c r="AB21">
        <v>503</v>
      </c>
      <c r="AC21" s="1">
        <v>6835.3540000000003</v>
      </c>
      <c r="AD21" s="1">
        <v>2971.4540000000002</v>
      </c>
      <c r="AE21" s="28">
        <v>2.2999999999999998</v>
      </c>
      <c r="AF21">
        <v>2.8</v>
      </c>
      <c r="AG21">
        <v>16.222999999999999</v>
      </c>
      <c r="AH21">
        <v>305.65410600000001</v>
      </c>
      <c r="AI21">
        <v>3.2452200000000002</v>
      </c>
      <c r="AJ21">
        <v>95.124944999999997</v>
      </c>
      <c r="AK21">
        <v>1578</v>
      </c>
      <c r="AL21">
        <v>3</v>
      </c>
      <c r="AM21">
        <v>1488</v>
      </c>
      <c r="AN21">
        <v>89</v>
      </c>
      <c r="AO21">
        <v>22.363036000000001</v>
      </c>
      <c r="AP21">
        <v>20639.2</v>
      </c>
      <c r="AQ21">
        <v>297.89999999999998</v>
      </c>
      <c r="AR21">
        <v>17</v>
      </c>
      <c r="AS21">
        <v>3017</v>
      </c>
      <c r="AT21">
        <v>4.3999999999999997E-2</v>
      </c>
      <c r="AU21">
        <v>21.768999999999998</v>
      </c>
      <c r="AV21">
        <v>55975</v>
      </c>
      <c r="AW21">
        <v>0</v>
      </c>
      <c r="AX21" s="29">
        <v>0.54</v>
      </c>
      <c r="AY21">
        <v>0.82615384615384613</v>
      </c>
      <c r="AZ21" t="s">
        <v>67</v>
      </c>
      <c r="BA21" t="s">
        <v>200</v>
      </c>
      <c r="BB21">
        <v>3</v>
      </c>
      <c r="BC21" t="s">
        <v>375</v>
      </c>
      <c r="BD21">
        <v>11</v>
      </c>
      <c r="BE21">
        <v>61798.157999999996</v>
      </c>
      <c r="BF21">
        <v>0.10572130645059033</v>
      </c>
      <c r="BG21">
        <v>8.7342063944564619E-2</v>
      </c>
      <c r="BH21">
        <v>294634.73599999992</v>
      </c>
      <c r="BI21">
        <v>2.2174513734185101E-2</v>
      </c>
      <c r="BJ21">
        <v>1.8319559808088307E-2</v>
      </c>
      <c r="BK21">
        <v>1</v>
      </c>
      <c r="BL21" t="s">
        <v>464</v>
      </c>
      <c r="BM21" t="s">
        <v>465</v>
      </c>
      <c r="BN21" t="s">
        <v>464</v>
      </c>
    </row>
    <row r="22" spans="1:66">
      <c r="A22" s="134" t="str">
        <f t="shared" si="20"/>
        <v>강화교통</v>
      </c>
      <c r="B22" s="110" t="str">
        <f t="shared" si="1"/>
        <v>70</v>
      </c>
      <c r="C22" s="135" t="str">
        <f t="shared" si="21"/>
        <v>78바3221</v>
      </c>
      <c r="D22" s="110" t="str">
        <f t="shared" si="22"/>
        <v>대형</v>
      </c>
      <c r="E22" s="107" t="str">
        <f t="shared" si="16"/>
        <v>F</v>
      </c>
      <c r="F22" s="155">
        <f t="shared" si="17"/>
        <v>0.88076923076923075</v>
      </c>
      <c r="G22" s="156">
        <f t="shared" si="18"/>
        <v>2.29</v>
      </c>
      <c r="H22" s="157">
        <f t="shared" si="19"/>
        <v>2.6</v>
      </c>
      <c r="I22" s="158">
        <f t="shared" si="23"/>
        <v>7472.59</v>
      </c>
      <c r="J22" s="159">
        <f t="shared" si="24"/>
        <v>8.632241598204294E-3</v>
      </c>
      <c r="K22" s="159">
        <f t="shared" si="25"/>
        <v>0.31799565867076141</v>
      </c>
      <c r="L22" s="159">
        <f t="shared" si="26"/>
        <v>0.21291145372621809</v>
      </c>
      <c r="M22" s="160">
        <f t="shared" si="27"/>
        <v>15.791</v>
      </c>
      <c r="N22" s="161">
        <f t="shared" si="28"/>
        <v>9.4E-2</v>
      </c>
      <c r="O22" s="161">
        <f t="shared" si="29"/>
        <v>41.350999999999999</v>
      </c>
      <c r="P22" s="162">
        <f t="shared" si="30"/>
        <v>14.493333333333334</v>
      </c>
      <c r="Q22" s="163">
        <f t="shared" si="31"/>
        <v>106</v>
      </c>
      <c r="R22" s="164">
        <f t="shared" si="32"/>
        <v>32.822337674444611</v>
      </c>
      <c r="S22" s="136">
        <f t="shared" si="33"/>
        <v>7</v>
      </c>
      <c r="T22" s="136">
        <f t="shared" si="34"/>
        <v>3090</v>
      </c>
      <c r="U22" t="s">
        <v>117</v>
      </c>
      <c r="V22" t="s">
        <v>120</v>
      </c>
      <c r="W22" s="4" t="s">
        <v>117</v>
      </c>
      <c r="X22" s="4" t="s">
        <v>120</v>
      </c>
      <c r="Y22" s="4" t="s">
        <v>208</v>
      </c>
      <c r="Z22" s="4" t="s">
        <v>141</v>
      </c>
      <c r="AA22" s="4" t="s">
        <v>48</v>
      </c>
      <c r="AB22" s="4">
        <v>503</v>
      </c>
      <c r="AC22" s="4">
        <v>7472.59</v>
      </c>
      <c r="AD22" s="4">
        <v>3262.9090000000001</v>
      </c>
      <c r="AE22" s="4">
        <v>2.29</v>
      </c>
      <c r="AF22" s="4">
        <v>2.6</v>
      </c>
      <c r="AG22" s="4">
        <v>15.791</v>
      </c>
      <c r="AH22" s="4">
        <v>338.10105600000003</v>
      </c>
      <c r="AI22" s="4">
        <v>2.9185699999999999</v>
      </c>
      <c r="AJ22" s="4">
        <v>107.514668</v>
      </c>
      <c r="AK22" s="4">
        <v>1591</v>
      </c>
      <c r="AL22" s="4">
        <v>7</v>
      </c>
      <c r="AM22" s="4">
        <v>3090</v>
      </c>
      <c r="AN22" s="4">
        <v>106</v>
      </c>
      <c r="AO22" s="4">
        <v>22.101645999999999</v>
      </c>
      <c r="AP22" s="4">
        <v>22036.6</v>
      </c>
      <c r="AQ22" s="4">
        <v>869.6</v>
      </c>
      <c r="AR22" s="4">
        <v>21</v>
      </c>
      <c r="AS22" s="4">
        <v>4850</v>
      </c>
      <c r="AT22" s="4">
        <v>9.4E-2</v>
      </c>
      <c r="AU22" s="4">
        <v>41.350999999999999</v>
      </c>
      <c r="AV22" s="4">
        <v>63558</v>
      </c>
      <c r="AW22" s="4">
        <v>0</v>
      </c>
      <c r="AX22" s="30">
        <v>0.53</v>
      </c>
      <c r="AY22">
        <v>0.76896551724137929</v>
      </c>
      <c r="AZ22" t="s">
        <v>70</v>
      </c>
      <c r="BA22" t="s">
        <v>200</v>
      </c>
      <c r="BB22">
        <v>4</v>
      </c>
      <c r="BC22" t="s">
        <v>435</v>
      </c>
      <c r="BD22">
        <v>6</v>
      </c>
      <c r="BE22">
        <v>61798.157999999996</v>
      </c>
      <c r="BF22">
        <v>0.13588299832496625</v>
      </c>
      <c r="BG22">
        <v>0.10448934009126715</v>
      </c>
      <c r="BH22">
        <v>294634.73599999992</v>
      </c>
      <c r="BI22">
        <v>2.8500777315000638E-2</v>
      </c>
      <c r="BJ22">
        <v>2.1916114969810836E-2</v>
      </c>
      <c r="BK22">
        <v>1</v>
      </c>
      <c r="BL22" t="s">
        <v>464</v>
      </c>
      <c r="BM22" t="s">
        <v>465</v>
      </c>
      <c r="BN22" t="s">
        <v>464</v>
      </c>
    </row>
    <row r="23" spans="1:66">
      <c r="A23" s="137" t="str">
        <f t="shared" si="20"/>
        <v>강화교통</v>
      </c>
      <c r="B23" s="126" t="str">
        <f t="shared" si="1"/>
        <v>70</v>
      </c>
      <c r="C23" s="138" t="str">
        <f t="shared" si="21"/>
        <v>78바3222</v>
      </c>
      <c r="D23" s="126" t="str">
        <f t="shared" si="22"/>
        <v>대형</v>
      </c>
      <c r="E23" s="123" t="str">
        <f t="shared" si="16"/>
        <v>D</v>
      </c>
      <c r="F23" s="145">
        <f t="shared" si="17"/>
        <v>0.78310344827586209</v>
      </c>
      <c r="G23" s="146">
        <f t="shared" si="18"/>
        <v>2.2709999999999999</v>
      </c>
      <c r="H23" s="147">
        <f t="shared" si="19"/>
        <v>2.9</v>
      </c>
      <c r="I23" s="148">
        <f t="shared" si="23"/>
        <v>6389.6419999999998</v>
      </c>
      <c r="J23" s="149">
        <f t="shared" si="24"/>
        <v>1.4242618743695777E-2</v>
      </c>
      <c r="K23" s="149">
        <f t="shared" si="25"/>
        <v>0.31636312772262476</v>
      </c>
      <c r="L23" s="149">
        <f t="shared" si="26"/>
        <v>0.15978985990138414</v>
      </c>
      <c r="M23" s="150">
        <f t="shared" si="27"/>
        <v>14.103</v>
      </c>
      <c r="N23" s="151">
        <f t="shared" si="28"/>
        <v>0</v>
      </c>
      <c r="O23" s="151">
        <f t="shared" si="29"/>
        <v>12.411</v>
      </c>
      <c r="P23" s="152">
        <f t="shared" si="30"/>
        <v>0.33</v>
      </c>
      <c r="Q23" s="153">
        <f t="shared" si="31"/>
        <v>86</v>
      </c>
      <c r="R23" s="154">
        <f t="shared" si="32"/>
        <v>31.953483283346259</v>
      </c>
      <c r="S23" s="139">
        <f t="shared" si="33"/>
        <v>0</v>
      </c>
      <c r="T23" s="139">
        <f t="shared" si="34"/>
        <v>793</v>
      </c>
      <c r="U23" t="s">
        <v>117</v>
      </c>
      <c r="V23" s="5" t="s">
        <v>120</v>
      </c>
      <c r="W23" t="s">
        <v>117</v>
      </c>
      <c r="X23" s="5" t="s">
        <v>120</v>
      </c>
      <c r="Y23" t="s">
        <v>209</v>
      </c>
      <c r="Z23" t="s">
        <v>141</v>
      </c>
      <c r="AA23" t="s">
        <v>48</v>
      </c>
      <c r="AB23">
        <v>503</v>
      </c>
      <c r="AC23" s="1">
        <v>6389.6419999999998</v>
      </c>
      <c r="AD23" s="1">
        <v>2813.424</v>
      </c>
      <c r="AE23" s="28">
        <v>2.2709999999999999</v>
      </c>
      <c r="AF23">
        <v>2.9</v>
      </c>
      <c r="AG23">
        <v>14.103</v>
      </c>
      <c r="AH23">
        <v>298.72827999999998</v>
      </c>
      <c r="AI23">
        <v>4.2546730000000004</v>
      </c>
      <c r="AJ23">
        <v>94.506613000000002</v>
      </c>
      <c r="AK23">
        <v>1021</v>
      </c>
      <c r="AL23">
        <v>0</v>
      </c>
      <c r="AM23">
        <v>793</v>
      </c>
      <c r="AN23">
        <v>86</v>
      </c>
      <c r="AO23">
        <v>21.389478</v>
      </c>
      <c r="AP23">
        <v>12148.2</v>
      </c>
      <c r="AQ23">
        <v>19.8</v>
      </c>
      <c r="AR23">
        <v>36</v>
      </c>
      <c r="AS23">
        <v>28731</v>
      </c>
      <c r="AT23">
        <v>0</v>
      </c>
      <c r="AU23">
        <v>12.411</v>
      </c>
      <c r="AV23">
        <v>57495</v>
      </c>
      <c r="AW23">
        <v>0</v>
      </c>
      <c r="AX23" s="29">
        <v>0.5</v>
      </c>
      <c r="AY23">
        <v>0.83968749999999992</v>
      </c>
      <c r="AZ23" t="s">
        <v>67</v>
      </c>
      <c r="BA23" t="s">
        <v>211</v>
      </c>
      <c r="BB23">
        <v>1</v>
      </c>
      <c r="BC23" t="s">
        <v>217</v>
      </c>
      <c r="BD23">
        <v>6</v>
      </c>
      <c r="BE23">
        <v>71153.472999999998</v>
      </c>
      <c r="BF23">
        <v>0.12067933774645127</v>
      </c>
      <c r="BG23">
        <v>0.10133293141397329</v>
      </c>
      <c r="BH23">
        <v>294634.73599999992</v>
      </c>
      <c r="BI23">
        <v>2.9143725945470336E-2</v>
      </c>
      <c r="BJ23">
        <v>2.4471622379837122E-2</v>
      </c>
      <c r="BK23">
        <v>1</v>
      </c>
      <c r="BL23" t="s">
        <v>464</v>
      </c>
      <c r="BM23" t="s">
        <v>465</v>
      </c>
      <c r="BN23" t="s">
        <v>464</v>
      </c>
    </row>
    <row r="24" spans="1:66">
      <c r="A24" s="134" t="str">
        <f t="shared" si="20"/>
        <v>강화교통</v>
      </c>
      <c r="B24" s="110" t="str">
        <f t="shared" si="1"/>
        <v>71</v>
      </c>
      <c r="C24" s="135" t="str">
        <f t="shared" si="21"/>
        <v>78바3208</v>
      </c>
      <c r="D24" s="110" t="str">
        <f t="shared" si="22"/>
        <v>대형</v>
      </c>
      <c r="E24" s="107" t="str">
        <f t="shared" si="16"/>
        <v>F</v>
      </c>
      <c r="F24" s="155">
        <f t="shared" si="17"/>
        <v>0.86312499999999992</v>
      </c>
      <c r="G24" s="156">
        <f t="shared" si="18"/>
        <v>2.762</v>
      </c>
      <c r="H24" s="157">
        <f t="shared" si="19"/>
        <v>3.2</v>
      </c>
      <c r="I24" s="158">
        <f t="shared" si="23"/>
        <v>7690.2849999999999</v>
      </c>
      <c r="J24" s="159">
        <f t="shared" si="24"/>
        <v>1.1991135995634757E-2</v>
      </c>
      <c r="K24" s="159">
        <f t="shared" si="25"/>
        <v>0.25567035597391619</v>
      </c>
      <c r="L24" s="159">
        <f t="shared" si="26"/>
        <v>0.18035742498489979</v>
      </c>
      <c r="M24" s="160">
        <f t="shared" si="27"/>
        <v>12.752000000000001</v>
      </c>
      <c r="N24" s="161">
        <f t="shared" si="28"/>
        <v>0.104</v>
      </c>
      <c r="O24" s="161">
        <f t="shared" si="29"/>
        <v>21.260999999999999</v>
      </c>
      <c r="P24" s="162">
        <f t="shared" si="30"/>
        <v>0.28833333333333333</v>
      </c>
      <c r="Q24" s="163">
        <f t="shared" si="31"/>
        <v>86</v>
      </c>
      <c r="R24" s="164">
        <f t="shared" si="32"/>
        <v>34.313410115808288</v>
      </c>
      <c r="S24" s="136">
        <f t="shared" si="33"/>
        <v>8</v>
      </c>
      <c r="T24" s="136">
        <f t="shared" si="34"/>
        <v>1635</v>
      </c>
      <c r="U24" t="s">
        <v>117</v>
      </c>
      <c r="V24" s="5" t="s">
        <v>121</v>
      </c>
      <c r="W24" t="s">
        <v>117</v>
      </c>
      <c r="X24" s="5" t="s">
        <v>121</v>
      </c>
      <c r="Y24" t="s">
        <v>210</v>
      </c>
      <c r="Z24" t="s">
        <v>141</v>
      </c>
      <c r="AA24" t="s">
        <v>48</v>
      </c>
      <c r="AB24">
        <v>503</v>
      </c>
      <c r="AC24" s="1">
        <v>7690.2849999999999</v>
      </c>
      <c r="AD24" s="1">
        <v>2784.0329999999999</v>
      </c>
      <c r="AE24" s="28">
        <v>2.762</v>
      </c>
      <c r="AF24">
        <v>3.2</v>
      </c>
      <c r="AG24">
        <v>12.752000000000001</v>
      </c>
      <c r="AH24">
        <v>306.03188899999998</v>
      </c>
      <c r="AI24">
        <v>3.66967</v>
      </c>
      <c r="AJ24">
        <v>78.243281999999994</v>
      </c>
      <c r="AK24">
        <v>1387</v>
      </c>
      <c r="AL24">
        <v>8</v>
      </c>
      <c r="AM24">
        <v>1635</v>
      </c>
      <c r="AN24">
        <v>86</v>
      </c>
      <c r="AO24">
        <v>25.129031000000001</v>
      </c>
      <c r="AP24">
        <v>14264.9</v>
      </c>
      <c r="AQ24">
        <v>17.3</v>
      </c>
      <c r="AR24">
        <v>10</v>
      </c>
      <c r="AS24">
        <v>2753</v>
      </c>
      <c r="AT24">
        <v>0.104</v>
      </c>
      <c r="AU24">
        <v>21.260999999999999</v>
      </c>
      <c r="AV24">
        <v>71179</v>
      </c>
      <c r="AW24">
        <v>0</v>
      </c>
      <c r="AX24" s="29">
        <v>0.53</v>
      </c>
      <c r="AY24">
        <v>0.73624999999999996</v>
      </c>
      <c r="AZ24" t="s">
        <v>70</v>
      </c>
      <c r="BA24" t="s">
        <v>211</v>
      </c>
      <c r="BB24">
        <v>3</v>
      </c>
      <c r="BC24" t="s">
        <v>390</v>
      </c>
      <c r="BD24">
        <v>5</v>
      </c>
      <c r="BE24">
        <v>71153.472999999998</v>
      </c>
      <c r="BF24">
        <v>0.13482277948681437</v>
      </c>
      <c r="BG24">
        <v>9.9263271397167077E-2</v>
      </c>
      <c r="BH24">
        <v>294634.73599999992</v>
      </c>
      <c r="BI24">
        <v>3.2559327967358213E-2</v>
      </c>
      <c r="BJ24">
        <v>2.3971805215967482E-2</v>
      </c>
      <c r="BK24">
        <v>1</v>
      </c>
      <c r="BL24" t="s">
        <v>464</v>
      </c>
      <c r="BM24" t="s">
        <v>465</v>
      </c>
      <c r="BN24" t="s">
        <v>464</v>
      </c>
    </row>
    <row r="25" spans="1:66">
      <c r="A25" s="137" t="str">
        <f t="shared" si="20"/>
        <v>강화교통</v>
      </c>
      <c r="B25" s="126" t="str">
        <f t="shared" si="1"/>
        <v>71</v>
      </c>
      <c r="C25" s="138" t="str">
        <f t="shared" si="21"/>
        <v>78바3219</v>
      </c>
      <c r="D25" s="126" t="str">
        <f t="shared" si="22"/>
        <v>대형</v>
      </c>
      <c r="E25" s="123" t="str">
        <f t="shared" si="16"/>
        <v>F</v>
      </c>
      <c r="F25" s="145">
        <f t="shared" si="17"/>
        <v>0.76656249999999992</v>
      </c>
      <c r="G25" s="146">
        <f t="shared" si="18"/>
        <v>2.4529999999999998</v>
      </c>
      <c r="H25" s="147">
        <f t="shared" si="19"/>
        <v>3.2</v>
      </c>
      <c r="I25" s="148">
        <f t="shared" si="23"/>
        <v>8950.9410000000007</v>
      </c>
      <c r="J25" s="149">
        <f t="shared" si="24"/>
        <v>1.2819124523373766E-2</v>
      </c>
      <c r="K25" s="149">
        <f t="shared" si="25"/>
        <v>0.2796490876838682</v>
      </c>
      <c r="L25" s="149">
        <f t="shared" si="26"/>
        <v>0.18925384493094077</v>
      </c>
      <c r="M25" s="150">
        <f t="shared" si="27"/>
        <v>14.865</v>
      </c>
      <c r="N25" s="151">
        <f t="shared" si="28"/>
        <v>1.0999999999999999E-2</v>
      </c>
      <c r="O25" s="151">
        <f t="shared" si="29"/>
        <v>19.774000000000001</v>
      </c>
      <c r="P25" s="152">
        <f t="shared" si="30"/>
        <v>0</v>
      </c>
      <c r="Q25" s="153">
        <f t="shared" si="31"/>
        <v>78</v>
      </c>
      <c r="R25" s="154">
        <f t="shared" si="32"/>
        <v>33.733917608687783</v>
      </c>
      <c r="S25" s="139">
        <f t="shared" si="33"/>
        <v>1</v>
      </c>
      <c r="T25" s="139">
        <f t="shared" si="34"/>
        <v>1770</v>
      </c>
      <c r="U25" t="s">
        <v>117</v>
      </c>
      <c r="V25" t="s">
        <v>121</v>
      </c>
      <c r="W25" s="4" t="s">
        <v>117</v>
      </c>
      <c r="X25" s="4" t="s">
        <v>121</v>
      </c>
      <c r="Y25" s="4" t="s">
        <v>212</v>
      </c>
      <c r="Z25" s="4" t="s">
        <v>141</v>
      </c>
      <c r="AA25" s="4" t="s">
        <v>48</v>
      </c>
      <c r="AB25" s="4">
        <v>503</v>
      </c>
      <c r="AC25" s="4">
        <v>8950.9410000000007</v>
      </c>
      <c r="AD25" s="4">
        <v>3648.5520000000001</v>
      </c>
      <c r="AE25" s="4">
        <v>2.4529999999999998</v>
      </c>
      <c r="AF25" s="4">
        <v>3.2</v>
      </c>
      <c r="AG25" s="4">
        <v>14.865</v>
      </c>
      <c r="AH25" s="4">
        <v>375.02132</v>
      </c>
      <c r="AI25" s="4">
        <v>4.8074450000000004</v>
      </c>
      <c r="AJ25" s="4">
        <v>104.87437</v>
      </c>
      <c r="AK25" s="4">
        <v>1694</v>
      </c>
      <c r="AL25" s="4">
        <v>1</v>
      </c>
      <c r="AM25" s="4">
        <v>1770</v>
      </c>
      <c r="AN25" s="4">
        <v>78</v>
      </c>
      <c r="AO25" s="4">
        <v>23.867819000000001</v>
      </c>
      <c r="AP25" s="4">
        <v>12120.6</v>
      </c>
      <c r="AQ25" s="4">
        <v>0</v>
      </c>
      <c r="AR25" s="4">
        <v>18</v>
      </c>
      <c r="AS25" s="4">
        <v>6191</v>
      </c>
      <c r="AT25" s="4">
        <v>1.0999999999999999E-2</v>
      </c>
      <c r="AU25" s="4">
        <v>19.774000000000001</v>
      </c>
      <c r="AV25" s="4">
        <v>84611</v>
      </c>
      <c r="AW25" s="4">
        <v>0</v>
      </c>
      <c r="AX25" s="30">
        <v>0.53</v>
      </c>
      <c r="AY25">
        <v>0.7315625</v>
      </c>
      <c r="AZ25" t="s">
        <v>70</v>
      </c>
      <c r="BA25" t="s">
        <v>211</v>
      </c>
      <c r="BB25">
        <v>5</v>
      </c>
      <c r="BC25" t="s">
        <v>436</v>
      </c>
      <c r="BD25">
        <v>5</v>
      </c>
      <c r="BE25">
        <v>71153.472999999998</v>
      </c>
      <c r="BF25">
        <v>0.119210063014071</v>
      </c>
      <c r="BG25">
        <v>8.7209611723731317E-2</v>
      </c>
      <c r="BH25">
        <v>294634.73599999992</v>
      </c>
      <c r="BI25">
        <v>2.8788900165525634E-2</v>
      </c>
      <c r="BJ25">
        <v>2.1060879777342348E-2</v>
      </c>
      <c r="BK25">
        <v>1</v>
      </c>
      <c r="BL25" t="s">
        <v>464</v>
      </c>
      <c r="BM25" t="s">
        <v>465</v>
      </c>
      <c r="BN25" t="s">
        <v>464</v>
      </c>
    </row>
    <row r="26" spans="1:66">
      <c r="A26" s="134" t="str">
        <f t="shared" si="20"/>
        <v>강화교통</v>
      </c>
      <c r="B26" s="110" t="str">
        <f t="shared" si="1"/>
        <v>71</v>
      </c>
      <c r="C26" s="135" t="str">
        <f t="shared" si="21"/>
        <v>78바3223</v>
      </c>
      <c r="D26" s="110" t="str">
        <f t="shared" si="22"/>
        <v>대형</v>
      </c>
      <c r="E26" s="107" t="str">
        <f t="shared" si="16"/>
        <v>F</v>
      </c>
      <c r="F26" s="155">
        <f t="shared" si="17"/>
        <v>0.73843749999999997</v>
      </c>
      <c r="G26" s="156">
        <f t="shared" si="18"/>
        <v>2.363</v>
      </c>
      <c r="H26" s="157">
        <f t="shared" si="19"/>
        <v>3.2</v>
      </c>
      <c r="I26" s="158">
        <f t="shared" si="23"/>
        <v>8805.4920000000002</v>
      </c>
      <c r="J26" s="159">
        <f t="shared" si="24"/>
        <v>1.0525919062329364E-2</v>
      </c>
      <c r="K26" s="159">
        <f t="shared" si="25"/>
        <v>0.2861761156088814</v>
      </c>
      <c r="L26" s="159">
        <f t="shared" si="26"/>
        <v>0.25870218268326178</v>
      </c>
      <c r="M26" s="160">
        <f t="shared" si="27"/>
        <v>16.004000000000001</v>
      </c>
      <c r="N26" s="161">
        <f t="shared" si="28"/>
        <v>0.48799999999999999</v>
      </c>
      <c r="O26" s="161">
        <f t="shared" si="29"/>
        <v>26.506</v>
      </c>
      <c r="P26" s="162">
        <f t="shared" si="30"/>
        <v>0.28999999999999998</v>
      </c>
      <c r="Q26" s="163">
        <f t="shared" si="31"/>
        <v>87</v>
      </c>
      <c r="R26" s="164">
        <f t="shared" si="32"/>
        <v>34.189107539624295</v>
      </c>
      <c r="S26" s="136">
        <f t="shared" si="33"/>
        <v>43</v>
      </c>
      <c r="T26" s="136">
        <f t="shared" si="34"/>
        <v>2334</v>
      </c>
      <c r="U26" t="s">
        <v>117</v>
      </c>
      <c r="V26" s="5" t="s">
        <v>121</v>
      </c>
      <c r="W26" t="s">
        <v>117</v>
      </c>
      <c r="X26" s="5" t="s">
        <v>121</v>
      </c>
      <c r="Y26" t="s">
        <v>213</v>
      </c>
      <c r="Z26" t="s">
        <v>141</v>
      </c>
      <c r="AA26" t="s">
        <v>48</v>
      </c>
      <c r="AB26">
        <v>503</v>
      </c>
      <c r="AC26" s="1">
        <v>8805.4920000000002</v>
      </c>
      <c r="AD26" s="1">
        <v>3726.5540000000001</v>
      </c>
      <c r="AE26" s="28">
        <v>2.363</v>
      </c>
      <c r="AF26">
        <v>3.2</v>
      </c>
      <c r="AG26">
        <v>16.004000000000001</v>
      </c>
      <c r="AH26">
        <v>366.20688200000001</v>
      </c>
      <c r="AI26">
        <v>3.8546640000000001</v>
      </c>
      <c r="AJ26">
        <v>104.799663</v>
      </c>
      <c r="AK26">
        <v>2278</v>
      </c>
      <c r="AL26">
        <v>43</v>
      </c>
      <c r="AM26">
        <v>2334</v>
      </c>
      <c r="AN26">
        <v>87</v>
      </c>
      <c r="AO26">
        <v>24.045128999999999</v>
      </c>
      <c r="AP26">
        <v>28838.9</v>
      </c>
      <c r="AQ26">
        <v>17.399999999999999</v>
      </c>
      <c r="AR26">
        <v>36</v>
      </c>
      <c r="AS26">
        <v>9419</v>
      </c>
      <c r="AT26">
        <v>0.48799999999999999</v>
      </c>
      <c r="AU26">
        <v>26.506</v>
      </c>
      <c r="AV26">
        <v>76197</v>
      </c>
      <c r="AW26">
        <v>0</v>
      </c>
      <c r="AX26" s="29">
        <v>0.53</v>
      </c>
      <c r="AY26">
        <v>0.73218749999999999</v>
      </c>
      <c r="AZ26" t="s">
        <v>70</v>
      </c>
      <c r="BA26" t="s">
        <v>211</v>
      </c>
      <c r="BB26">
        <v>4</v>
      </c>
      <c r="BC26" t="s">
        <v>404</v>
      </c>
      <c r="BD26">
        <v>1</v>
      </c>
      <c r="BE26">
        <v>71153.472999999998</v>
      </c>
      <c r="BF26">
        <v>0.12606650978231237</v>
      </c>
      <c r="BG26">
        <v>9.2304322631236835E-2</v>
      </c>
      <c r="BH26">
        <v>294634.73599999992</v>
      </c>
      <c r="BI26">
        <v>3.0444713076872246E-2</v>
      </c>
      <c r="BJ26">
        <v>2.2291238355972399E-2</v>
      </c>
      <c r="BK26">
        <v>1</v>
      </c>
      <c r="BL26" t="s">
        <v>464</v>
      </c>
      <c r="BM26" t="s">
        <v>465</v>
      </c>
      <c r="BN26" t="s">
        <v>464</v>
      </c>
    </row>
    <row r="27" spans="1:66">
      <c r="A27" s="137" t="str">
        <f t="shared" si="20"/>
        <v>강화교통</v>
      </c>
      <c r="B27" s="126" t="str">
        <f t="shared" si="1"/>
        <v>71</v>
      </c>
      <c r="C27" s="138" t="str">
        <f t="shared" si="21"/>
        <v>78바3224</v>
      </c>
      <c r="D27" s="126" t="str">
        <f t="shared" si="22"/>
        <v>대형</v>
      </c>
      <c r="E27" s="123" t="str">
        <f t="shared" si="16"/>
        <v>D</v>
      </c>
      <c r="F27" s="145">
        <f t="shared" si="17"/>
        <v>0.73218749999999999</v>
      </c>
      <c r="G27" s="146">
        <f t="shared" si="18"/>
        <v>2.343</v>
      </c>
      <c r="H27" s="147">
        <f t="shared" si="19"/>
        <v>3.2</v>
      </c>
      <c r="I27" s="148">
        <f t="shared" si="23"/>
        <v>7182.5110000000004</v>
      </c>
      <c r="J27" s="149">
        <f t="shared" si="24"/>
        <v>1.9184235612693508E-2</v>
      </c>
      <c r="K27" s="149">
        <f t="shared" si="25"/>
        <v>0.28574504206291307</v>
      </c>
      <c r="L27" s="149">
        <f t="shared" si="26"/>
        <v>0.22958544720641569</v>
      </c>
      <c r="M27" s="150">
        <f t="shared" si="27"/>
        <v>18.312999999999999</v>
      </c>
      <c r="N27" s="151">
        <f t="shared" si="28"/>
        <v>1.1140000000000001</v>
      </c>
      <c r="O27" s="151">
        <f t="shared" si="29"/>
        <v>32.008000000000003</v>
      </c>
      <c r="P27" s="152">
        <f t="shared" si="30"/>
        <v>6.2616666666666667</v>
      </c>
      <c r="Q27" s="153">
        <f t="shared" si="31"/>
        <v>89</v>
      </c>
      <c r="R27" s="154">
        <f t="shared" si="32"/>
        <v>35.298835155950421</v>
      </c>
      <c r="S27" s="139">
        <f t="shared" si="33"/>
        <v>80</v>
      </c>
      <c r="T27" s="139">
        <f t="shared" si="34"/>
        <v>2299</v>
      </c>
      <c r="U27" t="s">
        <v>117</v>
      </c>
      <c r="V27" t="s">
        <v>121</v>
      </c>
      <c r="W27" t="s">
        <v>117</v>
      </c>
      <c r="X27" s="4" t="s">
        <v>121</v>
      </c>
      <c r="Y27" s="4" t="s">
        <v>214</v>
      </c>
      <c r="Z27" s="4" t="s">
        <v>141</v>
      </c>
      <c r="AA27" s="4" t="s">
        <v>48</v>
      </c>
      <c r="AB27" s="4">
        <v>503</v>
      </c>
      <c r="AC27" s="4">
        <v>7182.5110000000004</v>
      </c>
      <c r="AD27" s="4">
        <v>3065.973</v>
      </c>
      <c r="AE27" s="4">
        <v>2.343</v>
      </c>
      <c r="AF27" s="4">
        <v>3.2</v>
      </c>
      <c r="AG27" s="4">
        <v>18.312999999999999</v>
      </c>
      <c r="AH27" s="4">
        <v>292.74327699999998</v>
      </c>
      <c r="AI27" s="4">
        <v>5.6160560000000004</v>
      </c>
      <c r="AJ27" s="4">
        <v>83.649940000000001</v>
      </c>
      <c r="AK27" s="4">
        <v>1649</v>
      </c>
      <c r="AL27" s="4">
        <v>80</v>
      </c>
      <c r="AM27" s="4">
        <v>2299</v>
      </c>
      <c r="AN27" s="4">
        <v>89</v>
      </c>
      <c r="AO27" s="4">
        <v>24.535185999999999</v>
      </c>
      <c r="AP27" s="4">
        <v>32269.4</v>
      </c>
      <c r="AQ27" s="4">
        <v>375.7</v>
      </c>
      <c r="AR27" s="4">
        <v>36</v>
      </c>
      <c r="AS27" s="4">
        <v>9556</v>
      </c>
      <c r="AT27" s="4">
        <v>1.1140000000000001</v>
      </c>
      <c r="AU27" s="4">
        <v>32.008000000000003</v>
      </c>
      <c r="AV27" s="4">
        <v>0</v>
      </c>
      <c r="AW27" s="4">
        <v>0</v>
      </c>
      <c r="AX27" s="30">
        <v>0.56000000000000005</v>
      </c>
      <c r="AY27">
        <v>0.83484848484848484</v>
      </c>
      <c r="AZ27" t="s">
        <v>67</v>
      </c>
      <c r="BA27" t="s">
        <v>211</v>
      </c>
      <c r="BB27">
        <v>2</v>
      </c>
      <c r="BC27" t="s">
        <v>403</v>
      </c>
      <c r="BD27">
        <v>6</v>
      </c>
      <c r="BE27">
        <v>71153.472999999998</v>
      </c>
      <c r="BF27">
        <v>0.12653262898354942</v>
      </c>
      <c r="BG27">
        <v>0.10563557359081172</v>
      </c>
      <c r="BH27">
        <v>294634.73599999992</v>
      </c>
      <c r="BI27">
        <v>3.0557279573444469E-2</v>
      </c>
      <c r="BJ27">
        <v>2.5510698552981669E-2</v>
      </c>
      <c r="BK27">
        <v>1</v>
      </c>
      <c r="BL27" t="s">
        <v>464</v>
      </c>
      <c r="BM27" t="s">
        <v>465</v>
      </c>
      <c r="BN27" t="s">
        <v>464</v>
      </c>
    </row>
    <row r="28" spans="1:66">
      <c r="A28" s="134" t="str">
        <f t="shared" si="20"/>
        <v>강화교통</v>
      </c>
      <c r="B28" s="110" t="str">
        <f t="shared" si="1"/>
        <v>71</v>
      </c>
      <c r="C28" s="135" t="str">
        <f t="shared" si="21"/>
        <v>78바3225</v>
      </c>
      <c r="D28" s="110" t="str">
        <f t="shared" si="22"/>
        <v>대형</v>
      </c>
      <c r="E28" s="107" t="str">
        <f t="shared" si="16"/>
        <v>F</v>
      </c>
      <c r="F28" s="155">
        <f t="shared" si="17"/>
        <v>0.82545454545454555</v>
      </c>
      <c r="G28" s="156">
        <f t="shared" si="18"/>
        <v>2.7240000000000002</v>
      </c>
      <c r="H28" s="157">
        <f t="shared" si="19"/>
        <v>3.3</v>
      </c>
      <c r="I28" s="158">
        <f t="shared" si="23"/>
        <v>7854.0460000000003</v>
      </c>
      <c r="J28" s="159">
        <f t="shared" si="24"/>
        <v>1.2078482693679806E-2</v>
      </c>
      <c r="K28" s="159">
        <f t="shared" si="25"/>
        <v>0.27038621365649634</v>
      </c>
      <c r="L28" s="159">
        <f t="shared" si="26"/>
        <v>0.24509660371227771</v>
      </c>
      <c r="M28" s="160">
        <f t="shared" si="27"/>
        <v>13.291</v>
      </c>
      <c r="N28" s="161">
        <f t="shared" si="28"/>
        <v>1.2999999999999999E-2</v>
      </c>
      <c r="O28" s="161">
        <f t="shared" si="29"/>
        <v>20.193000000000001</v>
      </c>
      <c r="P28" s="162">
        <f t="shared" si="30"/>
        <v>0</v>
      </c>
      <c r="Q28" s="163">
        <f t="shared" si="31"/>
        <v>83</v>
      </c>
      <c r="R28" s="164">
        <f t="shared" si="32"/>
        <v>34.116581871776063</v>
      </c>
      <c r="S28" s="136">
        <f t="shared" si="33"/>
        <v>1</v>
      </c>
      <c r="T28" s="136">
        <f t="shared" si="34"/>
        <v>1586</v>
      </c>
      <c r="U28" t="s">
        <v>117</v>
      </c>
      <c r="V28" t="s">
        <v>121</v>
      </c>
      <c r="W28" s="4" t="s">
        <v>117</v>
      </c>
      <c r="X28" s="4" t="s">
        <v>121</v>
      </c>
      <c r="Y28" s="4" t="s">
        <v>215</v>
      </c>
      <c r="Z28" s="4" t="s">
        <v>141</v>
      </c>
      <c r="AA28" s="4" t="s">
        <v>48</v>
      </c>
      <c r="AB28" s="4">
        <v>503</v>
      </c>
      <c r="AC28" s="4">
        <v>7854.0460000000003</v>
      </c>
      <c r="AD28" s="4">
        <v>2883.4079999999999</v>
      </c>
      <c r="AE28" s="4">
        <v>2.7240000000000002</v>
      </c>
      <c r="AF28" s="4">
        <v>3.3</v>
      </c>
      <c r="AG28" s="4">
        <v>13.291</v>
      </c>
      <c r="AH28" s="4">
        <v>320.837153</v>
      </c>
      <c r="AI28" s="4">
        <v>3.8752260000000001</v>
      </c>
      <c r="AJ28" s="4">
        <v>86.749943000000002</v>
      </c>
      <c r="AK28" s="4">
        <v>1925</v>
      </c>
      <c r="AL28" s="4">
        <v>1</v>
      </c>
      <c r="AM28" s="4">
        <v>1586</v>
      </c>
      <c r="AN28" s="4">
        <v>83</v>
      </c>
      <c r="AO28" s="4">
        <v>24.479851</v>
      </c>
      <c r="AP28" s="4">
        <v>10901.1</v>
      </c>
      <c r="AQ28" s="4">
        <v>0</v>
      </c>
      <c r="AR28" s="4">
        <v>11</v>
      </c>
      <c r="AS28" s="4">
        <v>2288</v>
      </c>
      <c r="AT28" s="4">
        <v>1.2999999999999999E-2</v>
      </c>
      <c r="AU28" s="4">
        <v>20.193000000000001</v>
      </c>
      <c r="AV28" s="4">
        <v>75776</v>
      </c>
      <c r="AW28" s="4">
        <v>0</v>
      </c>
      <c r="AX28" s="30">
        <v>0.54</v>
      </c>
      <c r="AY28">
        <v>0.77290322580645154</v>
      </c>
      <c r="AZ28" t="s">
        <v>70</v>
      </c>
      <c r="BA28" t="s">
        <v>211</v>
      </c>
      <c r="BB28">
        <v>1</v>
      </c>
      <c r="BC28" t="s">
        <v>378</v>
      </c>
      <c r="BD28">
        <v>7</v>
      </c>
      <c r="BE28">
        <v>71153.472999999998</v>
      </c>
      <c r="BF28">
        <v>0.12694871548996634</v>
      </c>
      <c r="BG28">
        <v>9.8119071714180425E-2</v>
      </c>
      <c r="BH28">
        <v>294634.73599999992</v>
      </c>
      <c r="BI28">
        <v>3.0657763312741247E-2</v>
      </c>
      <c r="BJ28">
        <v>2.3695484160428396E-2</v>
      </c>
      <c r="BK28">
        <v>1</v>
      </c>
      <c r="BL28" t="s">
        <v>464</v>
      </c>
      <c r="BM28" t="s">
        <v>465</v>
      </c>
      <c r="BN28" t="s">
        <v>464</v>
      </c>
    </row>
    <row r="29" spans="1:66">
      <c r="A29" s="137" t="str">
        <f t="shared" si="20"/>
        <v>강화교통</v>
      </c>
      <c r="B29" s="126" t="str">
        <f t="shared" si="1"/>
        <v>71</v>
      </c>
      <c r="C29" s="138" t="str">
        <f t="shared" si="21"/>
        <v>78바3226</v>
      </c>
      <c r="D29" s="126" t="str">
        <f t="shared" si="22"/>
        <v>대형</v>
      </c>
      <c r="E29" s="123" t="str">
        <f t="shared" si="16"/>
        <v>F</v>
      </c>
      <c r="F29" s="145">
        <f t="shared" si="17"/>
        <v>0.7909677419354838</v>
      </c>
      <c r="G29" s="146">
        <f t="shared" si="18"/>
        <v>2.452</v>
      </c>
      <c r="H29" s="147">
        <f t="shared" si="19"/>
        <v>3.1</v>
      </c>
      <c r="I29" s="148">
        <f t="shared" si="23"/>
        <v>8483.7049999999999</v>
      </c>
      <c r="J29" s="149">
        <f t="shared" si="24"/>
        <v>1.3583894218370288E-2</v>
      </c>
      <c r="K29" s="149">
        <f t="shared" si="25"/>
        <v>0.27479195647868082</v>
      </c>
      <c r="L29" s="149">
        <f t="shared" si="26"/>
        <v>0.23362434219483116</v>
      </c>
      <c r="M29" s="150">
        <f t="shared" si="27"/>
        <v>15.894</v>
      </c>
      <c r="N29" s="151">
        <f t="shared" si="28"/>
        <v>2.4E-2</v>
      </c>
      <c r="O29" s="151">
        <f t="shared" si="29"/>
        <v>21.876999999999999</v>
      </c>
      <c r="P29" s="152">
        <f t="shared" si="30"/>
        <v>0.68500000000000005</v>
      </c>
      <c r="Q29" s="153">
        <f t="shared" si="31"/>
        <v>86</v>
      </c>
      <c r="R29" s="154">
        <f t="shared" si="32"/>
        <v>35.303244504704331</v>
      </c>
      <c r="S29" s="139">
        <f t="shared" si="33"/>
        <v>2</v>
      </c>
      <c r="T29" s="139">
        <f t="shared" si="34"/>
        <v>1856</v>
      </c>
      <c r="U29" t="s">
        <v>117</v>
      </c>
      <c r="V29" s="5" t="s">
        <v>121</v>
      </c>
      <c r="W29" t="s">
        <v>117</v>
      </c>
      <c r="X29" s="5" t="s">
        <v>121</v>
      </c>
      <c r="Y29" t="s">
        <v>216</v>
      </c>
      <c r="Z29" t="s">
        <v>141</v>
      </c>
      <c r="AA29" t="s">
        <v>48</v>
      </c>
      <c r="AB29">
        <v>503</v>
      </c>
      <c r="AC29" s="1">
        <v>8483.7049999999999</v>
      </c>
      <c r="AD29" s="1">
        <v>3460.364</v>
      </c>
      <c r="AE29" s="28">
        <v>2.452</v>
      </c>
      <c r="AF29">
        <v>3.1</v>
      </c>
      <c r="AG29">
        <v>15.894</v>
      </c>
      <c r="AH29">
        <v>337.69160199999999</v>
      </c>
      <c r="AI29">
        <v>4.587167</v>
      </c>
      <c r="AJ29">
        <v>92.794936000000007</v>
      </c>
      <c r="AK29">
        <v>1982</v>
      </c>
      <c r="AL29">
        <v>2</v>
      </c>
      <c r="AM29">
        <v>1856</v>
      </c>
      <c r="AN29">
        <v>86</v>
      </c>
      <c r="AO29">
        <v>25.122641000000002</v>
      </c>
      <c r="AP29">
        <v>31845.9</v>
      </c>
      <c r="AQ29">
        <v>41.1</v>
      </c>
      <c r="AR29">
        <v>35</v>
      </c>
      <c r="AS29">
        <v>4726</v>
      </c>
      <c r="AT29">
        <v>2.4E-2</v>
      </c>
      <c r="AU29">
        <v>21.876999999999999</v>
      </c>
      <c r="AV29">
        <v>73140</v>
      </c>
      <c r="AW29">
        <v>0</v>
      </c>
      <c r="AX29" s="29">
        <v>0.53</v>
      </c>
      <c r="AY29">
        <v>0.74969696969696975</v>
      </c>
      <c r="AZ29" t="s">
        <v>70</v>
      </c>
      <c r="BA29" t="s">
        <v>211</v>
      </c>
      <c r="BB29">
        <v>2</v>
      </c>
      <c r="BC29" t="s">
        <v>389</v>
      </c>
      <c r="BD29">
        <v>5</v>
      </c>
      <c r="BE29">
        <v>71153.472999999998</v>
      </c>
      <c r="BF29">
        <v>0.11260425756027398</v>
      </c>
      <c r="BG29">
        <v>8.44190706679145E-2</v>
      </c>
      <c r="BH29">
        <v>294634.73599999992</v>
      </c>
      <c r="BI29">
        <v>2.719361643767625E-2</v>
      </c>
      <c r="BJ29">
        <v>2.0386971838427592E-2</v>
      </c>
      <c r="BK29">
        <v>1</v>
      </c>
      <c r="BL29" t="s">
        <v>464</v>
      </c>
      <c r="BM29" t="s">
        <v>465</v>
      </c>
      <c r="BN29" t="s">
        <v>464</v>
      </c>
    </row>
    <row r="30" spans="1:66">
      <c r="A30" s="134" t="str">
        <f t="shared" si="20"/>
        <v>강화교통</v>
      </c>
      <c r="B30" s="110" t="str">
        <f t="shared" si="1"/>
        <v>71</v>
      </c>
      <c r="C30" s="135" t="str">
        <f t="shared" si="21"/>
        <v>78바3229</v>
      </c>
      <c r="D30" s="110" t="str">
        <f t="shared" si="22"/>
        <v>대형</v>
      </c>
      <c r="E30" s="107" t="str">
        <f t="shared" si="16"/>
        <v>F</v>
      </c>
      <c r="F30" s="155">
        <f t="shared" si="17"/>
        <v>0.74787878787878792</v>
      </c>
      <c r="G30" s="156">
        <f t="shared" si="18"/>
        <v>2.468</v>
      </c>
      <c r="H30" s="157">
        <f t="shared" si="19"/>
        <v>3.3</v>
      </c>
      <c r="I30" s="158">
        <f t="shared" si="23"/>
        <v>7784.0619999999999</v>
      </c>
      <c r="J30" s="159">
        <f t="shared" si="24"/>
        <v>1.0986981808850681E-2</v>
      </c>
      <c r="K30" s="159">
        <f t="shared" si="25"/>
        <v>0.26912074887827314</v>
      </c>
      <c r="L30" s="159">
        <f t="shared" si="26"/>
        <v>0.17779920046885547</v>
      </c>
      <c r="M30" s="160">
        <f t="shared" si="27"/>
        <v>14.94</v>
      </c>
      <c r="N30" s="161">
        <f t="shared" si="28"/>
        <v>7.6999999999999999E-2</v>
      </c>
      <c r="O30" s="161">
        <f t="shared" si="29"/>
        <v>31.114999999999998</v>
      </c>
      <c r="P30" s="162">
        <f t="shared" si="30"/>
        <v>0.84166666666666667</v>
      </c>
      <c r="Q30" s="163">
        <f t="shared" si="31"/>
        <v>86</v>
      </c>
      <c r="R30" s="164">
        <f t="shared" si="32"/>
        <v>34.046289349454206</v>
      </c>
      <c r="S30" s="136">
        <f t="shared" si="33"/>
        <v>6</v>
      </c>
      <c r="T30" s="136">
        <f t="shared" si="34"/>
        <v>2422</v>
      </c>
      <c r="U30" t="s">
        <v>117</v>
      </c>
      <c r="V30" t="s">
        <v>121</v>
      </c>
      <c r="W30" t="s">
        <v>117</v>
      </c>
      <c r="X30" s="4" t="s">
        <v>121</v>
      </c>
      <c r="Y30" s="4" t="s">
        <v>218</v>
      </c>
      <c r="Z30" s="4" t="s">
        <v>141</v>
      </c>
      <c r="AA30" s="4" t="s">
        <v>48</v>
      </c>
      <c r="AB30" s="4">
        <v>503</v>
      </c>
      <c r="AC30" s="4">
        <v>7784.0619999999999</v>
      </c>
      <c r="AD30" s="4">
        <v>3154.5189999999998</v>
      </c>
      <c r="AE30" s="4">
        <v>2.468</v>
      </c>
      <c r="AF30" s="4">
        <v>3.3</v>
      </c>
      <c r="AG30" s="4">
        <v>14.94</v>
      </c>
      <c r="AH30" s="4">
        <v>317.591588</v>
      </c>
      <c r="AI30" s="4">
        <v>3.4893730000000001</v>
      </c>
      <c r="AJ30" s="4">
        <v>85.470485999999994</v>
      </c>
      <c r="AK30" s="4">
        <v>1384</v>
      </c>
      <c r="AL30" s="4">
        <v>6</v>
      </c>
      <c r="AM30" s="4">
        <v>2422</v>
      </c>
      <c r="AN30" s="4">
        <v>86</v>
      </c>
      <c r="AO30" s="4">
        <v>24.50966</v>
      </c>
      <c r="AP30" s="4">
        <v>18700.900000000001</v>
      </c>
      <c r="AQ30" s="4">
        <v>50.5</v>
      </c>
      <c r="AR30" s="4">
        <v>18</v>
      </c>
      <c r="AS30" s="4">
        <v>5033</v>
      </c>
      <c r="AT30" s="4">
        <v>7.6999999999999999E-2</v>
      </c>
      <c r="AU30" s="4">
        <v>31.114999999999998</v>
      </c>
      <c r="AV30" s="4">
        <v>69042</v>
      </c>
      <c r="AW30" s="4">
        <v>0</v>
      </c>
      <c r="AX30" s="30">
        <v>0.53</v>
      </c>
      <c r="AY30">
        <v>0.7259374999999999</v>
      </c>
      <c r="AZ30" t="s">
        <v>70</v>
      </c>
      <c r="BA30" t="s">
        <v>211</v>
      </c>
      <c r="BB30">
        <v>6</v>
      </c>
      <c r="BC30" t="s">
        <v>437</v>
      </c>
      <c r="BD30">
        <v>4</v>
      </c>
      <c r="BE30">
        <v>71153.472999999998</v>
      </c>
      <c r="BF30">
        <v>0.13313570793656129</v>
      </c>
      <c r="BG30">
        <v>9.6648202980197453E-2</v>
      </c>
      <c r="BH30">
        <v>294634.73599999992</v>
      </c>
      <c r="BI30">
        <v>3.2151904858902999E-2</v>
      </c>
      <c r="BJ30">
        <v>2.3340273433509893E-2</v>
      </c>
      <c r="BK30">
        <v>1</v>
      </c>
      <c r="BL30" t="s">
        <v>464</v>
      </c>
      <c r="BM30" t="s">
        <v>465</v>
      </c>
      <c r="BN30" t="s">
        <v>464</v>
      </c>
    </row>
    <row r="31" spans="1:66">
      <c r="A31" s="137" t="str">
        <f t="shared" si="20"/>
        <v>강화교통</v>
      </c>
      <c r="B31" s="126" t="str">
        <f t="shared" si="1"/>
        <v>71</v>
      </c>
      <c r="C31" s="138" t="str">
        <f t="shared" si="21"/>
        <v>78바3237</v>
      </c>
      <c r="D31" s="126" t="str">
        <f t="shared" si="22"/>
        <v>대형</v>
      </c>
      <c r="E31" s="123" t="str">
        <f t="shared" si="16"/>
        <v>F</v>
      </c>
      <c r="F31" s="145">
        <f t="shared" si="17"/>
        <v>0.74312500000000004</v>
      </c>
      <c r="G31" s="146">
        <f t="shared" si="18"/>
        <v>2.3780000000000001</v>
      </c>
      <c r="H31" s="147">
        <f t="shared" si="19"/>
        <v>3.2</v>
      </c>
      <c r="I31" s="148">
        <f t="shared" si="23"/>
        <v>8184.2870000000003</v>
      </c>
      <c r="J31" s="149">
        <f t="shared" si="24"/>
        <v>1.7793995813019926E-2</v>
      </c>
      <c r="K31" s="149">
        <f t="shared" si="25"/>
        <v>0.29176304932404989</v>
      </c>
      <c r="L31" s="149">
        <f t="shared" si="26"/>
        <v>0.20539357918411219</v>
      </c>
      <c r="M31" s="150">
        <f t="shared" si="27"/>
        <v>17.274999999999999</v>
      </c>
      <c r="N31" s="151">
        <f t="shared" si="28"/>
        <v>6.0999999999999999E-2</v>
      </c>
      <c r="O31" s="151">
        <f t="shared" si="29"/>
        <v>17.253</v>
      </c>
      <c r="P31" s="152">
        <f t="shared" si="30"/>
        <v>0</v>
      </c>
      <c r="Q31" s="153">
        <f t="shared" si="31"/>
        <v>80</v>
      </c>
      <c r="R31" s="154">
        <f t="shared" si="32"/>
        <v>34.355915169186375</v>
      </c>
      <c r="S31" s="139">
        <f t="shared" si="33"/>
        <v>5</v>
      </c>
      <c r="T31" s="139">
        <f t="shared" si="34"/>
        <v>1412</v>
      </c>
      <c r="U31" t="s">
        <v>117</v>
      </c>
      <c r="V31" t="s">
        <v>121</v>
      </c>
      <c r="W31" s="4" t="s">
        <v>117</v>
      </c>
      <c r="X31" s="4" t="s">
        <v>121</v>
      </c>
      <c r="Y31" s="4" t="s">
        <v>219</v>
      </c>
      <c r="Z31" s="4" t="s">
        <v>141</v>
      </c>
      <c r="AA31" s="4" t="s">
        <v>48</v>
      </c>
      <c r="AB31" s="4">
        <v>503</v>
      </c>
      <c r="AC31" s="4">
        <v>8184.2870000000003</v>
      </c>
      <c r="AD31" s="4">
        <v>3442.1489999999999</v>
      </c>
      <c r="AE31" s="4">
        <v>2.3780000000000001</v>
      </c>
      <c r="AF31" s="4">
        <v>3.2</v>
      </c>
      <c r="AG31" s="4">
        <v>17.274999999999999</v>
      </c>
      <c r="AH31" s="4">
        <v>345.02576399999998</v>
      </c>
      <c r="AI31" s="4">
        <v>6.1393870000000001</v>
      </c>
      <c r="AJ31" s="4">
        <v>100.665769</v>
      </c>
      <c r="AK31" s="4">
        <v>1681</v>
      </c>
      <c r="AL31" s="4">
        <v>5</v>
      </c>
      <c r="AM31" s="4">
        <v>1412</v>
      </c>
      <c r="AN31" s="4">
        <v>80</v>
      </c>
      <c r="AO31" s="4">
        <v>23.720799</v>
      </c>
      <c r="AP31" s="4">
        <v>12135.7</v>
      </c>
      <c r="AQ31" s="4">
        <v>0</v>
      </c>
      <c r="AR31" s="4">
        <v>18</v>
      </c>
      <c r="AS31" s="4">
        <v>3705</v>
      </c>
      <c r="AT31" s="4">
        <v>6.0999999999999999E-2</v>
      </c>
      <c r="AU31" s="4">
        <v>17.253</v>
      </c>
      <c r="AV31" s="4">
        <v>79205</v>
      </c>
      <c r="AW31" s="4">
        <v>0</v>
      </c>
      <c r="AX31" s="4">
        <v>0.56000000000000005</v>
      </c>
      <c r="AY31">
        <v>0.74428571428571433</v>
      </c>
      <c r="AZ31" t="s">
        <v>70</v>
      </c>
      <c r="BA31" t="s">
        <v>221</v>
      </c>
      <c r="BB31">
        <v>1</v>
      </c>
      <c r="BC31" t="s">
        <v>379</v>
      </c>
      <c r="BD31">
        <v>5</v>
      </c>
      <c r="BE31">
        <v>84390.274000000019</v>
      </c>
      <c r="BF31">
        <v>9.149858904356678E-2</v>
      </c>
      <c r="BG31">
        <v>6.8101092702426133E-2</v>
      </c>
      <c r="BH31">
        <v>294634.73599999992</v>
      </c>
      <c r="BI31">
        <v>2.6207334222805294E-2</v>
      </c>
      <c r="BJ31">
        <v>1.9505744471545083E-2</v>
      </c>
      <c r="BK31">
        <v>1</v>
      </c>
      <c r="BL31" t="s">
        <v>464</v>
      </c>
      <c r="BM31" t="s">
        <v>465</v>
      </c>
      <c r="BN31" t="s">
        <v>464</v>
      </c>
    </row>
    <row r="32" spans="1:66">
      <c r="A32" s="134" t="str">
        <f t="shared" si="20"/>
        <v>강화교통</v>
      </c>
      <c r="B32" s="110" t="str">
        <f t="shared" si="1"/>
        <v>800</v>
      </c>
      <c r="C32" s="135" t="str">
        <f t="shared" si="21"/>
        <v>70바3704</v>
      </c>
      <c r="D32" s="110" t="str">
        <f t="shared" si="22"/>
        <v>좌석</v>
      </c>
      <c r="E32" s="107" t="str">
        <f t="shared" si="16"/>
        <v>C</v>
      </c>
      <c r="F32" s="155">
        <f t="shared" si="17"/>
        <v>0.7421428571428571</v>
      </c>
      <c r="G32" s="156">
        <f t="shared" si="18"/>
        <v>2.0779999999999998</v>
      </c>
      <c r="H32" s="157">
        <f t="shared" si="19"/>
        <v>2.8</v>
      </c>
      <c r="I32" s="158">
        <f t="shared" si="23"/>
        <v>7919.9430000000002</v>
      </c>
      <c r="J32" s="159">
        <f t="shared" si="24"/>
        <v>1.3299558686200891E-2</v>
      </c>
      <c r="K32" s="159">
        <f t="shared" si="25"/>
        <v>0.33712644107013079</v>
      </c>
      <c r="L32" s="159">
        <f t="shared" si="26"/>
        <v>0.22752689002938531</v>
      </c>
      <c r="M32" s="160">
        <f t="shared" si="27"/>
        <v>14.978999999999999</v>
      </c>
      <c r="N32" s="161">
        <f t="shared" si="28"/>
        <v>7.5999999999999998E-2</v>
      </c>
      <c r="O32" s="161">
        <f t="shared" si="29"/>
        <v>18.498000000000001</v>
      </c>
      <c r="P32" s="162">
        <f t="shared" si="30"/>
        <v>14.305</v>
      </c>
      <c r="Q32" s="163">
        <f t="shared" si="31"/>
        <v>103</v>
      </c>
      <c r="R32" s="164">
        <f t="shared" si="32"/>
        <v>33.100818056245039</v>
      </c>
      <c r="S32" s="136">
        <f t="shared" si="33"/>
        <v>6</v>
      </c>
      <c r="T32" s="136">
        <f t="shared" si="34"/>
        <v>1465</v>
      </c>
      <c r="U32" t="s">
        <v>117</v>
      </c>
      <c r="V32" s="5" t="s">
        <v>122</v>
      </c>
      <c r="W32" t="s">
        <v>117</v>
      </c>
      <c r="X32" s="5" t="s">
        <v>122</v>
      </c>
      <c r="Y32" t="s">
        <v>413</v>
      </c>
      <c r="Z32" t="s">
        <v>220</v>
      </c>
      <c r="AA32" t="s">
        <v>48</v>
      </c>
      <c r="AB32">
        <v>503</v>
      </c>
      <c r="AC32" s="1">
        <v>7919.9430000000002</v>
      </c>
      <c r="AD32" s="1">
        <v>3810.5569999999998</v>
      </c>
      <c r="AE32" s="28">
        <v>2.0779999999999998</v>
      </c>
      <c r="AF32">
        <v>2.8</v>
      </c>
      <c r="AG32">
        <v>14.978999999999999</v>
      </c>
      <c r="AH32">
        <v>368.34492899999998</v>
      </c>
      <c r="AI32">
        <v>4.8988250000000004</v>
      </c>
      <c r="AJ32">
        <v>124.178815</v>
      </c>
      <c r="AK32">
        <v>1802</v>
      </c>
      <c r="AL32">
        <v>6</v>
      </c>
      <c r="AM32">
        <v>1465</v>
      </c>
      <c r="AN32">
        <v>103</v>
      </c>
      <c r="AO32">
        <v>21.501429999999999</v>
      </c>
      <c r="AP32">
        <v>32670</v>
      </c>
      <c r="AQ32">
        <v>858.3</v>
      </c>
      <c r="AR32">
        <v>22</v>
      </c>
      <c r="AS32">
        <v>3156</v>
      </c>
      <c r="AT32">
        <v>7.5999999999999998E-2</v>
      </c>
      <c r="AU32">
        <v>18.498000000000001</v>
      </c>
      <c r="AV32">
        <v>74760</v>
      </c>
      <c r="AW32">
        <v>0</v>
      </c>
      <c r="AX32">
        <v>0.46</v>
      </c>
      <c r="AY32">
        <v>0.85499999999999987</v>
      </c>
      <c r="AZ32" t="s">
        <v>69</v>
      </c>
      <c r="BA32" t="s">
        <v>221</v>
      </c>
      <c r="BB32">
        <v>6</v>
      </c>
      <c r="BC32" t="s">
        <v>438</v>
      </c>
      <c r="BD32">
        <v>3</v>
      </c>
      <c r="BE32">
        <v>84390.274000000019</v>
      </c>
      <c r="BF32">
        <v>3.0486925543102273E-2</v>
      </c>
      <c r="BG32">
        <v>2.6066321339352438E-2</v>
      </c>
      <c r="BH32">
        <v>294634.73599999992</v>
      </c>
      <c r="BI32">
        <v>8.7321679545618851E-3</v>
      </c>
      <c r="BJ32">
        <v>7.4660036011504104E-3</v>
      </c>
      <c r="BK32">
        <v>1</v>
      </c>
      <c r="BL32" t="s">
        <v>464</v>
      </c>
      <c r="BM32" t="s">
        <v>465</v>
      </c>
      <c r="BN32" t="s">
        <v>464</v>
      </c>
    </row>
    <row r="33" spans="1:66">
      <c r="A33" s="137" t="str">
        <f t="shared" si="20"/>
        <v>강화교통</v>
      </c>
      <c r="B33" s="126" t="str">
        <f t="shared" si="1"/>
        <v>800</v>
      </c>
      <c r="C33" s="138" t="str">
        <f t="shared" si="21"/>
        <v>70바3711</v>
      </c>
      <c r="D33" s="126" t="str">
        <f t="shared" si="22"/>
        <v>좌석</v>
      </c>
      <c r="E33" s="123" t="str">
        <f t="shared" si="16"/>
        <v>B</v>
      </c>
      <c r="F33" s="145">
        <f t="shared" si="17"/>
        <v>0.93346153846153845</v>
      </c>
      <c r="G33" s="146">
        <f t="shared" si="18"/>
        <v>2.427</v>
      </c>
      <c r="H33" s="147">
        <f t="shared" si="19"/>
        <v>2.6</v>
      </c>
      <c r="I33" s="148">
        <f t="shared" si="23"/>
        <v>7099.8379999999997</v>
      </c>
      <c r="J33" s="149">
        <f t="shared" si="24"/>
        <v>9.5012546760996665E-3</v>
      </c>
      <c r="K33" s="149">
        <f t="shared" si="25"/>
        <v>0.36076551511534738</v>
      </c>
      <c r="L33" s="149">
        <f t="shared" si="26"/>
        <v>0.25437200116397024</v>
      </c>
      <c r="M33" s="150">
        <f t="shared" si="27"/>
        <v>12.486000000000001</v>
      </c>
      <c r="N33" s="151">
        <f t="shared" si="28"/>
        <v>0.98599999999999999</v>
      </c>
      <c r="O33" s="151">
        <f t="shared" si="29"/>
        <v>33.987000000000002</v>
      </c>
      <c r="P33" s="152">
        <f t="shared" si="30"/>
        <v>19.528333333333332</v>
      </c>
      <c r="Q33" s="153">
        <f t="shared" si="31"/>
        <v>97</v>
      </c>
      <c r="R33" s="154">
        <f t="shared" si="32"/>
        <v>33.545659206993903</v>
      </c>
      <c r="S33" s="139">
        <f t="shared" si="33"/>
        <v>70</v>
      </c>
      <c r="T33" s="139">
        <f t="shared" si="34"/>
        <v>2413</v>
      </c>
      <c r="U33" t="s">
        <v>117</v>
      </c>
      <c r="V33" t="s">
        <v>122</v>
      </c>
      <c r="W33" t="s">
        <v>117</v>
      </c>
      <c r="X33" s="4" t="s">
        <v>122</v>
      </c>
      <c r="Y33" s="4" t="s">
        <v>325</v>
      </c>
      <c r="Z33" s="4" t="s">
        <v>220</v>
      </c>
      <c r="AA33" s="4" t="s">
        <v>48</v>
      </c>
      <c r="AB33" s="4">
        <v>503</v>
      </c>
      <c r="AC33" s="4">
        <v>7099.8379999999997</v>
      </c>
      <c r="AD33" s="4">
        <v>2925.203</v>
      </c>
      <c r="AE33" s="4">
        <v>2.427</v>
      </c>
      <c r="AF33" s="4">
        <v>2.6</v>
      </c>
      <c r="AG33" s="4">
        <v>12.486000000000001</v>
      </c>
      <c r="AH33" s="4">
        <v>336.08992799999999</v>
      </c>
      <c r="AI33" s="4">
        <v>3.193276</v>
      </c>
      <c r="AJ33" s="4">
        <v>121.249656</v>
      </c>
      <c r="AK33" s="4">
        <v>1806</v>
      </c>
      <c r="AL33" s="4">
        <v>70</v>
      </c>
      <c r="AM33" s="4">
        <v>2413</v>
      </c>
      <c r="AN33" s="4">
        <v>97</v>
      </c>
      <c r="AO33" s="4">
        <v>21.124815999999999</v>
      </c>
      <c r="AP33" s="4">
        <v>27157.200000000001</v>
      </c>
      <c r="AQ33" s="4">
        <v>1171.7</v>
      </c>
      <c r="AR33" s="4">
        <v>24</v>
      </c>
      <c r="AS33" s="4">
        <v>3467</v>
      </c>
      <c r="AT33" s="4">
        <v>0.98599999999999999</v>
      </c>
      <c r="AU33" s="4">
        <v>33.987000000000002</v>
      </c>
      <c r="AV33" s="4">
        <v>65925</v>
      </c>
      <c r="AW33" s="4">
        <v>0</v>
      </c>
      <c r="AX33" s="4">
        <v>0.47</v>
      </c>
      <c r="AY33">
        <v>0.9211538461538461</v>
      </c>
      <c r="AZ33" t="s">
        <v>68</v>
      </c>
      <c r="BA33" t="s">
        <v>221</v>
      </c>
      <c r="BB33">
        <v>2</v>
      </c>
      <c r="BC33" t="s">
        <v>224</v>
      </c>
      <c r="BD33">
        <v>7</v>
      </c>
      <c r="BE33">
        <v>84390.274000000019</v>
      </c>
      <c r="BF33">
        <v>9.4314494108645716E-2</v>
      </c>
      <c r="BG33">
        <v>8.687815899623326E-2</v>
      </c>
      <c r="BH33">
        <v>294634.73599999992</v>
      </c>
      <c r="BI33">
        <v>2.7013875241105319E-2</v>
      </c>
      <c r="BJ33">
        <v>2.4883935077864322E-2</v>
      </c>
      <c r="BK33">
        <v>1</v>
      </c>
      <c r="BL33" t="s">
        <v>464</v>
      </c>
      <c r="BM33" t="s">
        <v>465</v>
      </c>
      <c r="BN33" t="s">
        <v>464</v>
      </c>
    </row>
    <row r="34" spans="1:66">
      <c r="A34" s="134" t="str">
        <f t="shared" si="20"/>
        <v>강화교통</v>
      </c>
      <c r="B34" s="110" t="str">
        <f t="shared" si="1"/>
        <v>800</v>
      </c>
      <c r="C34" s="135" t="str">
        <f t="shared" si="21"/>
        <v>70바3720</v>
      </c>
      <c r="D34" s="110" t="str">
        <f t="shared" si="22"/>
        <v>좌석</v>
      </c>
      <c r="E34" s="107" t="str">
        <f t="shared" si="16"/>
        <v>D</v>
      </c>
      <c r="F34" s="155">
        <f t="shared" si="17"/>
        <v>0.88307692307692298</v>
      </c>
      <c r="G34" s="156">
        <f t="shared" si="18"/>
        <v>2.2959999999999998</v>
      </c>
      <c r="H34" s="157">
        <f t="shared" si="19"/>
        <v>2.6</v>
      </c>
      <c r="I34" s="158">
        <f t="shared" si="23"/>
        <v>7085.5469999999996</v>
      </c>
      <c r="J34" s="159">
        <f t="shared" si="24"/>
        <v>1.0305155587151645E-2</v>
      </c>
      <c r="K34" s="159">
        <f t="shared" si="25"/>
        <v>0.3567335899038096</v>
      </c>
      <c r="L34" s="159">
        <f t="shared" si="26"/>
        <v>0.27139753642167641</v>
      </c>
      <c r="M34" s="160">
        <f t="shared" si="27"/>
        <v>13.053000000000001</v>
      </c>
      <c r="N34" s="161">
        <f t="shared" si="28"/>
        <v>0.98799999999999999</v>
      </c>
      <c r="O34" s="161">
        <f t="shared" si="29"/>
        <v>39.616</v>
      </c>
      <c r="P34" s="162">
        <f t="shared" si="30"/>
        <v>7.25</v>
      </c>
      <c r="Q34" s="163">
        <f t="shared" si="31"/>
        <v>99</v>
      </c>
      <c r="R34" s="164">
        <f t="shared" si="32"/>
        <v>32.649354438464705</v>
      </c>
      <c r="S34" s="136">
        <f t="shared" si="33"/>
        <v>70</v>
      </c>
      <c r="T34" s="136">
        <f t="shared" si="34"/>
        <v>2807</v>
      </c>
      <c r="U34" t="s">
        <v>117</v>
      </c>
      <c r="V34" t="s">
        <v>122</v>
      </c>
      <c r="W34" s="4" t="s">
        <v>117</v>
      </c>
      <c r="X34" s="4" t="s">
        <v>122</v>
      </c>
      <c r="Y34" s="4" t="s">
        <v>326</v>
      </c>
      <c r="Z34" s="4" t="s">
        <v>220</v>
      </c>
      <c r="AA34" s="4" t="s">
        <v>48</v>
      </c>
      <c r="AB34" s="4">
        <v>503</v>
      </c>
      <c r="AC34" s="4">
        <v>7085.5469999999996</v>
      </c>
      <c r="AD34" s="4">
        <v>3086.3519999999999</v>
      </c>
      <c r="AE34" s="4">
        <v>2.2959999999999998</v>
      </c>
      <c r="AF34" s="4">
        <v>2.6</v>
      </c>
      <c r="AG34" s="4">
        <v>13.053000000000001</v>
      </c>
      <c r="AH34" s="4">
        <v>342.86381899999998</v>
      </c>
      <c r="AI34" s="4">
        <v>3.5332650000000001</v>
      </c>
      <c r="AJ34" s="4">
        <v>122.311041</v>
      </c>
      <c r="AK34" s="4">
        <v>1923</v>
      </c>
      <c r="AL34" s="4">
        <v>70</v>
      </c>
      <c r="AM34" s="4">
        <v>2807</v>
      </c>
      <c r="AN34" s="4">
        <v>99</v>
      </c>
      <c r="AO34" s="4">
        <v>20.665776000000001</v>
      </c>
      <c r="AP34" s="4">
        <v>21271.3</v>
      </c>
      <c r="AQ34" s="4">
        <v>435</v>
      </c>
      <c r="AR34" s="4">
        <v>5</v>
      </c>
      <c r="AS34" s="4">
        <v>370</v>
      </c>
      <c r="AT34" s="4">
        <v>0.98799999999999999</v>
      </c>
      <c r="AU34" s="4">
        <v>39.616</v>
      </c>
      <c r="AV34" s="4">
        <v>66634</v>
      </c>
      <c r="AW34" s="4">
        <v>0</v>
      </c>
      <c r="AX34" s="4">
        <v>0.47</v>
      </c>
      <c r="AY34">
        <v>0.84615384615384615</v>
      </c>
      <c r="AZ34" t="s">
        <v>67</v>
      </c>
      <c r="BA34" t="s">
        <v>221</v>
      </c>
      <c r="BB34">
        <v>1</v>
      </c>
      <c r="BC34" t="s">
        <v>439</v>
      </c>
      <c r="BD34">
        <v>6</v>
      </c>
      <c r="BE34">
        <v>84390.274000000019</v>
      </c>
      <c r="BF34">
        <v>8.7921695810585926E-2</v>
      </c>
      <c r="BG34">
        <v>7.4395281070495783E-2</v>
      </c>
      <c r="BH34">
        <v>294634.73599999992</v>
      </c>
      <c r="BI34">
        <v>2.518282840893547E-2</v>
      </c>
      <c r="BJ34">
        <v>2.1308547115253089E-2</v>
      </c>
      <c r="BK34">
        <v>1</v>
      </c>
      <c r="BL34" t="s">
        <v>464</v>
      </c>
      <c r="BM34" t="s">
        <v>465</v>
      </c>
      <c r="BN34" t="s">
        <v>464</v>
      </c>
    </row>
    <row r="35" spans="1:66">
      <c r="A35" s="137" t="str">
        <f t="shared" si="20"/>
        <v>강화교통</v>
      </c>
      <c r="B35" s="126" t="str">
        <f t="shared" si="1"/>
        <v>800</v>
      </c>
      <c r="C35" s="138" t="str">
        <f t="shared" si="21"/>
        <v>78바3210</v>
      </c>
      <c r="D35" s="126" t="str">
        <f t="shared" si="22"/>
        <v>좌석</v>
      </c>
      <c r="E35" s="123" t="str">
        <f t="shared" si="16"/>
        <v>F</v>
      </c>
      <c r="F35" s="145">
        <f t="shared" si="17"/>
        <v>0.76703703703703707</v>
      </c>
      <c r="G35" s="146">
        <f t="shared" si="18"/>
        <v>2.0710000000000002</v>
      </c>
      <c r="H35" s="147">
        <f t="shared" si="19"/>
        <v>2.7</v>
      </c>
      <c r="I35" s="148">
        <f t="shared" si="23"/>
        <v>7309.71</v>
      </c>
      <c r="J35" s="149">
        <f t="shared" si="24"/>
        <v>1.4498559992250961E-2</v>
      </c>
      <c r="K35" s="149">
        <f t="shared" si="25"/>
        <v>0.34312369986271979</v>
      </c>
      <c r="L35" s="149">
        <f t="shared" si="26"/>
        <v>0.18318100170868612</v>
      </c>
      <c r="M35" s="150">
        <f t="shared" si="27"/>
        <v>16.469000000000001</v>
      </c>
      <c r="N35" s="151">
        <f t="shared" si="28"/>
        <v>0.219</v>
      </c>
      <c r="O35" s="151">
        <f t="shared" si="29"/>
        <v>29.864000000000001</v>
      </c>
      <c r="P35" s="152">
        <f t="shared" si="30"/>
        <v>18.654999999999998</v>
      </c>
      <c r="Q35" s="153">
        <f t="shared" si="31"/>
        <v>99</v>
      </c>
      <c r="R35" s="154">
        <f t="shared" si="32"/>
        <v>33.752386996784757</v>
      </c>
      <c r="S35" s="139">
        <f t="shared" si="33"/>
        <v>16</v>
      </c>
      <c r="T35" s="139">
        <f t="shared" si="34"/>
        <v>2183</v>
      </c>
      <c r="U35" t="s">
        <v>117</v>
      </c>
      <c r="V35" t="s">
        <v>122</v>
      </c>
      <c r="W35" t="s">
        <v>117</v>
      </c>
      <c r="X35" s="4" t="s">
        <v>122</v>
      </c>
      <c r="Y35" s="4" t="s">
        <v>223</v>
      </c>
      <c r="Z35" s="4" t="s">
        <v>220</v>
      </c>
      <c r="AA35" s="4" t="s">
        <v>48</v>
      </c>
      <c r="AB35" s="4">
        <v>503</v>
      </c>
      <c r="AC35" s="4">
        <v>7309.71</v>
      </c>
      <c r="AD35" s="4">
        <v>3529.92</v>
      </c>
      <c r="AE35" s="4">
        <v>2.0710000000000002</v>
      </c>
      <c r="AF35" s="4">
        <v>2.7</v>
      </c>
      <c r="AG35" s="4">
        <v>16.469000000000001</v>
      </c>
      <c r="AH35" s="4">
        <v>337.136033</v>
      </c>
      <c r="AI35" s="4">
        <v>4.8879869999999999</v>
      </c>
      <c r="AJ35" s="4">
        <v>115.679363</v>
      </c>
      <c r="AK35" s="4">
        <v>1339</v>
      </c>
      <c r="AL35" s="4">
        <v>16</v>
      </c>
      <c r="AM35" s="4">
        <v>2183</v>
      </c>
      <c r="AN35" s="4">
        <v>99</v>
      </c>
      <c r="AO35" s="4">
        <v>21.681781999999998</v>
      </c>
      <c r="AP35" s="4">
        <v>33156.400000000001</v>
      </c>
      <c r="AQ35" s="4">
        <v>1119.3</v>
      </c>
      <c r="AR35" s="4">
        <v>19</v>
      </c>
      <c r="AS35" s="4">
        <v>4059</v>
      </c>
      <c r="AT35" s="4">
        <v>0.219</v>
      </c>
      <c r="AU35" s="4">
        <v>29.864000000000001</v>
      </c>
      <c r="AV35" s="4">
        <v>62337</v>
      </c>
      <c r="AW35" s="4">
        <v>0</v>
      </c>
      <c r="AX35" s="4">
        <v>0.48</v>
      </c>
      <c r="AY35">
        <v>0.71666666666666667</v>
      </c>
      <c r="AZ35" t="s">
        <v>70</v>
      </c>
      <c r="BA35" t="s">
        <v>221</v>
      </c>
      <c r="BB35">
        <v>2</v>
      </c>
      <c r="BC35" t="s">
        <v>406</v>
      </c>
      <c r="BD35">
        <v>4</v>
      </c>
      <c r="BE35">
        <v>84390.274000000019</v>
      </c>
      <c r="BF35">
        <v>9.9586713037571106E-2</v>
      </c>
      <c r="BG35">
        <v>7.1370477676925961E-2</v>
      </c>
      <c r="BH35">
        <v>294634.73599999992</v>
      </c>
      <c r="BI35">
        <v>2.8523961954031115E-2</v>
      </c>
      <c r="BJ35">
        <v>2.04421727337223E-2</v>
      </c>
      <c r="BK35">
        <v>1</v>
      </c>
      <c r="BL35" t="s">
        <v>464</v>
      </c>
      <c r="BM35" t="s">
        <v>465</v>
      </c>
      <c r="BN35" t="s">
        <v>464</v>
      </c>
    </row>
    <row r="36" spans="1:66">
      <c r="A36" s="134" t="str">
        <f t="shared" si="20"/>
        <v>강화교통</v>
      </c>
      <c r="B36" s="110" t="str">
        <f t="shared" si="1"/>
        <v>800</v>
      </c>
      <c r="C36" s="135" t="str">
        <f t="shared" si="21"/>
        <v>78바3211</v>
      </c>
      <c r="D36" s="110" t="str">
        <f t="shared" si="22"/>
        <v>좌석</v>
      </c>
      <c r="E36" s="107" t="str">
        <f t="shared" si="16"/>
        <v>C</v>
      </c>
      <c r="F36" s="155">
        <f t="shared" si="17"/>
        <v>0.87692307692307681</v>
      </c>
      <c r="G36" s="156">
        <f t="shared" si="18"/>
        <v>2.2799999999999998</v>
      </c>
      <c r="H36" s="157">
        <f t="shared" si="19"/>
        <v>2.6</v>
      </c>
      <c r="I36" s="158">
        <f t="shared" si="23"/>
        <v>7243.0389999999998</v>
      </c>
      <c r="J36" s="159">
        <f t="shared" si="24"/>
        <v>1.2073745308380944E-2</v>
      </c>
      <c r="K36" s="159">
        <f t="shared" si="25"/>
        <v>0.35567901007252978</v>
      </c>
      <c r="L36" s="159">
        <f t="shared" si="26"/>
        <v>0.27902652463972649</v>
      </c>
      <c r="M36" s="160">
        <f t="shared" si="27"/>
        <v>13.548</v>
      </c>
      <c r="N36" s="161">
        <f t="shared" si="28"/>
        <v>0.746</v>
      </c>
      <c r="O36" s="161">
        <f t="shared" si="29"/>
        <v>39.9</v>
      </c>
      <c r="P36" s="162">
        <f t="shared" si="30"/>
        <v>20.146666666666665</v>
      </c>
      <c r="Q36" s="163">
        <f t="shared" si="31"/>
        <v>103</v>
      </c>
      <c r="R36" s="164">
        <f t="shared" si="32"/>
        <v>33.223204561044845</v>
      </c>
      <c r="S36" s="136">
        <f t="shared" si="33"/>
        <v>54</v>
      </c>
      <c r="T36" s="136">
        <f t="shared" si="34"/>
        <v>2890</v>
      </c>
      <c r="U36" t="s">
        <v>117</v>
      </c>
      <c r="V36" s="5" t="s">
        <v>122</v>
      </c>
      <c r="W36" t="s">
        <v>117</v>
      </c>
      <c r="X36" s="5" t="s">
        <v>122</v>
      </c>
      <c r="Y36" t="s">
        <v>327</v>
      </c>
      <c r="Z36" t="s">
        <v>220</v>
      </c>
      <c r="AA36" t="s">
        <v>48</v>
      </c>
      <c r="AB36">
        <v>503</v>
      </c>
      <c r="AC36" s="1">
        <v>7243.0389999999998</v>
      </c>
      <c r="AD36" s="1">
        <v>3177.056</v>
      </c>
      <c r="AE36" s="28">
        <v>2.2799999999999998</v>
      </c>
      <c r="AF36">
        <v>2.6</v>
      </c>
      <c r="AG36">
        <v>13.548</v>
      </c>
      <c r="AH36">
        <v>344.819929</v>
      </c>
      <c r="AI36">
        <v>4.1632680000000004</v>
      </c>
      <c r="AJ36">
        <v>122.645211</v>
      </c>
      <c r="AK36">
        <v>2021</v>
      </c>
      <c r="AL36">
        <v>54</v>
      </c>
      <c r="AM36">
        <v>2890</v>
      </c>
      <c r="AN36">
        <v>103</v>
      </c>
      <c r="AO36">
        <v>21.005279000000002</v>
      </c>
      <c r="AP36">
        <v>30314.2</v>
      </c>
      <c r="AQ36">
        <v>1208.8</v>
      </c>
      <c r="AR36">
        <v>19</v>
      </c>
      <c r="AS36">
        <v>5190</v>
      </c>
      <c r="AT36">
        <v>0.746</v>
      </c>
      <c r="AU36">
        <v>39.9</v>
      </c>
      <c r="AV36">
        <v>66484</v>
      </c>
      <c r="AW36">
        <v>0</v>
      </c>
      <c r="AX36">
        <v>0.47</v>
      </c>
      <c r="AY36">
        <v>0.86692307692307691</v>
      </c>
      <c r="AZ36" t="s">
        <v>69</v>
      </c>
      <c r="BA36" t="s">
        <v>221</v>
      </c>
      <c r="BB36">
        <v>5</v>
      </c>
      <c r="BC36" t="s">
        <v>440</v>
      </c>
      <c r="BD36">
        <v>6</v>
      </c>
      <c r="BE36">
        <v>84390.274000000019</v>
      </c>
      <c r="BF36">
        <v>9.3710585653507872E-2</v>
      </c>
      <c r="BG36">
        <v>8.1239869255002595E-2</v>
      </c>
      <c r="BH36">
        <v>294634.73599999992</v>
      </c>
      <c r="BI36">
        <v>2.684090174622181E-2</v>
      </c>
      <c r="BJ36">
        <v>2.3268997129224599E-2</v>
      </c>
      <c r="BK36">
        <v>1</v>
      </c>
      <c r="BL36" t="s">
        <v>464</v>
      </c>
      <c r="BM36" t="s">
        <v>465</v>
      </c>
      <c r="BN36" t="s">
        <v>464</v>
      </c>
    </row>
    <row r="37" spans="1:66">
      <c r="A37" s="137" t="str">
        <f t="shared" si="20"/>
        <v>강화교통</v>
      </c>
      <c r="B37" s="126" t="str">
        <f t="shared" si="1"/>
        <v>800</v>
      </c>
      <c r="C37" s="138" t="str">
        <f t="shared" si="21"/>
        <v>78바3212</v>
      </c>
      <c r="D37" s="126" t="str">
        <f t="shared" si="22"/>
        <v>좌석</v>
      </c>
      <c r="E37" s="123" t="str">
        <f t="shared" si="16"/>
        <v>C</v>
      </c>
      <c r="F37" s="145">
        <f t="shared" si="17"/>
        <v>0.89923076923076928</v>
      </c>
      <c r="G37" s="146">
        <f t="shared" si="18"/>
        <v>2.3380000000000001</v>
      </c>
      <c r="H37" s="147">
        <f t="shared" si="19"/>
        <v>2.6</v>
      </c>
      <c r="I37" s="148">
        <f t="shared" si="23"/>
        <v>7467.0050000000001</v>
      </c>
      <c r="J37" s="149">
        <f t="shared" si="24"/>
        <v>1.3304361213930234E-2</v>
      </c>
      <c r="K37" s="149">
        <f t="shared" si="25"/>
        <v>0.36514308523654621</v>
      </c>
      <c r="L37" s="149">
        <f t="shared" si="26"/>
        <v>0.25177430576248444</v>
      </c>
      <c r="M37" s="150">
        <f t="shared" si="27"/>
        <v>12.779</v>
      </c>
      <c r="N37" s="151">
        <f t="shared" si="28"/>
        <v>0.85699999999999998</v>
      </c>
      <c r="O37" s="151">
        <f t="shared" si="29"/>
        <v>25.672999999999998</v>
      </c>
      <c r="P37" s="152">
        <f t="shared" si="30"/>
        <v>17.608333333333334</v>
      </c>
      <c r="Q37" s="153">
        <f t="shared" si="31"/>
        <v>107</v>
      </c>
      <c r="R37" s="154">
        <f t="shared" si="32"/>
        <v>32.801247119536711</v>
      </c>
      <c r="S37" s="139">
        <f t="shared" si="33"/>
        <v>64</v>
      </c>
      <c r="T37" s="139">
        <f t="shared" si="34"/>
        <v>1917</v>
      </c>
      <c r="U37" t="s">
        <v>117</v>
      </c>
      <c r="V37" t="s">
        <v>122</v>
      </c>
      <c r="W37" s="4" t="s">
        <v>117</v>
      </c>
      <c r="X37" s="4" t="s">
        <v>122</v>
      </c>
      <c r="Y37" s="4" t="s">
        <v>328</v>
      </c>
      <c r="Z37" s="4" t="s">
        <v>220</v>
      </c>
      <c r="AA37" s="4" t="s">
        <v>48</v>
      </c>
      <c r="AB37" s="4">
        <v>503</v>
      </c>
      <c r="AC37" s="4">
        <v>7467.0050000000001</v>
      </c>
      <c r="AD37" s="4">
        <v>3193.3589999999999</v>
      </c>
      <c r="AE37" s="4">
        <v>2.3380000000000001</v>
      </c>
      <c r="AF37" s="4">
        <v>2.6</v>
      </c>
      <c r="AG37" s="4">
        <v>12.779</v>
      </c>
      <c r="AH37" s="4">
        <v>366.25050399999998</v>
      </c>
      <c r="AI37" s="4">
        <v>4.8727289999999996</v>
      </c>
      <c r="AJ37" s="4">
        <v>133.73383899999999</v>
      </c>
      <c r="AK37" s="4">
        <v>1880</v>
      </c>
      <c r="AL37" s="4">
        <v>64</v>
      </c>
      <c r="AM37" s="4">
        <v>1917</v>
      </c>
      <c r="AN37" s="4">
        <v>107</v>
      </c>
      <c r="AO37" s="4">
        <v>20.387698</v>
      </c>
      <c r="AP37" s="4">
        <v>42538.9</v>
      </c>
      <c r="AQ37" s="4">
        <v>1056.5</v>
      </c>
      <c r="AR37" s="4">
        <v>24</v>
      </c>
      <c r="AS37" s="4">
        <v>10870</v>
      </c>
      <c r="AT37" s="4">
        <v>0.85699999999999998</v>
      </c>
      <c r="AU37" s="4">
        <v>25.672999999999998</v>
      </c>
      <c r="AV37" s="4">
        <v>71148</v>
      </c>
      <c r="AW37" s="4">
        <v>0</v>
      </c>
      <c r="AX37" s="4">
        <v>0.47</v>
      </c>
      <c r="AY37">
        <v>0.88615384615384607</v>
      </c>
      <c r="AZ37" t="s">
        <v>69</v>
      </c>
      <c r="BA37" t="s">
        <v>221</v>
      </c>
      <c r="BB37">
        <v>3</v>
      </c>
      <c r="BC37" t="s">
        <v>405</v>
      </c>
      <c r="BD37">
        <v>7</v>
      </c>
      <c r="BE37">
        <v>84390.274000000019</v>
      </c>
      <c r="BF37">
        <v>0.10091265967450229</v>
      </c>
      <c r="BG37">
        <v>8.9424141496174323E-2</v>
      </c>
      <c r="BH37">
        <v>294634.73599999992</v>
      </c>
      <c r="BI37">
        <v>2.8903744058202299E-2</v>
      </c>
      <c r="BJ37">
        <v>2.5613163965422344E-2</v>
      </c>
      <c r="BK37">
        <v>1</v>
      </c>
      <c r="BL37" t="s">
        <v>464</v>
      </c>
      <c r="BM37" t="s">
        <v>465</v>
      </c>
      <c r="BN37" t="s">
        <v>464</v>
      </c>
    </row>
    <row r="38" spans="1:66">
      <c r="A38" s="134" t="str">
        <f t="shared" si="20"/>
        <v>강화교통</v>
      </c>
      <c r="B38" s="110" t="str">
        <f t="shared" si="1"/>
        <v>800</v>
      </c>
      <c r="C38" s="135" t="str">
        <f t="shared" si="21"/>
        <v>78바3228</v>
      </c>
      <c r="D38" s="110" t="str">
        <f t="shared" si="22"/>
        <v>좌석</v>
      </c>
      <c r="E38" s="107" t="str">
        <f t="shared" si="16"/>
        <v>C</v>
      </c>
      <c r="F38" s="155">
        <f t="shared" si="17"/>
        <v>0.91</v>
      </c>
      <c r="G38" s="156">
        <f t="shared" si="18"/>
        <v>2.3660000000000001</v>
      </c>
      <c r="H38" s="157">
        <f t="shared" si="19"/>
        <v>2.6</v>
      </c>
      <c r="I38" s="158">
        <f t="shared" si="23"/>
        <v>8053.7030000000004</v>
      </c>
      <c r="J38" s="159">
        <f t="shared" si="24"/>
        <v>9.7358224956454326E-3</v>
      </c>
      <c r="K38" s="159">
        <f t="shared" si="25"/>
        <v>0.35748361416344704</v>
      </c>
      <c r="L38" s="159">
        <f t="shared" si="26"/>
        <v>0.27800876193224405</v>
      </c>
      <c r="M38" s="160">
        <f t="shared" si="27"/>
        <v>12.298999999999999</v>
      </c>
      <c r="N38" s="161">
        <f t="shared" si="28"/>
        <v>1.304</v>
      </c>
      <c r="O38" s="161">
        <f t="shared" si="29"/>
        <v>47.381999999999998</v>
      </c>
      <c r="P38" s="162">
        <f t="shared" si="30"/>
        <v>57.965000000000003</v>
      </c>
      <c r="Q38" s="163">
        <f t="shared" si="31"/>
        <v>108</v>
      </c>
      <c r="R38" s="164">
        <f t="shared" si="32"/>
        <v>32.384173454967851</v>
      </c>
      <c r="S38" s="136">
        <f t="shared" si="33"/>
        <v>105</v>
      </c>
      <c r="T38" s="136">
        <f t="shared" si="34"/>
        <v>3816</v>
      </c>
      <c r="U38" t="s">
        <v>117</v>
      </c>
      <c r="V38" t="s">
        <v>122</v>
      </c>
      <c r="W38" t="s">
        <v>117</v>
      </c>
      <c r="X38" s="4" t="s">
        <v>122</v>
      </c>
      <c r="Y38" s="4" t="s">
        <v>329</v>
      </c>
      <c r="Z38" s="4" t="s">
        <v>220</v>
      </c>
      <c r="AA38" s="4" t="s">
        <v>48</v>
      </c>
      <c r="AB38" s="4">
        <v>503</v>
      </c>
      <c r="AC38" s="4">
        <v>8053.7030000000004</v>
      </c>
      <c r="AD38" s="4">
        <v>3403.6529999999998</v>
      </c>
      <c r="AE38" s="4">
        <v>2.3660000000000001</v>
      </c>
      <c r="AF38" s="4">
        <v>2.6</v>
      </c>
      <c r="AG38" s="4">
        <v>12.298999999999999</v>
      </c>
      <c r="AH38" s="4">
        <v>393.01548500000001</v>
      </c>
      <c r="AI38" s="4">
        <v>3.8263289999999999</v>
      </c>
      <c r="AJ38" s="4">
        <v>140.49659600000001</v>
      </c>
      <c r="AK38" s="4">
        <v>2239</v>
      </c>
      <c r="AL38" s="4">
        <v>105</v>
      </c>
      <c r="AM38" s="4">
        <v>3816</v>
      </c>
      <c r="AN38" s="4">
        <v>108</v>
      </c>
      <c r="AO38" s="4">
        <v>20.492075</v>
      </c>
      <c r="AP38" s="4">
        <v>35894.9</v>
      </c>
      <c r="AQ38" s="4">
        <v>3477.9</v>
      </c>
      <c r="AR38" s="4">
        <v>17</v>
      </c>
      <c r="AS38" s="4">
        <v>3291</v>
      </c>
      <c r="AT38" s="4">
        <v>1.304</v>
      </c>
      <c r="AU38" s="4">
        <v>47.381999999999998</v>
      </c>
      <c r="AV38" s="4">
        <v>76769</v>
      </c>
      <c r="AW38" s="4">
        <v>0</v>
      </c>
      <c r="AX38" s="4">
        <v>0.47</v>
      </c>
      <c r="AY38">
        <v>0.87961538461538458</v>
      </c>
      <c r="AZ38" t="s">
        <v>69</v>
      </c>
      <c r="BA38" t="s">
        <v>221</v>
      </c>
      <c r="BB38">
        <v>4</v>
      </c>
      <c r="BC38" t="s">
        <v>441</v>
      </c>
      <c r="BD38">
        <v>7</v>
      </c>
      <c r="BE38">
        <v>84390.274000000019</v>
      </c>
      <c r="BF38">
        <v>0.10029643937404444</v>
      </c>
      <c r="BG38">
        <v>8.8222291095553698E-2</v>
      </c>
      <c r="BH38">
        <v>294634.73599999992</v>
      </c>
      <c r="BI38">
        <v>2.8727244163091491E-2</v>
      </c>
      <c r="BJ38">
        <v>2.5268925923457784E-2</v>
      </c>
      <c r="BK38">
        <v>1</v>
      </c>
      <c r="BL38" t="s">
        <v>464</v>
      </c>
      <c r="BM38" t="s">
        <v>465</v>
      </c>
      <c r="BN38" t="s">
        <v>464</v>
      </c>
    </row>
    <row r="39" spans="1:66">
      <c r="A39" s="137" t="str">
        <f t="shared" si="20"/>
        <v>강화교통</v>
      </c>
      <c r="B39" s="126" t="str">
        <f t="shared" si="1"/>
        <v>800</v>
      </c>
      <c r="C39" s="138" t="str">
        <f t="shared" si="21"/>
        <v>78바3230</v>
      </c>
      <c r="D39" s="126" t="str">
        <f t="shared" si="22"/>
        <v>좌석</v>
      </c>
      <c r="E39" s="123" t="str">
        <f t="shared" si="16"/>
        <v>C</v>
      </c>
      <c r="F39" s="145">
        <f t="shared" si="17"/>
        <v>0.91038461538461535</v>
      </c>
      <c r="G39" s="146">
        <f t="shared" si="18"/>
        <v>2.367</v>
      </c>
      <c r="H39" s="147">
        <f t="shared" si="19"/>
        <v>2.6</v>
      </c>
      <c r="I39" s="148">
        <f t="shared" si="23"/>
        <v>7595.19</v>
      </c>
      <c r="J39" s="149">
        <f t="shared" si="24"/>
        <v>7.4123573397096394E-3</v>
      </c>
      <c r="K39" s="149">
        <f t="shared" si="25"/>
        <v>0.33561785029341679</v>
      </c>
      <c r="L39" s="149">
        <f t="shared" si="26"/>
        <v>0.25924302091191925</v>
      </c>
      <c r="M39" s="150">
        <f t="shared" si="27"/>
        <v>12.129</v>
      </c>
      <c r="N39" s="151">
        <f t="shared" si="28"/>
        <v>0.80300000000000005</v>
      </c>
      <c r="O39" s="151">
        <f t="shared" si="29"/>
        <v>20.196999999999999</v>
      </c>
      <c r="P39" s="152">
        <f t="shared" si="30"/>
        <v>31.254999999999999</v>
      </c>
      <c r="Q39" s="153">
        <f t="shared" si="31"/>
        <v>106</v>
      </c>
      <c r="R39" s="154">
        <f t="shared" si="32"/>
        <v>32.109152390017208</v>
      </c>
      <c r="S39" s="139">
        <f t="shared" si="33"/>
        <v>61</v>
      </c>
      <c r="T39" s="139">
        <f t="shared" si="34"/>
        <v>1534</v>
      </c>
      <c r="U39" t="s">
        <v>117</v>
      </c>
      <c r="V39" s="5" t="s">
        <v>122</v>
      </c>
      <c r="W39" t="s">
        <v>117</v>
      </c>
      <c r="X39" s="5" t="s">
        <v>122</v>
      </c>
      <c r="Y39" t="s">
        <v>225</v>
      </c>
      <c r="Z39" t="s">
        <v>220</v>
      </c>
      <c r="AA39" t="s">
        <v>48</v>
      </c>
      <c r="AB39">
        <v>503</v>
      </c>
      <c r="AC39" s="1">
        <v>7595.19</v>
      </c>
      <c r="AD39" s="1">
        <v>3209.3789999999999</v>
      </c>
      <c r="AE39" s="28">
        <v>2.367</v>
      </c>
      <c r="AF39">
        <v>2.6</v>
      </c>
      <c r="AG39">
        <v>12.129</v>
      </c>
      <c r="AH39">
        <v>360.05131399999999</v>
      </c>
      <c r="AI39">
        <v>2.6688290000000001</v>
      </c>
      <c r="AJ39">
        <v>120.839648</v>
      </c>
      <c r="AK39">
        <v>1969</v>
      </c>
      <c r="AL39">
        <v>61</v>
      </c>
      <c r="AM39">
        <v>1534</v>
      </c>
      <c r="AN39">
        <v>106</v>
      </c>
      <c r="AO39">
        <v>21.094743000000001</v>
      </c>
      <c r="AP39">
        <v>29035.8</v>
      </c>
      <c r="AQ39">
        <v>1875.3</v>
      </c>
      <c r="AR39">
        <v>26</v>
      </c>
      <c r="AS39">
        <v>2618</v>
      </c>
      <c r="AT39">
        <v>0.80300000000000005</v>
      </c>
      <c r="AU39">
        <v>20.196999999999999</v>
      </c>
      <c r="AV39">
        <v>72173</v>
      </c>
      <c r="AW39">
        <v>0</v>
      </c>
      <c r="AX39">
        <v>0.47</v>
      </c>
      <c r="AY39">
        <v>0.88692307692307693</v>
      </c>
      <c r="AZ39" t="s">
        <v>69</v>
      </c>
      <c r="BA39" t="s">
        <v>221</v>
      </c>
      <c r="BB39">
        <v>2</v>
      </c>
      <c r="BC39" t="s">
        <v>229</v>
      </c>
      <c r="BD39">
        <v>4</v>
      </c>
      <c r="BE39">
        <v>84390.274000000019</v>
      </c>
      <c r="BF39">
        <v>9.0641973742139989E-2</v>
      </c>
      <c r="BG39">
        <v>8.0392458249759546E-2</v>
      </c>
      <c r="BH39">
        <v>294634.73599999992</v>
      </c>
      <c r="BI39">
        <v>2.5961979581389218E-2</v>
      </c>
      <c r="BJ39">
        <v>2.302627881333982E-2</v>
      </c>
      <c r="BK39">
        <v>1</v>
      </c>
      <c r="BL39" t="s">
        <v>464</v>
      </c>
      <c r="BM39" t="s">
        <v>465</v>
      </c>
      <c r="BN39" t="s">
        <v>464</v>
      </c>
    </row>
    <row r="40" spans="1:66">
      <c r="A40" s="134" t="str">
        <f t="shared" si="20"/>
        <v>강화교통</v>
      </c>
      <c r="B40" s="110" t="str">
        <f t="shared" si="1"/>
        <v>800</v>
      </c>
      <c r="C40" s="135" t="str">
        <f t="shared" si="21"/>
        <v>78바3240</v>
      </c>
      <c r="D40" s="110" t="str">
        <f t="shared" si="22"/>
        <v>좌석</v>
      </c>
      <c r="E40" s="107" t="str">
        <f t="shared" si="16"/>
        <v>F</v>
      </c>
      <c r="F40" s="155">
        <f t="shared" si="17"/>
        <v>0.74888888888888872</v>
      </c>
      <c r="G40" s="156">
        <f t="shared" si="18"/>
        <v>2.0219999999999998</v>
      </c>
      <c r="H40" s="157">
        <f t="shared" si="19"/>
        <v>2.7</v>
      </c>
      <c r="I40" s="158">
        <f t="shared" si="23"/>
        <v>1999.326</v>
      </c>
      <c r="J40" s="159">
        <f t="shared" si="24"/>
        <v>2.0754138963989192E-2</v>
      </c>
      <c r="K40" s="159">
        <f t="shared" si="25"/>
        <v>0.31093012876127896</v>
      </c>
      <c r="L40" s="159">
        <f t="shared" si="26"/>
        <v>0.21757332220958464</v>
      </c>
      <c r="M40" s="160">
        <f t="shared" si="27"/>
        <v>20.45</v>
      </c>
      <c r="N40" s="161">
        <f t="shared" si="28"/>
        <v>0.95</v>
      </c>
      <c r="O40" s="161">
        <f t="shared" si="29"/>
        <v>37.863</v>
      </c>
      <c r="P40" s="162">
        <f t="shared" si="30"/>
        <v>30.911666666666669</v>
      </c>
      <c r="Q40" s="163">
        <f t="shared" si="31"/>
        <v>101</v>
      </c>
      <c r="R40" s="164">
        <f t="shared" si="32"/>
        <v>37.01864354107596</v>
      </c>
      <c r="S40" s="136">
        <f t="shared" si="33"/>
        <v>19</v>
      </c>
      <c r="T40" s="136">
        <f t="shared" si="34"/>
        <v>757</v>
      </c>
      <c r="U40" t="s">
        <v>117</v>
      </c>
      <c r="V40" t="s">
        <v>122</v>
      </c>
      <c r="W40" s="4" t="s">
        <v>117</v>
      </c>
      <c r="X40" s="4" t="s">
        <v>122</v>
      </c>
      <c r="Y40" s="4" t="s">
        <v>227</v>
      </c>
      <c r="Z40" s="4" t="s">
        <v>220</v>
      </c>
      <c r="AA40" s="4" t="s">
        <v>48</v>
      </c>
      <c r="AB40" s="4">
        <v>503</v>
      </c>
      <c r="AC40" s="4">
        <v>1999.326</v>
      </c>
      <c r="AD40" s="4">
        <v>988.63199999999995</v>
      </c>
      <c r="AE40" s="4">
        <v>2.0219999999999998</v>
      </c>
      <c r="AF40" s="4">
        <v>2.7</v>
      </c>
      <c r="AG40" s="4">
        <v>20.45</v>
      </c>
      <c r="AH40" s="4">
        <v>80.813036999999994</v>
      </c>
      <c r="AI40" s="4">
        <v>1.6772050000000001</v>
      </c>
      <c r="AJ40" s="4">
        <v>25.127208</v>
      </c>
      <c r="AK40" s="4">
        <v>435</v>
      </c>
      <c r="AL40" s="4">
        <v>19</v>
      </c>
      <c r="AM40" s="4">
        <v>757</v>
      </c>
      <c r="AN40" s="4">
        <v>101</v>
      </c>
      <c r="AO40" s="4">
        <v>24.740141000000001</v>
      </c>
      <c r="AP40" s="4">
        <v>13157.8</v>
      </c>
      <c r="AQ40" s="4">
        <v>1854.7</v>
      </c>
      <c r="AR40" s="4">
        <v>9</v>
      </c>
      <c r="AS40" s="4">
        <v>2787</v>
      </c>
      <c r="AT40" s="4">
        <v>0.95</v>
      </c>
      <c r="AU40" s="4">
        <v>37.863</v>
      </c>
      <c r="AV40" s="4">
        <v>0</v>
      </c>
      <c r="AW40" s="4">
        <v>0</v>
      </c>
      <c r="AX40" s="4">
        <v>0.5</v>
      </c>
      <c r="AY40">
        <v>0.68444444444444441</v>
      </c>
      <c r="AZ40" t="s">
        <v>70</v>
      </c>
      <c r="BA40" t="s">
        <v>221</v>
      </c>
      <c r="BB40">
        <v>3</v>
      </c>
      <c r="BC40" t="s">
        <v>442</v>
      </c>
      <c r="BD40">
        <v>1</v>
      </c>
      <c r="BE40">
        <v>84390.274000000019</v>
      </c>
      <c r="BF40">
        <v>2.4307173122817445E-2</v>
      </c>
      <c r="BG40">
        <v>1.6636909604061716E-2</v>
      </c>
      <c r="BH40">
        <v>294634.73599999992</v>
      </c>
      <c r="BI40">
        <v>6.9621424406659258E-3</v>
      </c>
      <c r="BJ40">
        <v>4.7651997149446776E-3</v>
      </c>
      <c r="BK40">
        <v>1</v>
      </c>
      <c r="BL40" t="s">
        <v>464</v>
      </c>
      <c r="BM40" t="s">
        <v>465</v>
      </c>
      <c r="BN40" t="s">
        <v>464</v>
      </c>
    </row>
    <row r="41" spans="1:66">
      <c r="A41" s="137" t="str">
        <f t="shared" si="20"/>
        <v>강화교통</v>
      </c>
      <c r="B41" s="126" t="str">
        <f t="shared" si="1"/>
        <v>800</v>
      </c>
      <c r="C41" s="138" t="str">
        <f t="shared" si="21"/>
        <v>78바3241</v>
      </c>
      <c r="D41" s="126" t="str">
        <f t="shared" si="22"/>
        <v>좌석</v>
      </c>
      <c r="E41" s="123" t="str">
        <f t="shared" si="16"/>
        <v>B</v>
      </c>
      <c r="F41" s="145">
        <f t="shared" si="17"/>
        <v>0.98230769230769222</v>
      </c>
      <c r="G41" s="146">
        <f t="shared" si="18"/>
        <v>2.5539999999999998</v>
      </c>
      <c r="H41" s="147">
        <f t="shared" si="19"/>
        <v>2.6</v>
      </c>
      <c r="I41" s="148">
        <f t="shared" si="23"/>
        <v>8096.8109999999997</v>
      </c>
      <c r="J41" s="149">
        <f t="shared" si="24"/>
        <v>8.718733613764889E-3</v>
      </c>
      <c r="K41" s="149">
        <f t="shared" si="25"/>
        <v>0.35204466849673793</v>
      </c>
      <c r="L41" s="149">
        <f t="shared" si="26"/>
        <v>0.26763623357393423</v>
      </c>
      <c r="M41" s="150">
        <f t="shared" si="27"/>
        <v>11.755000000000001</v>
      </c>
      <c r="N41" s="151">
        <f t="shared" si="28"/>
        <v>0.42</v>
      </c>
      <c r="O41" s="151">
        <f t="shared" si="29"/>
        <v>19.773</v>
      </c>
      <c r="P41" s="152">
        <f t="shared" si="30"/>
        <v>21.35</v>
      </c>
      <c r="Q41" s="153">
        <f t="shared" si="31"/>
        <v>107</v>
      </c>
      <c r="R41" s="154">
        <f t="shared" si="32"/>
        <v>33.971677893245953</v>
      </c>
      <c r="S41" s="139">
        <f t="shared" si="33"/>
        <v>34</v>
      </c>
      <c r="T41" s="139">
        <f t="shared" si="34"/>
        <v>1601</v>
      </c>
      <c r="U41" t="s">
        <v>117</v>
      </c>
      <c r="V41" t="s">
        <v>122</v>
      </c>
      <c r="W41" t="s">
        <v>117</v>
      </c>
      <c r="X41" s="4" t="s">
        <v>122</v>
      </c>
      <c r="Y41" s="4" t="s">
        <v>391</v>
      </c>
      <c r="Z41" s="4" t="s">
        <v>220</v>
      </c>
      <c r="AA41" s="4" t="s">
        <v>48</v>
      </c>
      <c r="AB41" s="4">
        <v>503</v>
      </c>
      <c r="AC41" s="4">
        <v>8096.8109999999997</v>
      </c>
      <c r="AD41" s="4">
        <v>3169.9720000000002</v>
      </c>
      <c r="AE41" s="4">
        <v>2.5539999999999998</v>
      </c>
      <c r="AF41" s="4">
        <v>2.6</v>
      </c>
      <c r="AG41" s="4">
        <v>11.755000000000001</v>
      </c>
      <c r="AH41" s="4">
        <v>372.85105199999998</v>
      </c>
      <c r="AI41" s="4">
        <v>3.2507890000000002</v>
      </c>
      <c r="AJ41" s="4">
        <v>131.26022499999999</v>
      </c>
      <c r="AK41" s="4">
        <v>2167</v>
      </c>
      <c r="AL41" s="4">
        <v>34</v>
      </c>
      <c r="AM41" s="4">
        <v>1601</v>
      </c>
      <c r="AN41" s="4">
        <v>107</v>
      </c>
      <c r="AO41" s="4">
        <v>21.715938999999999</v>
      </c>
      <c r="AP41" s="4">
        <v>46320.800000000003</v>
      </c>
      <c r="AQ41" s="4">
        <v>1281</v>
      </c>
      <c r="AR41" s="4">
        <v>10</v>
      </c>
      <c r="AS41" s="4">
        <v>2089</v>
      </c>
      <c r="AT41" s="4">
        <v>0.42</v>
      </c>
      <c r="AU41" s="4">
        <v>19.773</v>
      </c>
      <c r="AV41" s="4">
        <v>73561</v>
      </c>
      <c r="AW41" s="4">
        <v>0</v>
      </c>
      <c r="AX41" s="4">
        <v>0.47</v>
      </c>
      <c r="AY41">
        <v>0.93153846153846154</v>
      </c>
      <c r="AZ41" t="s">
        <v>68</v>
      </c>
      <c r="BA41" t="s">
        <v>221</v>
      </c>
      <c r="BB41">
        <v>1</v>
      </c>
      <c r="BC41" t="s">
        <v>226</v>
      </c>
      <c r="BD41">
        <v>8</v>
      </c>
      <c r="BE41">
        <v>84390.274000000019</v>
      </c>
      <c r="BF41">
        <v>0.10866415719896819</v>
      </c>
      <c r="BG41">
        <v>0.10122484182150036</v>
      </c>
      <c r="BH41">
        <v>294634.73599999992</v>
      </c>
      <c r="BI41">
        <v>3.1123954101596504E-2</v>
      </c>
      <c r="BJ41">
        <v>2.8993160320794898E-2</v>
      </c>
      <c r="BK41">
        <v>1</v>
      </c>
      <c r="BL41" t="s">
        <v>464</v>
      </c>
      <c r="BM41" t="s">
        <v>465</v>
      </c>
      <c r="BN41" t="s">
        <v>464</v>
      </c>
    </row>
    <row r="42" spans="1:66">
      <c r="A42" s="134" t="str">
        <f t="shared" si="20"/>
        <v>강화교통</v>
      </c>
      <c r="B42" s="110" t="str">
        <f t="shared" si="1"/>
        <v>800</v>
      </c>
      <c r="C42" s="135" t="str">
        <f t="shared" si="21"/>
        <v>78바3242</v>
      </c>
      <c r="D42" s="110" t="str">
        <f t="shared" si="22"/>
        <v>좌석</v>
      </c>
      <c r="E42" s="107" t="str">
        <f t="shared" si="16"/>
        <v>C</v>
      </c>
      <c r="F42" s="155">
        <f t="shared" si="17"/>
        <v>0.91807692307692301</v>
      </c>
      <c r="G42" s="156">
        <f t="shared" si="18"/>
        <v>2.387</v>
      </c>
      <c r="H42" s="157">
        <f t="shared" si="19"/>
        <v>2.6</v>
      </c>
      <c r="I42" s="158">
        <f t="shared" si="23"/>
        <v>7562.2420000000002</v>
      </c>
      <c r="J42" s="159">
        <f t="shared" si="24"/>
        <v>8.6724841603918468E-3</v>
      </c>
      <c r="K42" s="159">
        <f t="shared" si="25"/>
        <v>0.33459997642526823</v>
      </c>
      <c r="L42" s="159">
        <f t="shared" si="26"/>
        <v>0.20113082866165879</v>
      </c>
      <c r="M42" s="160">
        <f t="shared" si="27"/>
        <v>12.714</v>
      </c>
      <c r="N42" s="161">
        <f t="shared" si="28"/>
        <v>0.317</v>
      </c>
      <c r="O42" s="161">
        <f t="shared" si="29"/>
        <v>23.128</v>
      </c>
      <c r="P42" s="162">
        <f t="shared" si="30"/>
        <v>9.6433333333333344</v>
      </c>
      <c r="Q42" s="163">
        <f t="shared" si="31"/>
        <v>107</v>
      </c>
      <c r="R42" s="164">
        <f t="shared" si="32"/>
        <v>32.677361409026588</v>
      </c>
      <c r="S42" s="136">
        <f t="shared" si="33"/>
        <v>24</v>
      </c>
      <c r="T42" s="136">
        <f t="shared" si="34"/>
        <v>1749</v>
      </c>
      <c r="U42" t="s">
        <v>117</v>
      </c>
      <c r="V42" t="s">
        <v>122</v>
      </c>
      <c r="W42" t="s">
        <v>117</v>
      </c>
      <c r="X42" s="4" t="s">
        <v>122</v>
      </c>
      <c r="Y42" s="4" t="s">
        <v>228</v>
      </c>
      <c r="Z42" s="4" t="s">
        <v>220</v>
      </c>
      <c r="AA42" s="4" t="s">
        <v>48</v>
      </c>
      <c r="AB42" s="4">
        <v>503</v>
      </c>
      <c r="AC42" s="4">
        <v>7562.2420000000002</v>
      </c>
      <c r="AD42" s="4">
        <v>3168.4560000000001</v>
      </c>
      <c r="AE42" s="4">
        <v>2.387</v>
      </c>
      <c r="AF42" s="4">
        <v>2.6</v>
      </c>
      <c r="AG42" s="4">
        <v>12.714</v>
      </c>
      <c r="AH42" s="4">
        <v>352.38576899999998</v>
      </c>
      <c r="AI42" s="4">
        <v>3.05606</v>
      </c>
      <c r="AJ42" s="4">
        <v>117.90827</v>
      </c>
      <c r="AK42" s="4">
        <v>1521</v>
      </c>
      <c r="AL42" s="4">
        <v>24</v>
      </c>
      <c r="AM42" s="4">
        <v>1749</v>
      </c>
      <c r="AN42" s="4">
        <v>107</v>
      </c>
      <c r="AO42" s="4">
        <v>21.460122999999999</v>
      </c>
      <c r="AP42" s="4">
        <v>23819.3</v>
      </c>
      <c r="AQ42" s="4">
        <v>578.6</v>
      </c>
      <c r="AR42" s="4">
        <v>27</v>
      </c>
      <c r="AS42" s="4">
        <v>5712</v>
      </c>
      <c r="AT42" s="4">
        <v>0.317</v>
      </c>
      <c r="AU42" s="4">
        <v>23.128</v>
      </c>
      <c r="AV42" s="4">
        <v>71576</v>
      </c>
      <c r="AW42" s="4">
        <v>0</v>
      </c>
      <c r="AX42" s="4">
        <v>0.48</v>
      </c>
      <c r="AY42">
        <v>0.89615384615384619</v>
      </c>
      <c r="AZ42" t="s">
        <v>69</v>
      </c>
      <c r="BA42" t="s">
        <v>221</v>
      </c>
      <c r="BB42">
        <v>1</v>
      </c>
      <c r="BC42" t="s">
        <v>222</v>
      </c>
      <c r="BD42">
        <v>3</v>
      </c>
      <c r="BE42">
        <v>84390.274000000019</v>
      </c>
      <c r="BF42">
        <v>7.7658593690547784E-2</v>
      </c>
      <c r="BG42">
        <v>6.9594047422683214E-2</v>
      </c>
      <c r="BH42">
        <v>294634.73599999992</v>
      </c>
      <c r="BI42">
        <v>2.2243236113205615E-2</v>
      </c>
      <c r="BJ42">
        <v>1.9933361593757339E-2</v>
      </c>
      <c r="BK42">
        <v>1</v>
      </c>
      <c r="BL42" t="s">
        <v>464</v>
      </c>
      <c r="BM42" t="s">
        <v>465</v>
      </c>
      <c r="BN42" t="s">
        <v>464</v>
      </c>
    </row>
    <row r="43" spans="1:66">
      <c r="A43" s="137" t="str">
        <f t="shared" ref="A43" si="35">W43</f>
        <v>강화교통</v>
      </c>
      <c r="B43" s="126" t="str">
        <f t="shared" ref="B43" si="36">X43</f>
        <v>801</v>
      </c>
      <c r="C43" s="138" t="str">
        <f t="shared" ref="C43" si="37">Y43</f>
        <v>78바3216</v>
      </c>
      <c r="D43" s="126" t="str">
        <f t="shared" ref="D43" si="38">Z43</f>
        <v>좌석</v>
      </c>
      <c r="E43" s="123" t="str">
        <f t="shared" ref="E43" si="39">AZ43</f>
        <v>S</v>
      </c>
      <c r="F43" s="145">
        <f t="shared" ref="F43" si="40">G43/H43</f>
        <v>1.0876923076923075</v>
      </c>
      <c r="G43" s="146">
        <f t="shared" ref="G43" si="41">AE43</f>
        <v>2.8279999999999998</v>
      </c>
      <c r="H43" s="147">
        <f t="shared" ref="H43" si="42">AF43</f>
        <v>2.6</v>
      </c>
      <c r="I43" s="148">
        <f t="shared" ref="I43" si="43">AC43</f>
        <v>10711.832</v>
      </c>
      <c r="J43" s="149">
        <f t="shared" ref="J43" si="44">AI43/AH43</f>
        <v>3.1266537049930127E-2</v>
      </c>
      <c r="K43" s="149">
        <f t="shared" ref="K43" si="45">AJ43/AH43</f>
        <v>0.29474284878586787</v>
      </c>
      <c r="L43" s="149">
        <f t="shared" ref="L43" si="46">AK43/AC43</f>
        <v>0.27427614622783481</v>
      </c>
      <c r="M43" s="150">
        <f t="shared" ref="M43" si="47">AG43</f>
        <v>11.744999999999999</v>
      </c>
      <c r="N43" s="151">
        <f t="shared" ref="N43" si="48">IF(AW43=0,AT43,"속도계이상")</f>
        <v>1.046</v>
      </c>
      <c r="O43" s="151">
        <f t="shared" ref="O43" si="49">IF(AW43=0,AU43,"속도계이상")</f>
        <v>16.785</v>
      </c>
      <c r="P43" s="152">
        <f t="shared" ref="P43" si="50">AQ43/60</f>
        <v>843.99666666666667</v>
      </c>
      <c r="Q43" s="153">
        <f t="shared" ref="Q43" si="51">AN43</f>
        <v>112</v>
      </c>
      <c r="R43" s="154">
        <f t="shared" ref="R43" si="52">AC43/(AH43-AI43-AJ43)</f>
        <v>44.170310059657247</v>
      </c>
      <c r="S43" s="139">
        <f t="shared" ref="S43" si="53">IF(AW43=0,AL43,"속도계이상")</f>
        <v>112</v>
      </c>
      <c r="T43" s="139">
        <f t="shared" ref="T43" si="54">IF(AW43=0,AM43,"속도계이상")</f>
        <v>1798</v>
      </c>
      <c r="U43" t="s">
        <v>117</v>
      </c>
      <c r="V43" t="s">
        <v>123</v>
      </c>
      <c r="W43" t="s">
        <v>117</v>
      </c>
      <c r="X43" s="4" t="s">
        <v>123</v>
      </c>
      <c r="Y43" s="4" t="s">
        <v>330</v>
      </c>
      <c r="Z43" s="4" t="s">
        <v>220</v>
      </c>
      <c r="AA43" s="4" t="s">
        <v>48</v>
      </c>
      <c r="AB43" s="4">
        <v>503</v>
      </c>
      <c r="AC43" s="4">
        <v>10711.832</v>
      </c>
      <c r="AD43" s="4">
        <v>3788.4349999999999</v>
      </c>
      <c r="AE43" s="4">
        <v>2.8279999999999998</v>
      </c>
      <c r="AF43" s="4">
        <v>2.6</v>
      </c>
      <c r="AG43" s="4">
        <v>11.744999999999999</v>
      </c>
      <c r="AH43" s="4">
        <v>359.81515899999999</v>
      </c>
      <c r="AI43" s="4">
        <v>11.250173999999999</v>
      </c>
      <c r="AJ43" s="4">
        <v>106.05294499999999</v>
      </c>
      <c r="AK43" s="4">
        <v>2938</v>
      </c>
      <c r="AL43" s="4">
        <v>112</v>
      </c>
      <c r="AM43" s="4">
        <v>1798</v>
      </c>
      <c r="AN43" s="4">
        <v>112</v>
      </c>
      <c r="AO43" s="4">
        <v>29.770374</v>
      </c>
      <c r="AP43" s="4">
        <v>69674</v>
      </c>
      <c r="AQ43" s="4">
        <v>50639.8</v>
      </c>
      <c r="AR43" s="4">
        <v>71</v>
      </c>
      <c r="AS43" s="4">
        <v>16294</v>
      </c>
      <c r="AT43" s="4">
        <v>1.046</v>
      </c>
      <c r="AU43" s="4">
        <v>16.785</v>
      </c>
      <c r="AV43" s="4">
        <v>89889</v>
      </c>
      <c r="AW43" s="4">
        <v>0</v>
      </c>
      <c r="AX43" s="4">
        <v>0.4</v>
      </c>
      <c r="AY43">
        <v>1.0388461538461538</v>
      </c>
      <c r="AZ43" t="s">
        <v>71</v>
      </c>
      <c r="BA43" t="s">
        <v>443</v>
      </c>
      <c r="BB43">
        <v>1</v>
      </c>
      <c r="BC43" t="s">
        <v>444</v>
      </c>
      <c r="BD43">
        <v>9</v>
      </c>
      <c r="BE43">
        <v>11584.206</v>
      </c>
      <c r="BF43">
        <v>1</v>
      </c>
      <c r="BG43">
        <v>1.0388461538461538</v>
      </c>
      <c r="BH43">
        <v>294634.73599999992</v>
      </c>
      <c r="BI43">
        <v>3.9317176777146884E-2</v>
      </c>
      <c r="BJ43">
        <v>4.0844497875028356E-2</v>
      </c>
      <c r="BK43">
        <v>1</v>
      </c>
      <c r="BL43" t="s">
        <v>464</v>
      </c>
      <c r="BM43" t="s">
        <v>465</v>
      </c>
      <c r="BN43" t="s">
        <v>464</v>
      </c>
    </row>
    <row r="44" spans="1:66">
      <c r="A44" s="134"/>
      <c r="B44" s="110"/>
      <c r="C44" s="135"/>
      <c r="D44" s="110"/>
      <c r="E44" s="107"/>
      <c r="F44" s="155"/>
      <c r="G44" s="156"/>
      <c r="H44" s="157"/>
      <c r="I44" s="158"/>
      <c r="J44" s="159"/>
      <c r="K44" s="159"/>
      <c r="L44" s="159"/>
      <c r="M44" s="160"/>
      <c r="N44" s="161"/>
      <c r="O44" s="161"/>
      <c r="P44" s="162"/>
      <c r="Q44" s="163"/>
      <c r="R44" s="164"/>
      <c r="S44" s="136"/>
      <c r="T44" s="136"/>
    </row>
  </sheetData>
  <sortState xmlns:xlrd2="http://schemas.microsoft.com/office/spreadsheetml/2017/richdata2" ref="U5:AX42">
    <sortCondition ref="Y5:Y42"/>
    <sortCondition ref="U5:U42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92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98" customWidth="1"/>
    <col min="4" max="4" width="10.140625" style="102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0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97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8"/>
      <c r="R1" s="218"/>
    </row>
    <row r="2" spans="1:68" ht="45" customHeight="1">
      <c r="A2" s="10" t="s">
        <v>32</v>
      </c>
      <c r="B2" s="34"/>
      <c r="C2" s="96"/>
      <c r="D2" s="103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9"/>
      <c r="R2" s="219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158</v>
      </c>
      <c r="B3" s="35"/>
      <c r="E3" s="11"/>
      <c r="F3" s="8"/>
      <c r="G3" s="11"/>
      <c r="H3" s="11"/>
      <c r="X3" s="11"/>
      <c r="Y3" s="11"/>
    </row>
    <row r="4" spans="1:68" ht="27">
      <c r="A4" s="116" t="s">
        <v>38</v>
      </c>
      <c r="B4" s="117" t="s">
        <v>49</v>
      </c>
      <c r="C4" s="118" t="s">
        <v>142</v>
      </c>
      <c r="D4" s="118" t="s">
        <v>159</v>
      </c>
      <c r="E4" s="119" t="s">
        <v>148</v>
      </c>
      <c r="F4" s="117" t="s">
        <v>152</v>
      </c>
      <c r="G4" s="119" t="s">
        <v>150</v>
      </c>
      <c r="H4" s="119" t="s">
        <v>154</v>
      </c>
      <c r="I4" s="120" t="s">
        <v>156</v>
      </c>
      <c r="J4" s="119" t="s">
        <v>11</v>
      </c>
      <c r="K4" s="119" t="s">
        <v>12</v>
      </c>
      <c r="L4" s="119" t="s">
        <v>13</v>
      </c>
      <c r="M4" s="119" t="s">
        <v>73</v>
      </c>
      <c r="N4" s="119" t="s">
        <v>6</v>
      </c>
      <c r="O4" s="119" t="s">
        <v>7</v>
      </c>
      <c r="P4" s="119" t="s">
        <v>184</v>
      </c>
      <c r="Q4" s="221" t="s">
        <v>43</v>
      </c>
      <c r="R4" s="221" t="s">
        <v>44</v>
      </c>
      <c r="S4" s="13"/>
      <c r="T4" s="13" t="s">
        <v>42</v>
      </c>
      <c r="U4" s="13" t="s">
        <v>161</v>
      </c>
      <c r="V4" s="13" t="s">
        <v>162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331</v>
      </c>
      <c r="AN4" s="13" t="s">
        <v>332</v>
      </c>
      <c r="AO4" t="s">
        <v>333</v>
      </c>
      <c r="AP4" t="s">
        <v>37</v>
      </c>
      <c r="AQ4" t="s">
        <v>31</v>
      </c>
      <c r="AR4" t="s">
        <v>0</v>
      </c>
      <c r="AS4" t="s">
        <v>9</v>
      </c>
      <c r="AT4" t="s">
        <v>144</v>
      </c>
      <c r="AU4" t="s">
        <v>30</v>
      </c>
      <c r="AV4" t="s">
        <v>145</v>
      </c>
      <c r="AW4" t="s">
        <v>153</v>
      </c>
      <c r="AX4" t="s">
        <v>163</v>
      </c>
      <c r="AY4" t="s">
        <v>164</v>
      </c>
      <c r="AZ4" t="s">
        <v>165</v>
      </c>
      <c r="BA4" t="s">
        <v>166</v>
      </c>
      <c r="BB4" t="s">
        <v>167</v>
      </c>
      <c r="BC4" t="s">
        <v>65</v>
      </c>
      <c r="BF4" t="s">
        <v>0</v>
      </c>
      <c r="BG4" t="s">
        <v>173</v>
      </c>
      <c r="BH4" t="s">
        <v>74</v>
      </c>
      <c r="BI4" t="s">
        <v>168</v>
      </c>
      <c r="BJ4" t="s">
        <v>169</v>
      </c>
      <c r="BK4" t="s">
        <v>174</v>
      </c>
      <c r="BL4" t="s">
        <v>175</v>
      </c>
      <c r="BM4" t="s">
        <v>170</v>
      </c>
      <c r="BN4" t="s">
        <v>65</v>
      </c>
      <c r="BO4" t="s">
        <v>171</v>
      </c>
      <c r="BP4" t="s">
        <v>176</v>
      </c>
    </row>
    <row r="5" spans="1:68" ht="16.5">
      <c r="A5" s="121" t="str">
        <f>BF5</f>
        <v>강화교통</v>
      </c>
      <c r="B5" s="122">
        <f>IF(BH5="NULL", E5, BH5)</f>
        <v>67</v>
      </c>
      <c r="C5" s="123" t="str">
        <f>BN5</f>
        <v>S</v>
      </c>
      <c r="D5" s="124">
        <f>BM5</f>
        <v>1.0234615384615384</v>
      </c>
      <c r="E5" s="125">
        <f>U5</f>
        <v>67</v>
      </c>
      <c r="F5" s="234" t="str">
        <f>BG5</f>
        <v>801</v>
      </c>
      <c r="G5" s="126" t="str">
        <f>BK5</f>
        <v>78바3216</v>
      </c>
      <c r="H5" s="127">
        <f>BJ5</f>
        <v>1</v>
      </c>
      <c r="I5" s="128">
        <f>BP5</f>
        <v>434.416</v>
      </c>
      <c r="J5" s="129">
        <f>AB5/AA5</f>
        <v>2.7409842978522819E-2</v>
      </c>
      <c r="K5" s="129">
        <f>AC5/AA5</f>
        <v>0.32394547892698083</v>
      </c>
      <c r="L5" s="129">
        <f>AD5/I5</f>
        <v>0.28083680159110164</v>
      </c>
      <c r="M5" s="130">
        <f>Z5</f>
        <v>12.041</v>
      </c>
      <c r="N5" s="131">
        <f>AE5*100/W5</f>
        <v>0.69058229899451218</v>
      </c>
      <c r="O5" s="131">
        <f>AF5*100/W5</f>
        <v>12.890869581230893</v>
      </c>
      <c r="P5" s="222">
        <f>AK5</f>
        <v>8</v>
      </c>
      <c r="Q5" s="223">
        <f>AE5</f>
        <v>3</v>
      </c>
      <c r="R5" s="223">
        <f>AF5</f>
        <v>56</v>
      </c>
      <c r="T5">
        <v>503</v>
      </c>
      <c r="U5">
        <v>67</v>
      </c>
      <c r="V5" t="s">
        <v>445</v>
      </c>
      <c r="W5">
        <v>434.416</v>
      </c>
      <c r="X5">
        <v>163.28299999999999</v>
      </c>
      <c r="Y5">
        <v>2.661</v>
      </c>
      <c r="Z5">
        <v>12.041</v>
      </c>
      <c r="AA5">
        <v>15.859996000000001</v>
      </c>
      <c r="AB5">
        <v>0.43472</v>
      </c>
      <c r="AC5">
        <v>5.1377740000000003</v>
      </c>
      <c r="AD5" s="1">
        <v>122</v>
      </c>
      <c r="AE5">
        <v>3</v>
      </c>
      <c r="AF5">
        <v>56</v>
      </c>
      <c r="AG5">
        <v>108</v>
      </c>
      <c r="AH5">
        <v>27.390675000000002</v>
      </c>
      <c r="AI5">
        <v>2335.9</v>
      </c>
      <c r="AJ5">
        <v>1564.3</v>
      </c>
      <c r="AK5">
        <v>8</v>
      </c>
      <c r="AL5">
        <v>1185</v>
      </c>
      <c r="AM5" t="s">
        <v>469</v>
      </c>
      <c r="AN5" t="s">
        <v>470</v>
      </c>
      <c r="AO5">
        <v>434.416</v>
      </c>
      <c r="AR5" t="s">
        <v>117</v>
      </c>
      <c r="AS5" t="s">
        <v>123</v>
      </c>
      <c r="AT5" t="s">
        <v>330</v>
      </c>
      <c r="AU5" t="s">
        <v>445</v>
      </c>
      <c r="AV5" t="s">
        <v>48</v>
      </c>
      <c r="AW5">
        <v>1</v>
      </c>
      <c r="BB5">
        <v>1.0234615384615384</v>
      </c>
      <c r="BC5" t="s">
        <v>71</v>
      </c>
      <c r="BF5" t="s">
        <v>117</v>
      </c>
      <c r="BG5" t="s">
        <v>123</v>
      </c>
      <c r="BH5" t="s">
        <v>445</v>
      </c>
      <c r="BI5">
        <v>67</v>
      </c>
      <c r="BJ5">
        <v>1</v>
      </c>
      <c r="BK5" t="s">
        <v>330</v>
      </c>
      <c r="BL5" t="s">
        <v>177</v>
      </c>
      <c r="BM5">
        <v>1.0234615384615384</v>
      </c>
      <c r="BN5" t="s">
        <v>71</v>
      </c>
      <c r="BO5" t="s">
        <v>179</v>
      </c>
      <c r="BP5">
        <v>434.416</v>
      </c>
    </row>
    <row r="6" spans="1:68" ht="16.5">
      <c r="A6" s="105" t="str">
        <f t="shared" ref="A6:A7" si="0">BF6</f>
        <v>강화교통</v>
      </c>
      <c r="B6" s="106">
        <f t="shared" ref="B6:B69" si="1">IF(BH6="NULL", E6, BH6)</f>
        <v>158</v>
      </c>
      <c r="C6" s="107" t="str">
        <f t="shared" ref="C6:C7" si="2">BN6</f>
        <v>A</v>
      </c>
      <c r="D6" s="108">
        <f t="shared" ref="D6:D7" si="3">BM6</f>
        <v>0.99785714285714289</v>
      </c>
      <c r="E6" s="109">
        <f t="shared" ref="E6:E7" si="4">U6</f>
        <v>158</v>
      </c>
      <c r="F6" s="236" t="s">
        <v>380</v>
      </c>
      <c r="G6" s="110" t="str">
        <f t="shared" ref="G6:G7" si="5">BK6</f>
        <v>78바3214</v>
      </c>
      <c r="H6" s="111">
        <f t="shared" ref="H6:H7" si="6">BJ6</f>
        <v>1</v>
      </c>
      <c r="I6" s="112">
        <f t="shared" ref="I6:I7" si="7">BP6</f>
        <v>445.71600000000001</v>
      </c>
      <c r="J6" s="113">
        <f t="shared" ref="J6:J7" si="8">AB6/AA6</f>
        <v>1.366430716717237E-2</v>
      </c>
      <c r="K6" s="113">
        <f t="shared" ref="K6:K7" si="9">AC6/AA6</f>
        <v>0.22849542605080611</v>
      </c>
      <c r="L6" s="113">
        <f t="shared" ref="L6:L7" si="10">AD6/I6</f>
        <v>0.12339696129373862</v>
      </c>
      <c r="M6" s="114">
        <f t="shared" ref="M6:M7" si="11">Z6</f>
        <v>15.316000000000001</v>
      </c>
      <c r="N6" s="115">
        <f t="shared" ref="N6:N7" si="12">AE6*100/W6</f>
        <v>0</v>
      </c>
      <c r="O6" s="115">
        <f t="shared" ref="O6:O7" si="13">AF6*100/W6</f>
        <v>19.743513806998177</v>
      </c>
      <c r="P6" s="224">
        <f t="shared" ref="P6:P7" si="14">AK6</f>
        <v>2</v>
      </c>
      <c r="Q6" s="225">
        <f t="shared" ref="Q6:Q7" si="15">AE6</f>
        <v>0</v>
      </c>
      <c r="R6" s="225">
        <f t="shared" ref="R6:R7" si="16">AF6</f>
        <v>88</v>
      </c>
      <c r="T6">
        <v>503</v>
      </c>
      <c r="U6">
        <v>158</v>
      </c>
      <c r="V6" t="s">
        <v>445</v>
      </c>
      <c r="W6">
        <v>445.71600000000001</v>
      </c>
      <c r="X6">
        <v>159.54400000000001</v>
      </c>
      <c r="Y6">
        <v>2.794</v>
      </c>
      <c r="Z6">
        <v>15.316000000000001</v>
      </c>
      <c r="AA6">
        <v>15.571664</v>
      </c>
      <c r="AB6">
        <v>0.21277599999999999</v>
      </c>
      <c r="AC6">
        <v>3.5580539999999998</v>
      </c>
      <c r="AD6" s="1">
        <v>55</v>
      </c>
      <c r="AE6">
        <v>0</v>
      </c>
      <c r="AF6">
        <v>88</v>
      </c>
      <c r="AG6">
        <v>80</v>
      </c>
      <c r="AH6">
        <v>28.623529999999999</v>
      </c>
      <c r="AI6">
        <v>1408.6</v>
      </c>
      <c r="AJ6">
        <v>0</v>
      </c>
      <c r="AK6">
        <v>2</v>
      </c>
      <c r="AL6">
        <v>220</v>
      </c>
      <c r="AM6" t="s">
        <v>471</v>
      </c>
      <c r="AN6" t="s">
        <v>472</v>
      </c>
      <c r="AO6">
        <v>445.71600000000001</v>
      </c>
      <c r="AR6" t="s">
        <v>117</v>
      </c>
      <c r="AS6" t="s">
        <v>120</v>
      </c>
      <c r="AT6" t="s">
        <v>205</v>
      </c>
      <c r="AU6" t="s">
        <v>445</v>
      </c>
      <c r="AV6" t="s">
        <v>48</v>
      </c>
      <c r="AW6">
        <v>1</v>
      </c>
      <c r="BB6">
        <v>0.99785714285714289</v>
      </c>
      <c r="BC6" t="s">
        <v>66</v>
      </c>
      <c r="BF6" t="s">
        <v>117</v>
      </c>
      <c r="BG6" t="s">
        <v>120</v>
      </c>
      <c r="BH6" t="s">
        <v>445</v>
      </c>
      <c r="BI6">
        <v>158</v>
      </c>
      <c r="BJ6">
        <v>1</v>
      </c>
      <c r="BK6" t="s">
        <v>205</v>
      </c>
      <c r="BL6" t="s">
        <v>177</v>
      </c>
      <c r="BM6">
        <v>0.99785714285714289</v>
      </c>
      <c r="BN6" t="s">
        <v>66</v>
      </c>
      <c r="BO6" t="s">
        <v>181</v>
      </c>
      <c r="BP6">
        <v>445.71600000000001</v>
      </c>
    </row>
    <row r="7" spans="1:68" ht="16.5">
      <c r="A7" s="121" t="str">
        <f t="shared" si="0"/>
        <v>강화교통</v>
      </c>
      <c r="B7" s="122">
        <f t="shared" si="1"/>
        <v>677</v>
      </c>
      <c r="C7" s="123" t="str">
        <f t="shared" si="2"/>
        <v>S</v>
      </c>
      <c r="D7" s="124">
        <f t="shared" si="3"/>
        <v>1.0642307692307691</v>
      </c>
      <c r="E7" s="125">
        <f t="shared" si="4"/>
        <v>677</v>
      </c>
      <c r="F7" s="234" t="str">
        <f t="shared" ref="F7" si="17">BG7</f>
        <v>801</v>
      </c>
      <c r="G7" s="126" t="str">
        <f t="shared" si="5"/>
        <v>78바3216</v>
      </c>
      <c r="H7" s="127">
        <f t="shared" si="6"/>
        <v>1</v>
      </c>
      <c r="I7" s="128">
        <f t="shared" si="7"/>
        <v>495.06900000000002</v>
      </c>
      <c r="J7" s="129">
        <f t="shared" si="8"/>
        <v>2.627875266162271E-2</v>
      </c>
      <c r="K7" s="129">
        <f t="shared" si="9"/>
        <v>0.30303798511548657</v>
      </c>
      <c r="L7" s="129">
        <f t="shared" si="10"/>
        <v>0.26662950013028486</v>
      </c>
      <c r="M7" s="130">
        <f t="shared" si="11"/>
        <v>11.757</v>
      </c>
      <c r="N7" s="131">
        <f t="shared" si="12"/>
        <v>0.40398409110649219</v>
      </c>
      <c r="O7" s="131">
        <f t="shared" si="13"/>
        <v>13.53346705206749</v>
      </c>
      <c r="P7" s="222">
        <f t="shared" si="14"/>
        <v>7</v>
      </c>
      <c r="Q7" s="223">
        <f t="shared" si="15"/>
        <v>2</v>
      </c>
      <c r="R7" s="223">
        <f t="shared" si="16"/>
        <v>67</v>
      </c>
      <c r="T7">
        <v>503</v>
      </c>
      <c r="U7">
        <v>677</v>
      </c>
      <c r="V7" t="s">
        <v>445</v>
      </c>
      <c r="W7">
        <v>495.06900000000002</v>
      </c>
      <c r="X7">
        <v>178.91300000000001</v>
      </c>
      <c r="Y7">
        <v>2.7669999999999999</v>
      </c>
      <c r="Z7">
        <v>11.757</v>
      </c>
      <c r="AA7">
        <v>17.060551</v>
      </c>
      <c r="AB7">
        <v>0.44833000000000001</v>
      </c>
      <c r="AC7">
        <v>5.1699950000000001</v>
      </c>
      <c r="AD7" s="1">
        <v>132</v>
      </c>
      <c r="AE7">
        <v>2</v>
      </c>
      <c r="AF7">
        <v>67</v>
      </c>
      <c r="AG7">
        <v>108</v>
      </c>
      <c r="AH7">
        <v>29.018346999999999</v>
      </c>
      <c r="AI7">
        <v>2032.6</v>
      </c>
      <c r="AJ7">
        <v>1787.1</v>
      </c>
      <c r="AK7">
        <v>7</v>
      </c>
      <c r="AL7">
        <v>1846</v>
      </c>
      <c r="AM7" t="s">
        <v>473</v>
      </c>
      <c r="AN7" t="s">
        <v>474</v>
      </c>
      <c r="AO7">
        <v>495.06900000000002</v>
      </c>
      <c r="AR7" t="s">
        <v>117</v>
      </c>
      <c r="AS7" t="s">
        <v>123</v>
      </c>
      <c r="AT7" t="s">
        <v>330</v>
      </c>
      <c r="AU7" t="s">
        <v>445</v>
      </c>
      <c r="AV7" t="s">
        <v>48</v>
      </c>
      <c r="AW7">
        <v>1</v>
      </c>
      <c r="BB7">
        <v>1.0642307692307691</v>
      </c>
      <c r="BC7" t="s">
        <v>71</v>
      </c>
      <c r="BF7" t="s">
        <v>117</v>
      </c>
      <c r="BG7" t="s">
        <v>123</v>
      </c>
      <c r="BH7" t="s">
        <v>445</v>
      </c>
      <c r="BI7">
        <v>677</v>
      </c>
      <c r="BJ7">
        <v>1</v>
      </c>
      <c r="BK7" t="s">
        <v>330</v>
      </c>
      <c r="BL7" t="s">
        <v>177</v>
      </c>
      <c r="BM7">
        <v>1.0642307692307691</v>
      </c>
      <c r="BN7" t="s">
        <v>71</v>
      </c>
      <c r="BO7" t="s">
        <v>179</v>
      </c>
      <c r="BP7">
        <v>495.06900000000002</v>
      </c>
    </row>
    <row r="8" spans="1:68" ht="16.5">
      <c r="A8" s="105" t="str">
        <f t="shared" ref="A8:A71" si="18">BF8</f>
        <v>강화교통</v>
      </c>
      <c r="B8" s="106">
        <f t="shared" si="1"/>
        <v>1722</v>
      </c>
      <c r="C8" s="107" t="str">
        <f t="shared" ref="C8:C71" si="19">BN8</f>
        <v>C</v>
      </c>
      <c r="D8" s="108">
        <f t="shared" ref="D8:D71" si="20">BM8</f>
        <v>0.85784037708249672</v>
      </c>
      <c r="E8" s="109">
        <f t="shared" ref="E8:E71" si="21">U8</f>
        <v>1722</v>
      </c>
      <c r="F8" s="235" t="str">
        <f t="shared" ref="F8:F71" si="22">BG8</f>
        <v>17</v>
      </c>
      <c r="G8" s="110" t="str">
        <f t="shared" ref="G8:G71" si="23">BK8</f>
        <v>78바3239</v>
      </c>
      <c r="H8" s="111">
        <f t="shared" ref="H8:H71" si="24">BJ8</f>
        <v>2</v>
      </c>
      <c r="I8" s="112">
        <f t="shared" ref="I8:I71" si="25">BP8</f>
        <v>732.17399999999998</v>
      </c>
      <c r="J8" s="113">
        <f t="shared" ref="J8:J71" si="26">AB8/AA8</f>
        <v>2.7802995530120334E-2</v>
      </c>
      <c r="K8" s="113">
        <f t="shared" ref="K8:K71" si="27">AC8/AA8</f>
        <v>0.36368218160015853</v>
      </c>
      <c r="L8" s="113">
        <f t="shared" ref="L8:L71" si="28">AD8/I8</f>
        <v>0.19394296984050241</v>
      </c>
      <c r="M8" s="114">
        <f t="shared" ref="M8:M71" si="29">Z8</f>
        <v>12.911</v>
      </c>
      <c r="N8" s="115">
        <f t="shared" ref="N8:N71" si="30">AE8*100/W8</f>
        <v>0.13657955622570592</v>
      </c>
      <c r="O8" s="115">
        <f t="shared" ref="O8:O71" si="31">AF8*100/W8</f>
        <v>4.7802844678997074</v>
      </c>
      <c r="P8" s="224">
        <f t="shared" ref="P8:P71" si="32">AK8</f>
        <v>6</v>
      </c>
      <c r="Q8" s="225">
        <f t="shared" ref="Q8:Q71" si="33">AE8</f>
        <v>1</v>
      </c>
      <c r="R8" s="225">
        <f t="shared" ref="R8:R71" si="34">AF8</f>
        <v>35</v>
      </c>
      <c r="T8">
        <v>503</v>
      </c>
      <c r="U8">
        <v>1722</v>
      </c>
      <c r="V8" t="s">
        <v>445</v>
      </c>
      <c r="W8">
        <v>732.17399999999998</v>
      </c>
      <c r="X8">
        <v>350.96800000000002</v>
      </c>
      <c r="Y8">
        <v>2.0859999999999999</v>
      </c>
      <c r="Z8">
        <v>12.911</v>
      </c>
      <c r="AA8">
        <v>46.627206000000001</v>
      </c>
      <c r="AB8">
        <v>1.296376</v>
      </c>
      <c r="AC8">
        <v>16.957484000000001</v>
      </c>
      <c r="AD8" s="1">
        <v>142</v>
      </c>
      <c r="AE8">
        <v>1</v>
      </c>
      <c r="AF8">
        <v>35</v>
      </c>
      <c r="AG8">
        <v>72</v>
      </c>
      <c r="AH8">
        <v>15.702719999999999</v>
      </c>
      <c r="AI8">
        <v>145.30000000000001</v>
      </c>
      <c r="AJ8">
        <v>0</v>
      </c>
      <c r="AK8">
        <v>6</v>
      </c>
      <c r="AL8">
        <v>2832</v>
      </c>
      <c r="AM8" t="s">
        <v>446</v>
      </c>
      <c r="AN8" t="s">
        <v>475</v>
      </c>
      <c r="AO8">
        <v>487.69499999999999</v>
      </c>
      <c r="AR8" t="s">
        <v>117</v>
      </c>
      <c r="AS8" t="s">
        <v>118</v>
      </c>
      <c r="AT8" t="s">
        <v>468</v>
      </c>
      <c r="AU8" t="s">
        <v>445</v>
      </c>
      <c r="AV8" t="s">
        <v>48</v>
      </c>
      <c r="AW8">
        <v>2</v>
      </c>
      <c r="BB8">
        <v>0.85784037708249672</v>
      </c>
      <c r="BC8" t="s">
        <v>69</v>
      </c>
      <c r="BF8" t="s">
        <v>117</v>
      </c>
      <c r="BG8" t="s">
        <v>118</v>
      </c>
      <c r="BH8" t="s">
        <v>445</v>
      </c>
      <c r="BI8">
        <v>1722</v>
      </c>
      <c r="BJ8">
        <v>2</v>
      </c>
      <c r="BK8" t="s">
        <v>468</v>
      </c>
      <c r="BL8" t="s">
        <v>466</v>
      </c>
      <c r="BM8">
        <v>0.85784037708249672</v>
      </c>
      <c r="BN8" t="s">
        <v>69</v>
      </c>
      <c r="BO8" t="s">
        <v>180</v>
      </c>
      <c r="BP8">
        <v>732.17399999999998</v>
      </c>
    </row>
    <row r="9" spans="1:68" ht="16.5">
      <c r="A9" s="121" t="str">
        <f t="shared" si="18"/>
        <v>강화교통</v>
      </c>
      <c r="B9" s="122">
        <f t="shared" si="1"/>
        <v>4405</v>
      </c>
      <c r="C9" s="123" t="str">
        <f t="shared" si="19"/>
        <v>F</v>
      </c>
      <c r="D9" s="124">
        <f t="shared" si="20"/>
        <v>0.75732526032184033</v>
      </c>
      <c r="E9" s="125">
        <f t="shared" si="21"/>
        <v>4405</v>
      </c>
      <c r="F9" s="234" t="str">
        <f t="shared" si="22"/>
        <v>60-5</v>
      </c>
      <c r="G9" s="126" t="str">
        <f t="shared" si="23"/>
        <v>78바3205</v>
      </c>
      <c r="H9" s="127">
        <f t="shared" si="24"/>
        <v>5</v>
      </c>
      <c r="I9" s="128">
        <f t="shared" si="25"/>
        <v>2540.509</v>
      </c>
      <c r="J9" s="129">
        <f t="shared" si="26"/>
        <v>2.3445548317634127E-2</v>
      </c>
      <c r="K9" s="129">
        <f t="shared" si="27"/>
        <v>0.30826286551769683</v>
      </c>
      <c r="L9" s="129">
        <f t="shared" si="28"/>
        <v>0.2070451236346732</v>
      </c>
      <c r="M9" s="130">
        <f t="shared" si="29"/>
        <v>18.306000000000001</v>
      </c>
      <c r="N9" s="131">
        <f t="shared" si="30"/>
        <v>1.2595901057622705</v>
      </c>
      <c r="O9" s="131">
        <f t="shared" si="31"/>
        <v>30.505697873929989</v>
      </c>
      <c r="P9" s="222">
        <f t="shared" si="32"/>
        <v>29</v>
      </c>
      <c r="Q9" s="223">
        <f t="shared" si="33"/>
        <v>32</v>
      </c>
      <c r="R9" s="223">
        <f t="shared" si="34"/>
        <v>775</v>
      </c>
      <c r="T9">
        <v>503</v>
      </c>
      <c r="U9">
        <v>4405</v>
      </c>
      <c r="V9" t="s">
        <v>445</v>
      </c>
      <c r="W9">
        <v>2540.509</v>
      </c>
      <c r="X9">
        <v>1052.9269999999999</v>
      </c>
      <c r="Y9">
        <v>2.4129999999999998</v>
      </c>
      <c r="Z9">
        <v>18.306000000000001</v>
      </c>
      <c r="AA9">
        <v>97.684428999999994</v>
      </c>
      <c r="AB9">
        <v>2.2902650000000002</v>
      </c>
      <c r="AC9">
        <v>30.112482</v>
      </c>
      <c r="AD9" s="1">
        <v>526</v>
      </c>
      <c r="AE9">
        <v>32</v>
      </c>
      <c r="AF9">
        <v>775</v>
      </c>
      <c r="AG9">
        <v>99</v>
      </c>
      <c r="AH9">
        <v>26.007307000000001</v>
      </c>
      <c r="AI9">
        <v>17867.400000000001</v>
      </c>
      <c r="AJ9">
        <v>1572.9</v>
      </c>
      <c r="AK9">
        <v>29</v>
      </c>
      <c r="AL9">
        <v>6482</v>
      </c>
      <c r="AM9" t="s">
        <v>447</v>
      </c>
      <c r="AN9" t="s">
        <v>476</v>
      </c>
      <c r="AO9">
        <v>1160.921</v>
      </c>
      <c r="AR9" t="s">
        <v>117</v>
      </c>
      <c r="AS9" t="s">
        <v>119</v>
      </c>
      <c r="AT9" t="s">
        <v>196</v>
      </c>
      <c r="AU9" t="s">
        <v>445</v>
      </c>
      <c r="AV9" t="s">
        <v>48</v>
      </c>
      <c r="AW9">
        <v>5</v>
      </c>
      <c r="BB9">
        <v>0.75732526032184033</v>
      </c>
      <c r="BC9" t="s">
        <v>70</v>
      </c>
      <c r="BF9" t="s">
        <v>117</v>
      </c>
      <c r="BG9" t="s">
        <v>119</v>
      </c>
      <c r="BH9" t="s">
        <v>445</v>
      </c>
      <c r="BI9">
        <v>4405</v>
      </c>
      <c r="BJ9">
        <v>5</v>
      </c>
      <c r="BK9" t="s">
        <v>196</v>
      </c>
      <c r="BL9" t="s">
        <v>213</v>
      </c>
      <c r="BM9">
        <v>0.75732526032184033</v>
      </c>
      <c r="BN9" t="s">
        <v>70</v>
      </c>
      <c r="BO9" t="s">
        <v>192</v>
      </c>
      <c r="BP9">
        <v>2540.509</v>
      </c>
    </row>
    <row r="10" spans="1:68" ht="16.5">
      <c r="A10" s="105" t="str">
        <f t="shared" si="18"/>
        <v>강화교통</v>
      </c>
      <c r="B10" s="106" t="str">
        <f t="shared" si="1"/>
        <v>가상현</v>
      </c>
      <c r="C10" s="107" t="str">
        <f t="shared" si="19"/>
        <v>D</v>
      </c>
      <c r="D10" s="108">
        <f t="shared" si="20"/>
        <v>0.81400000000000006</v>
      </c>
      <c r="E10" s="109">
        <f t="shared" si="21"/>
        <v>9345</v>
      </c>
      <c r="F10" s="236" t="s">
        <v>380</v>
      </c>
      <c r="G10" s="110" t="str">
        <f t="shared" si="23"/>
        <v>70바2504</v>
      </c>
      <c r="H10" s="111">
        <f t="shared" si="24"/>
        <v>1</v>
      </c>
      <c r="I10" s="112">
        <f t="shared" si="25"/>
        <v>553.61099999999999</v>
      </c>
      <c r="J10" s="113">
        <f t="shared" si="26"/>
        <v>1.0137078109980123E-2</v>
      </c>
      <c r="K10" s="113">
        <f t="shared" si="27"/>
        <v>0.38216869991511215</v>
      </c>
      <c r="L10" s="113">
        <f t="shared" si="28"/>
        <v>0.19869547389773687</v>
      </c>
      <c r="M10" s="114">
        <f t="shared" si="29"/>
        <v>12.536</v>
      </c>
      <c r="N10" s="115">
        <f t="shared" si="30"/>
        <v>0</v>
      </c>
      <c r="O10" s="115">
        <f t="shared" si="31"/>
        <v>1.9869547389773685</v>
      </c>
      <c r="P10" s="224">
        <f t="shared" si="32"/>
        <v>1</v>
      </c>
      <c r="Q10" s="225">
        <f t="shared" si="33"/>
        <v>0</v>
      </c>
      <c r="R10" s="225">
        <f t="shared" si="34"/>
        <v>11</v>
      </c>
      <c r="T10">
        <v>503</v>
      </c>
      <c r="U10">
        <v>9345</v>
      </c>
      <c r="V10" t="s">
        <v>231</v>
      </c>
      <c r="W10">
        <v>553.61099999999999</v>
      </c>
      <c r="X10">
        <v>272.00900000000001</v>
      </c>
      <c r="Y10">
        <v>2.0350000000000001</v>
      </c>
      <c r="Z10">
        <v>12.536</v>
      </c>
      <c r="AA10">
        <v>38.471933999999997</v>
      </c>
      <c r="AB10">
        <v>0.38999299999999998</v>
      </c>
      <c r="AC10">
        <v>14.702769</v>
      </c>
      <c r="AD10" s="1">
        <v>110</v>
      </c>
      <c r="AE10">
        <v>0</v>
      </c>
      <c r="AF10">
        <v>11</v>
      </c>
      <c r="AG10">
        <v>64</v>
      </c>
      <c r="AH10">
        <v>14.389996</v>
      </c>
      <c r="AI10">
        <v>5.4</v>
      </c>
      <c r="AJ10">
        <v>0</v>
      </c>
      <c r="AK10">
        <v>1</v>
      </c>
      <c r="AL10">
        <v>112</v>
      </c>
      <c r="AM10" t="s">
        <v>232</v>
      </c>
      <c r="AN10" t="s">
        <v>477</v>
      </c>
      <c r="AO10">
        <v>553.61099999999999</v>
      </c>
      <c r="AR10" t="s">
        <v>117</v>
      </c>
      <c r="AS10" t="s">
        <v>118</v>
      </c>
      <c r="AT10" t="s">
        <v>193</v>
      </c>
      <c r="AU10" t="s">
        <v>231</v>
      </c>
      <c r="AV10" t="s">
        <v>48</v>
      </c>
      <c r="AW10">
        <v>1</v>
      </c>
      <c r="BB10">
        <v>0.81400000000000006</v>
      </c>
      <c r="BC10" t="s">
        <v>67</v>
      </c>
      <c r="BF10" t="s">
        <v>117</v>
      </c>
      <c r="BG10" t="s">
        <v>118</v>
      </c>
      <c r="BH10" t="s">
        <v>231</v>
      </c>
      <c r="BI10">
        <v>9345</v>
      </c>
      <c r="BJ10">
        <v>1</v>
      </c>
      <c r="BK10" t="s">
        <v>193</v>
      </c>
      <c r="BL10" t="s">
        <v>177</v>
      </c>
      <c r="BM10">
        <v>0.81400000000000006</v>
      </c>
      <c r="BN10" t="s">
        <v>67</v>
      </c>
      <c r="BO10" t="s">
        <v>182</v>
      </c>
      <c r="BP10">
        <v>553.61099999999999</v>
      </c>
    </row>
    <row r="11" spans="1:68" ht="16.5">
      <c r="A11" s="121" t="str">
        <f t="shared" si="18"/>
        <v>강화교통</v>
      </c>
      <c r="B11" s="122" t="str">
        <f t="shared" si="1"/>
        <v>강동원</v>
      </c>
      <c r="C11" s="123" t="str">
        <f t="shared" si="19"/>
        <v>F</v>
      </c>
      <c r="D11" s="124">
        <f t="shared" si="20"/>
        <v>0.77648648648648655</v>
      </c>
      <c r="E11" s="125">
        <f t="shared" si="21"/>
        <v>3444</v>
      </c>
      <c r="F11" s="234" t="str">
        <f t="shared" si="22"/>
        <v>60-5</v>
      </c>
      <c r="G11" s="126" t="str">
        <f t="shared" si="23"/>
        <v>78바3231</v>
      </c>
      <c r="H11" s="127">
        <f t="shared" si="24"/>
        <v>1</v>
      </c>
      <c r="I11" s="128">
        <f t="shared" si="25"/>
        <v>4126.1329999999998</v>
      </c>
      <c r="J11" s="129">
        <f t="shared" si="26"/>
        <v>3.3795264050934762E-2</v>
      </c>
      <c r="K11" s="129">
        <f t="shared" si="27"/>
        <v>0.23685821721029385</v>
      </c>
      <c r="L11" s="129">
        <f t="shared" si="28"/>
        <v>0.20915467339516203</v>
      </c>
      <c r="M11" s="130">
        <f t="shared" si="29"/>
        <v>20.574000000000002</v>
      </c>
      <c r="N11" s="131">
        <f t="shared" si="30"/>
        <v>0</v>
      </c>
      <c r="O11" s="131">
        <f t="shared" si="31"/>
        <v>48.059526922665846</v>
      </c>
      <c r="P11" s="222">
        <f t="shared" si="32"/>
        <v>30</v>
      </c>
      <c r="Q11" s="223">
        <f t="shared" si="33"/>
        <v>0</v>
      </c>
      <c r="R11" s="223">
        <f t="shared" si="34"/>
        <v>1983</v>
      </c>
      <c r="T11">
        <v>503</v>
      </c>
      <c r="U11">
        <v>3444</v>
      </c>
      <c r="V11" t="s">
        <v>233</v>
      </c>
      <c r="W11">
        <v>4126.1329999999998</v>
      </c>
      <c r="X11">
        <v>1436.3209999999999</v>
      </c>
      <c r="Y11">
        <v>2.8730000000000002</v>
      </c>
      <c r="Z11">
        <v>20.574000000000002</v>
      </c>
      <c r="AA11">
        <v>132.841927</v>
      </c>
      <c r="AB11">
        <v>4.4894280000000002</v>
      </c>
      <c r="AC11">
        <v>31.464701999999999</v>
      </c>
      <c r="AD11" s="1">
        <v>863</v>
      </c>
      <c r="AE11">
        <v>0</v>
      </c>
      <c r="AF11">
        <v>1983</v>
      </c>
      <c r="AG11">
        <v>93</v>
      </c>
      <c r="AH11">
        <v>31.060472000000001</v>
      </c>
      <c r="AI11">
        <v>34454.400000000001</v>
      </c>
      <c r="AJ11">
        <v>6310.6</v>
      </c>
      <c r="AK11">
        <v>30</v>
      </c>
      <c r="AL11">
        <v>6396</v>
      </c>
      <c r="AM11" t="s">
        <v>234</v>
      </c>
      <c r="AN11" t="s">
        <v>478</v>
      </c>
      <c r="AO11">
        <v>4126.1329999999998</v>
      </c>
      <c r="AR11" t="s">
        <v>117</v>
      </c>
      <c r="AS11" t="s">
        <v>119</v>
      </c>
      <c r="AT11" t="s">
        <v>198</v>
      </c>
      <c r="AU11" t="s">
        <v>233</v>
      </c>
      <c r="AV11" t="s">
        <v>48</v>
      </c>
      <c r="AW11">
        <v>1</v>
      </c>
      <c r="BB11">
        <v>0.77648648648648655</v>
      </c>
      <c r="BC11" t="s">
        <v>70</v>
      </c>
      <c r="BF11" t="s">
        <v>117</v>
      </c>
      <c r="BG11" t="s">
        <v>119</v>
      </c>
      <c r="BH11" t="s">
        <v>233</v>
      </c>
      <c r="BI11">
        <v>3444</v>
      </c>
      <c r="BJ11">
        <v>1</v>
      </c>
      <c r="BK11" t="s">
        <v>198</v>
      </c>
      <c r="BL11" t="s">
        <v>177</v>
      </c>
      <c r="BM11">
        <v>0.77648648648648655</v>
      </c>
      <c r="BN11" t="s">
        <v>70</v>
      </c>
      <c r="BO11" t="s">
        <v>192</v>
      </c>
      <c r="BP11">
        <v>4126.1329999999998</v>
      </c>
    </row>
    <row r="12" spans="1:68" ht="16.5">
      <c r="A12" s="105" t="str">
        <f t="shared" si="18"/>
        <v>강화교통</v>
      </c>
      <c r="B12" s="106" t="str">
        <f t="shared" si="1"/>
        <v>고길훈</v>
      </c>
      <c r="C12" s="107" t="str">
        <f t="shared" si="19"/>
        <v>S</v>
      </c>
      <c r="D12" s="108">
        <f t="shared" si="20"/>
        <v>1.1369230769230769</v>
      </c>
      <c r="E12" s="109">
        <f t="shared" si="21"/>
        <v>3986</v>
      </c>
      <c r="F12" s="235" t="str">
        <f t="shared" si="22"/>
        <v>801</v>
      </c>
      <c r="G12" s="110" t="str">
        <f t="shared" si="23"/>
        <v>78바3216</v>
      </c>
      <c r="H12" s="111">
        <f t="shared" si="24"/>
        <v>1</v>
      </c>
      <c r="I12" s="112">
        <f t="shared" si="25"/>
        <v>3826.2330000000002</v>
      </c>
      <c r="J12" s="113">
        <f t="shared" si="26"/>
        <v>2.8799088574518447E-2</v>
      </c>
      <c r="K12" s="113">
        <f t="shared" si="27"/>
        <v>0.26956586335855487</v>
      </c>
      <c r="L12" s="113">
        <f t="shared" si="28"/>
        <v>0.26997833116801823</v>
      </c>
      <c r="M12" s="114">
        <f t="shared" si="29"/>
        <v>11.782999999999999</v>
      </c>
      <c r="N12" s="115">
        <f t="shared" si="30"/>
        <v>1.3329036679156758</v>
      </c>
      <c r="O12" s="115">
        <f t="shared" si="31"/>
        <v>21.979842837589867</v>
      </c>
      <c r="P12" s="224">
        <f t="shared" si="32"/>
        <v>5</v>
      </c>
      <c r="Q12" s="225">
        <f t="shared" si="33"/>
        <v>51</v>
      </c>
      <c r="R12" s="225">
        <f t="shared" si="34"/>
        <v>841</v>
      </c>
      <c r="T12">
        <v>503</v>
      </c>
      <c r="U12">
        <v>3986</v>
      </c>
      <c r="V12" t="s">
        <v>334</v>
      </c>
      <c r="W12">
        <v>3826.2330000000002</v>
      </c>
      <c r="X12">
        <v>1294.508</v>
      </c>
      <c r="Y12">
        <v>2.956</v>
      </c>
      <c r="Z12">
        <v>11.782999999999999</v>
      </c>
      <c r="AA12">
        <v>117.854945</v>
      </c>
      <c r="AB12">
        <v>3.3941150000000002</v>
      </c>
      <c r="AC12">
        <v>31.769670000000001</v>
      </c>
      <c r="AD12" s="1">
        <v>1033</v>
      </c>
      <c r="AE12">
        <v>51</v>
      </c>
      <c r="AF12">
        <v>841</v>
      </c>
      <c r="AG12">
        <v>108</v>
      </c>
      <c r="AH12">
        <v>32.465612</v>
      </c>
      <c r="AI12">
        <v>17036.099999999999</v>
      </c>
      <c r="AJ12">
        <v>13411.5</v>
      </c>
      <c r="AK12">
        <v>5</v>
      </c>
      <c r="AL12">
        <v>667</v>
      </c>
      <c r="AM12" t="s">
        <v>335</v>
      </c>
      <c r="AN12" t="s">
        <v>479</v>
      </c>
      <c r="AO12">
        <v>3826.2330000000002</v>
      </c>
      <c r="AR12" t="s">
        <v>117</v>
      </c>
      <c r="AS12" t="s">
        <v>123</v>
      </c>
      <c r="AT12" t="s">
        <v>330</v>
      </c>
      <c r="AU12" t="s">
        <v>334</v>
      </c>
      <c r="AV12" t="s">
        <v>48</v>
      </c>
      <c r="AW12">
        <v>1</v>
      </c>
      <c r="BB12">
        <v>1.1369230769230769</v>
      </c>
      <c r="BC12" t="s">
        <v>71</v>
      </c>
      <c r="BF12" t="s">
        <v>117</v>
      </c>
      <c r="BG12" t="s">
        <v>123</v>
      </c>
      <c r="BH12" t="s">
        <v>334</v>
      </c>
      <c r="BI12">
        <v>3986</v>
      </c>
      <c r="BJ12">
        <v>1</v>
      </c>
      <c r="BK12" t="s">
        <v>330</v>
      </c>
      <c r="BL12" t="s">
        <v>177</v>
      </c>
      <c r="BM12">
        <v>1.1369230769230769</v>
      </c>
      <c r="BN12" t="s">
        <v>71</v>
      </c>
      <c r="BO12" t="s">
        <v>179</v>
      </c>
      <c r="BP12">
        <v>3826.2330000000002</v>
      </c>
    </row>
    <row r="13" spans="1:68" ht="16.5">
      <c r="A13" s="121" t="str">
        <f t="shared" si="18"/>
        <v>강화교통</v>
      </c>
      <c r="B13" s="122" t="str">
        <f t="shared" si="1"/>
        <v>고봉인</v>
      </c>
      <c r="C13" s="123" t="str">
        <f t="shared" si="19"/>
        <v>C</v>
      </c>
      <c r="D13" s="124">
        <f t="shared" si="20"/>
        <v>0.86221283368012669</v>
      </c>
      <c r="E13" s="125">
        <f t="shared" si="21"/>
        <v>2653</v>
      </c>
      <c r="F13" s="234" t="str">
        <f t="shared" si="22"/>
        <v>70</v>
      </c>
      <c r="G13" s="126" t="str">
        <f t="shared" si="23"/>
        <v>78바3221</v>
      </c>
      <c r="H13" s="127">
        <f t="shared" si="24"/>
        <v>2</v>
      </c>
      <c r="I13" s="128">
        <f t="shared" si="25"/>
        <v>3671.598</v>
      </c>
      <c r="J13" s="129">
        <f t="shared" si="26"/>
        <v>7.4027053307244824E-3</v>
      </c>
      <c r="K13" s="129">
        <f t="shared" si="27"/>
        <v>0.3291625982702272</v>
      </c>
      <c r="L13" s="129">
        <f t="shared" si="28"/>
        <v>0.19201448524593379</v>
      </c>
      <c r="M13" s="130">
        <f t="shared" si="29"/>
        <v>15.747999999999999</v>
      </c>
      <c r="N13" s="131">
        <f t="shared" si="30"/>
        <v>0.16341658318802876</v>
      </c>
      <c r="O13" s="131">
        <f t="shared" si="31"/>
        <v>58.230775809334247</v>
      </c>
      <c r="P13" s="222">
        <f t="shared" si="32"/>
        <v>13</v>
      </c>
      <c r="Q13" s="223">
        <f t="shared" si="33"/>
        <v>6</v>
      </c>
      <c r="R13" s="223">
        <f t="shared" si="34"/>
        <v>2138</v>
      </c>
      <c r="T13">
        <v>503</v>
      </c>
      <c r="U13">
        <v>2653</v>
      </c>
      <c r="V13" t="s">
        <v>235</v>
      </c>
      <c r="W13">
        <v>3671.598</v>
      </c>
      <c r="X13">
        <v>1631.2860000000001</v>
      </c>
      <c r="Y13">
        <v>2.2509999999999999</v>
      </c>
      <c r="Z13">
        <v>15.747999999999999</v>
      </c>
      <c r="AA13">
        <v>171.48136299999999</v>
      </c>
      <c r="AB13">
        <v>1.2694259999999999</v>
      </c>
      <c r="AC13">
        <v>56.445250999999999</v>
      </c>
      <c r="AD13" s="1">
        <v>705</v>
      </c>
      <c r="AE13">
        <v>6</v>
      </c>
      <c r="AF13">
        <v>2138</v>
      </c>
      <c r="AG13">
        <v>92</v>
      </c>
      <c r="AH13">
        <v>21.411061</v>
      </c>
      <c r="AI13">
        <v>11033.3</v>
      </c>
      <c r="AJ13">
        <v>39.9</v>
      </c>
      <c r="AK13">
        <v>13</v>
      </c>
      <c r="AL13">
        <v>3556</v>
      </c>
      <c r="AM13" t="s">
        <v>236</v>
      </c>
      <c r="AN13" t="s">
        <v>480</v>
      </c>
      <c r="AO13">
        <v>3450.46</v>
      </c>
      <c r="AR13" t="s">
        <v>117</v>
      </c>
      <c r="AS13" t="s">
        <v>120</v>
      </c>
      <c r="AT13" t="s">
        <v>208</v>
      </c>
      <c r="AU13" t="s">
        <v>235</v>
      </c>
      <c r="AV13" t="s">
        <v>48</v>
      </c>
      <c r="AW13">
        <v>2</v>
      </c>
      <c r="BB13">
        <v>0.86221283368012669</v>
      </c>
      <c r="BC13" t="s">
        <v>69</v>
      </c>
      <c r="BF13" t="s">
        <v>117</v>
      </c>
      <c r="BG13" t="s">
        <v>120</v>
      </c>
      <c r="BH13" t="s">
        <v>235</v>
      </c>
      <c r="BI13">
        <v>2653</v>
      </c>
      <c r="BJ13">
        <v>2</v>
      </c>
      <c r="BK13" t="s">
        <v>208</v>
      </c>
      <c r="BL13" t="s">
        <v>206</v>
      </c>
      <c r="BM13">
        <v>0.86221283368012669</v>
      </c>
      <c r="BN13" t="s">
        <v>69</v>
      </c>
      <c r="BO13" t="s">
        <v>180</v>
      </c>
      <c r="BP13">
        <v>3671.598</v>
      </c>
    </row>
    <row r="14" spans="1:68" ht="16.5">
      <c r="A14" s="105" t="str">
        <f t="shared" si="18"/>
        <v>강화교통</v>
      </c>
      <c r="B14" s="106" t="str">
        <f t="shared" si="1"/>
        <v>고상돈</v>
      </c>
      <c r="C14" s="107" t="str">
        <f t="shared" si="19"/>
        <v>C</v>
      </c>
      <c r="D14" s="108">
        <f t="shared" si="20"/>
        <v>0.85963830273071795</v>
      </c>
      <c r="E14" s="109">
        <f t="shared" si="21"/>
        <v>8034</v>
      </c>
      <c r="F14" s="235" t="str">
        <f t="shared" si="22"/>
        <v>60-5</v>
      </c>
      <c r="G14" s="110" t="str">
        <f t="shared" si="23"/>
        <v>78바3232</v>
      </c>
      <c r="H14" s="111">
        <f t="shared" si="24"/>
        <v>5</v>
      </c>
      <c r="I14" s="112">
        <f t="shared" si="25"/>
        <v>1745.317</v>
      </c>
      <c r="J14" s="113">
        <f t="shared" si="26"/>
        <v>1.0859398075295791E-2</v>
      </c>
      <c r="K14" s="113">
        <f t="shared" si="27"/>
        <v>0.32017201199627232</v>
      </c>
      <c r="L14" s="113">
        <f t="shared" si="28"/>
        <v>0.22803880326611153</v>
      </c>
      <c r="M14" s="114">
        <f t="shared" si="29"/>
        <v>13.766</v>
      </c>
      <c r="N14" s="115">
        <f t="shared" si="30"/>
        <v>5.7236921935706911E-2</v>
      </c>
      <c r="O14" s="115">
        <f t="shared" si="31"/>
        <v>17.113839658776367</v>
      </c>
      <c r="P14" s="224">
        <f t="shared" si="32"/>
        <v>8</v>
      </c>
      <c r="Q14" s="225">
        <f t="shared" si="33"/>
        <v>1</v>
      </c>
      <c r="R14" s="225">
        <f t="shared" si="34"/>
        <v>299</v>
      </c>
      <c r="T14">
        <v>503</v>
      </c>
      <c r="U14">
        <v>8034</v>
      </c>
      <c r="V14" t="s">
        <v>381</v>
      </c>
      <c r="W14">
        <v>1747.124</v>
      </c>
      <c r="X14">
        <v>696.35400000000004</v>
      </c>
      <c r="Y14">
        <v>2.5089999999999999</v>
      </c>
      <c r="Z14">
        <v>13.766</v>
      </c>
      <c r="AA14">
        <v>74.17971</v>
      </c>
      <c r="AB14">
        <v>0.80554700000000001</v>
      </c>
      <c r="AC14">
        <v>23.750267000000001</v>
      </c>
      <c r="AD14" s="1">
        <v>398</v>
      </c>
      <c r="AE14">
        <v>1</v>
      </c>
      <c r="AF14">
        <v>299</v>
      </c>
      <c r="AG14">
        <v>92</v>
      </c>
      <c r="AH14">
        <v>23.552586000000002</v>
      </c>
      <c r="AI14">
        <v>9497.7000000000007</v>
      </c>
      <c r="AJ14">
        <v>460.8</v>
      </c>
      <c r="AK14">
        <v>8</v>
      </c>
      <c r="AL14">
        <v>2016</v>
      </c>
      <c r="AM14" t="s">
        <v>382</v>
      </c>
      <c r="AN14" t="s">
        <v>481</v>
      </c>
      <c r="AO14">
        <v>392.37099999999998</v>
      </c>
      <c r="AR14" t="s">
        <v>117</v>
      </c>
      <c r="AS14" t="s">
        <v>119</v>
      </c>
      <c r="AT14" t="s">
        <v>199</v>
      </c>
      <c r="AU14" t="s">
        <v>381</v>
      </c>
      <c r="AV14" t="s">
        <v>48</v>
      </c>
      <c r="AW14">
        <v>5</v>
      </c>
      <c r="BB14">
        <v>0.85963830273071795</v>
      </c>
      <c r="BC14" t="s">
        <v>69</v>
      </c>
      <c r="BF14" t="s">
        <v>117</v>
      </c>
      <c r="BG14" t="s">
        <v>119</v>
      </c>
      <c r="BH14" t="s">
        <v>381</v>
      </c>
      <c r="BI14">
        <v>8034</v>
      </c>
      <c r="BJ14">
        <v>5</v>
      </c>
      <c r="BK14" t="s">
        <v>199</v>
      </c>
      <c r="BL14" t="s">
        <v>213</v>
      </c>
      <c r="BM14">
        <v>0.85963830273071795</v>
      </c>
      <c r="BN14" t="s">
        <v>69</v>
      </c>
      <c r="BO14" t="s">
        <v>180</v>
      </c>
      <c r="BP14">
        <v>1745.317</v>
      </c>
    </row>
    <row r="15" spans="1:68" ht="16.5">
      <c r="A15" s="121" t="str">
        <f t="shared" si="18"/>
        <v>강화교통</v>
      </c>
      <c r="B15" s="122" t="str">
        <f t="shared" si="1"/>
        <v>고운성</v>
      </c>
      <c r="C15" s="123" t="str">
        <f t="shared" si="19"/>
        <v>B</v>
      </c>
      <c r="D15" s="124">
        <f t="shared" si="20"/>
        <v>0.91807692307692301</v>
      </c>
      <c r="E15" s="125">
        <f t="shared" si="21"/>
        <v>5222</v>
      </c>
      <c r="F15" s="234" t="str">
        <f t="shared" si="22"/>
        <v>800</v>
      </c>
      <c r="G15" s="126" t="str">
        <f t="shared" si="23"/>
        <v>78바3242</v>
      </c>
      <c r="H15" s="127">
        <f t="shared" si="24"/>
        <v>1</v>
      </c>
      <c r="I15" s="128">
        <f t="shared" si="25"/>
        <v>3132.194</v>
      </c>
      <c r="J15" s="129">
        <f t="shared" si="26"/>
        <v>1.2730463028243643E-2</v>
      </c>
      <c r="K15" s="129">
        <f t="shared" si="27"/>
        <v>0.33262226807048834</v>
      </c>
      <c r="L15" s="129">
        <f t="shared" si="28"/>
        <v>0.18357739016165667</v>
      </c>
      <c r="M15" s="130">
        <f t="shared" si="29"/>
        <v>12.321999999999999</v>
      </c>
      <c r="N15" s="131">
        <f t="shared" si="30"/>
        <v>0.35119152900490841</v>
      </c>
      <c r="O15" s="131">
        <f t="shared" si="31"/>
        <v>24.391848014522729</v>
      </c>
      <c r="P15" s="222">
        <f t="shared" si="32"/>
        <v>25</v>
      </c>
      <c r="Q15" s="223">
        <f t="shared" si="33"/>
        <v>11</v>
      </c>
      <c r="R15" s="223">
        <f t="shared" si="34"/>
        <v>764</v>
      </c>
      <c r="T15">
        <v>503</v>
      </c>
      <c r="U15">
        <v>5222</v>
      </c>
      <c r="V15" t="s">
        <v>336</v>
      </c>
      <c r="W15">
        <v>3132.194</v>
      </c>
      <c r="X15">
        <v>1312.3520000000001</v>
      </c>
      <c r="Y15">
        <v>2.387</v>
      </c>
      <c r="Z15">
        <v>12.321999999999999</v>
      </c>
      <c r="AA15">
        <v>149.37775600000001</v>
      </c>
      <c r="AB15">
        <v>1.901648</v>
      </c>
      <c r="AC15">
        <v>49.686368000000002</v>
      </c>
      <c r="AD15" s="1">
        <v>575</v>
      </c>
      <c r="AE15">
        <v>11</v>
      </c>
      <c r="AF15">
        <v>764</v>
      </c>
      <c r="AG15">
        <v>107</v>
      </c>
      <c r="AH15">
        <v>20.968274999999998</v>
      </c>
      <c r="AI15">
        <v>10189</v>
      </c>
      <c r="AJ15">
        <v>381.3</v>
      </c>
      <c r="AK15">
        <v>25</v>
      </c>
      <c r="AL15">
        <v>4204</v>
      </c>
      <c r="AM15" t="s">
        <v>337</v>
      </c>
      <c r="AN15" t="s">
        <v>482</v>
      </c>
      <c r="AO15">
        <v>3132.194</v>
      </c>
      <c r="AR15" t="s">
        <v>117</v>
      </c>
      <c r="AS15" t="s">
        <v>122</v>
      </c>
      <c r="AT15" t="s">
        <v>228</v>
      </c>
      <c r="AU15" t="s">
        <v>336</v>
      </c>
      <c r="AV15" t="s">
        <v>48</v>
      </c>
      <c r="AW15">
        <v>1</v>
      </c>
      <c r="BB15">
        <v>0.91807692307692301</v>
      </c>
      <c r="BC15" t="s">
        <v>68</v>
      </c>
      <c r="BF15" t="s">
        <v>117</v>
      </c>
      <c r="BG15" t="s">
        <v>122</v>
      </c>
      <c r="BH15" t="s">
        <v>336</v>
      </c>
      <c r="BI15">
        <v>5222</v>
      </c>
      <c r="BJ15">
        <v>1</v>
      </c>
      <c r="BK15" t="s">
        <v>228</v>
      </c>
      <c r="BL15" t="s">
        <v>177</v>
      </c>
      <c r="BM15">
        <v>0.91807692307692301</v>
      </c>
      <c r="BN15" t="s">
        <v>68</v>
      </c>
      <c r="BO15" t="s">
        <v>178</v>
      </c>
      <c r="BP15">
        <v>3132.194</v>
      </c>
    </row>
    <row r="16" spans="1:68" ht="16.5">
      <c r="A16" s="105" t="str">
        <f t="shared" si="18"/>
        <v>강화교통</v>
      </c>
      <c r="B16" s="106" t="str">
        <f t="shared" si="1"/>
        <v>고정복</v>
      </c>
      <c r="C16" s="107" t="str">
        <f t="shared" si="19"/>
        <v>F</v>
      </c>
      <c r="D16" s="108">
        <f t="shared" si="20"/>
        <v>0.78534962835681932</v>
      </c>
      <c r="E16" s="109">
        <f t="shared" si="21"/>
        <v>2993</v>
      </c>
      <c r="F16" s="235" t="str">
        <f t="shared" si="22"/>
        <v>17</v>
      </c>
      <c r="G16" s="110" t="str">
        <f t="shared" si="23"/>
        <v>70바3719</v>
      </c>
      <c r="H16" s="111">
        <f t="shared" si="24"/>
        <v>2</v>
      </c>
      <c r="I16" s="112">
        <f t="shared" si="25"/>
        <v>2529.4319999999998</v>
      </c>
      <c r="J16" s="113">
        <f t="shared" si="26"/>
        <v>1.3259327925140686E-2</v>
      </c>
      <c r="K16" s="113">
        <f t="shared" si="27"/>
        <v>0.36643342316238992</v>
      </c>
      <c r="L16" s="113">
        <f t="shared" si="28"/>
        <v>0.24313758978300268</v>
      </c>
      <c r="M16" s="114">
        <f t="shared" si="29"/>
        <v>11.502000000000001</v>
      </c>
      <c r="N16" s="115">
        <f t="shared" si="30"/>
        <v>0.11860370233317204</v>
      </c>
      <c r="O16" s="115">
        <f t="shared" si="31"/>
        <v>5.2185629026595697</v>
      </c>
      <c r="P16" s="224">
        <f t="shared" si="32"/>
        <v>1</v>
      </c>
      <c r="Q16" s="225">
        <f t="shared" si="33"/>
        <v>3</v>
      </c>
      <c r="R16" s="225">
        <f t="shared" si="34"/>
        <v>132</v>
      </c>
      <c r="T16">
        <v>503</v>
      </c>
      <c r="U16">
        <v>2993</v>
      </c>
      <c r="V16" t="s">
        <v>237</v>
      </c>
      <c r="W16">
        <v>2529.4319999999998</v>
      </c>
      <c r="X16">
        <v>1246.069</v>
      </c>
      <c r="Y16">
        <v>2.0299999999999998</v>
      </c>
      <c r="Z16">
        <v>11.502000000000001</v>
      </c>
      <c r="AA16">
        <v>175.616895</v>
      </c>
      <c r="AB16">
        <v>2.3285619999999998</v>
      </c>
      <c r="AC16">
        <v>64.351900000000001</v>
      </c>
      <c r="AD16" s="1">
        <v>615</v>
      </c>
      <c r="AE16">
        <v>3</v>
      </c>
      <c r="AF16">
        <v>132</v>
      </c>
      <c r="AG16">
        <v>76</v>
      </c>
      <c r="AH16">
        <v>14.403124</v>
      </c>
      <c r="AI16">
        <v>95.6</v>
      </c>
      <c r="AJ16">
        <v>0</v>
      </c>
      <c r="AK16">
        <v>1</v>
      </c>
      <c r="AL16">
        <v>38</v>
      </c>
      <c r="AM16" t="s">
        <v>238</v>
      </c>
      <c r="AN16" t="s">
        <v>483</v>
      </c>
      <c r="AO16">
        <v>2354.8519999999999</v>
      </c>
      <c r="AR16" t="s">
        <v>117</v>
      </c>
      <c r="AS16" t="s">
        <v>118</v>
      </c>
      <c r="AT16" t="s">
        <v>195</v>
      </c>
      <c r="AU16" t="s">
        <v>237</v>
      </c>
      <c r="AV16" t="s">
        <v>48</v>
      </c>
      <c r="AW16">
        <v>2</v>
      </c>
      <c r="BB16">
        <v>0.78534962835681932</v>
      </c>
      <c r="BC16" t="s">
        <v>70</v>
      </c>
      <c r="BF16" t="s">
        <v>117</v>
      </c>
      <c r="BG16" t="s">
        <v>118</v>
      </c>
      <c r="BH16" t="s">
        <v>237</v>
      </c>
      <c r="BI16">
        <v>2993</v>
      </c>
      <c r="BJ16">
        <v>2</v>
      </c>
      <c r="BK16" t="s">
        <v>195</v>
      </c>
      <c r="BL16" t="s">
        <v>468</v>
      </c>
      <c r="BM16">
        <v>0.78534962835681932</v>
      </c>
      <c r="BN16" t="s">
        <v>70</v>
      </c>
      <c r="BO16" t="s">
        <v>192</v>
      </c>
      <c r="BP16">
        <v>2529.4319999999998</v>
      </c>
    </row>
    <row r="17" spans="1:68" ht="16.5">
      <c r="A17" s="121" t="str">
        <f t="shared" si="18"/>
        <v>강화교통</v>
      </c>
      <c r="B17" s="122" t="str">
        <f t="shared" si="1"/>
        <v>구택회</v>
      </c>
      <c r="C17" s="123" t="str">
        <f t="shared" si="19"/>
        <v>S</v>
      </c>
      <c r="D17" s="124">
        <f t="shared" si="20"/>
        <v>1.0146153846153845</v>
      </c>
      <c r="E17" s="125">
        <f t="shared" si="21"/>
        <v>2264</v>
      </c>
      <c r="F17" s="234" t="str">
        <f t="shared" si="22"/>
        <v>800</v>
      </c>
      <c r="G17" s="126" t="str">
        <f t="shared" si="23"/>
        <v>78바3241</v>
      </c>
      <c r="H17" s="127">
        <f t="shared" si="24"/>
        <v>1</v>
      </c>
      <c r="I17" s="128">
        <f t="shared" si="25"/>
        <v>3414.8609999999999</v>
      </c>
      <c r="J17" s="129">
        <f t="shared" si="26"/>
        <v>3.3071177942219734E-3</v>
      </c>
      <c r="K17" s="129">
        <f t="shared" si="27"/>
        <v>0.34606095675833287</v>
      </c>
      <c r="L17" s="129">
        <f t="shared" si="28"/>
        <v>0.26648229605831686</v>
      </c>
      <c r="M17" s="130">
        <f t="shared" si="29"/>
        <v>10.946</v>
      </c>
      <c r="N17" s="131">
        <f t="shared" si="30"/>
        <v>0.40997276316664133</v>
      </c>
      <c r="O17" s="131">
        <f t="shared" si="31"/>
        <v>15.081140930772879</v>
      </c>
      <c r="P17" s="222">
        <f t="shared" si="32"/>
        <v>1</v>
      </c>
      <c r="Q17" s="223">
        <f t="shared" si="33"/>
        <v>14</v>
      </c>
      <c r="R17" s="223">
        <f t="shared" si="34"/>
        <v>515</v>
      </c>
      <c r="T17">
        <v>503</v>
      </c>
      <c r="U17">
        <v>2264</v>
      </c>
      <c r="V17" t="s">
        <v>407</v>
      </c>
      <c r="W17">
        <v>3414.8609999999999</v>
      </c>
      <c r="X17">
        <v>1294.306</v>
      </c>
      <c r="Y17">
        <v>2.6379999999999999</v>
      </c>
      <c r="Z17">
        <v>10.946</v>
      </c>
      <c r="AA17">
        <v>156.308312</v>
      </c>
      <c r="AB17">
        <v>0.51693</v>
      </c>
      <c r="AC17">
        <v>54.092204000000002</v>
      </c>
      <c r="AD17" s="1">
        <v>910</v>
      </c>
      <c r="AE17">
        <v>14</v>
      </c>
      <c r="AF17">
        <v>515</v>
      </c>
      <c r="AG17">
        <v>93</v>
      </c>
      <c r="AH17">
        <v>21.846957</v>
      </c>
      <c r="AI17">
        <v>20124.900000000001</v>
      </c>
      <c r="AJ17">
        <v>255.8</v>
      </c>
      <c r="AK17">
        <v>1</v>
      </c>
      <c r="AL17">
        <v>16</v>
      </c>
      <c r="AM17" t="s">
        <v>408</v>
      </c>
      <c r="AN17" t="s">
        <v>484</v>
      </c>
      <c r="AO17">
        <v>3414.8609999999999</v>
      </c>
      <c r="AR17" t="s">
        <v>117</v>
      </c>
      <c r="AS17" t="s">
        <v>122</v>
      </c>
      <c r="AT17" t="s">
        <v>391</v>
      </c>
      <c r="AU17" t="s">
        <v>407</v>
      </c>
      <c r="AV17" t="s">
        <v>48</v>
      </c>
      <c r="AW17">
        <v>1</v>
      </c>
      <c r="BB17">
        <v>1.0146153846153845</v>
      </c>
      <c r="BC17" t="s">
        <v>71</v>
      </c>
      <c r="BF17" t="s">
        <v>117</v>
      </c>
      <c r="BG17" t="s">
        <v>122</v>
      </c>
      <c r="BH17" t="s">
        <v>407</v>
      </c>
      <c r="BI17">
        <v>2264</v>
      </c>
      <c r="BJ17">
        <v>1</v>
      </c>
      <c r="BK17" t="s">
        <v>391</v>
      </c>
      <c r="BL17" t="s">
        <v>177</v>
      </c>
      <c r="BM17">
        <v>1.0146153846153845</v>
      </c>
      <c r="BN17" t="s">
        <v>71</v>
      </c>
      <c r="BO17" t="s">
        <v>179</v>
      </c>
      <c r="BP17">
        <v>3414.8609999999999</v>
      </c>
    </row>
    <row r="18" spans="1:68" ht="16.5">
      <c r="A18" s="105" t="str">
        <f t="shared" si="18"/>
        <v>강화교통</v>
      </c>
      <c r="B18" s="106" t="str">
        <f t="shared" si="1"/>
        <v>김광선</v>
      </c>
      <c r="C18" s="107" t="str">
        <f t="shared" si="19"/>
        <v>C</v>
      </c>
      <c r="D18" s="108">
        <f t="shared" si="20"/>
        <v>0.85</v>
      </c>
      <c r="E18" s="109">
        <f t="shared" si="21"/>
        <v>3378</v>
      </c>
      <c r="F18" s="235" t="s">
        <v>380</v>
      </c>
      <c r="G18" s="110" t="str">
        <f t="shared" si="23"/>
        <v>78바3215</v>
      </c>
      <c r="H18" s="111">
        <f t="shared" si="24"/>
        <v>1</v>
      </c>
      <c r="I18" s="112">
        <f t="shared" si="25"/>
        <v>2344.5169999999998</v>
      </c>
      <c r="J18" s="113">
        <f t="shared" si="26"/>
        <v>9.2383701010076372E-3</v>
      </c>
      <c r="K18" s="113">
        <f t="shared" si="27"/>
        <v>0.30636973668664041</v>
      </c>
      <c r="L18" s="113">
        <f t="shared" si="28"/>
        <v>0.22989809841430028</v>
      </c>
      <c r="M18" s="114">
        <f t="shared" si="29"/>
        <v>12.744999999999999</v>
      </c>
      <c r="N18" s="115">
        <f t="shared" si="30"/>
        <v>2.1752881297085924</v>
      </c>
      <c r="O18" s="115">
        <f t="shared" si="31"/>
        <v>5.2036304279303591</v>
      </c>
      <c r="P18" s="224">
        <f t="shared" si="32"/>
        <v>4</v>
      </c>
      <c r="Q18" s="225">
        <f t="shared" si="33"/>
        <v>51</v>
      </c>
      <c r="R18" s="225">
        <f t="shared" si="34"/>
        <v>122</v>
      </c>
      <c r="T18">
        <v>503</v>
      </c>
      <c r="U18">
        <v>3378</v>
      </c>
      <c r="V18" t="s">
        <v>239</v>
      </c>
      <c r="W18">
        <v>2344.5169999999998</v>
      </c>
      <c r="X18">
        <v>985.29399999999998</v>
      </c>
      <c r="Y18">
        <v>2.38</v>
      </c>
      <c r="Z18">
        <v>12.744999999999999</v>
      </c>
      <c r="AA18">
        <v>111.54998000000001</v>
      </c>
      <c r="AB18">
        <v>1.03054</v>
      </c>
      <c r="AC18">
        <v>34.175538000000003</v>
      </c>
      <c r="AD18" s="1">
        <v>539</v>
      </c>
      <c r="AE18">
        <v>51</v>
      </c>
      <c r="AF18">
        <v>122</v>
      </c>
      <c r="AG18">
        <v>79</v>
      </c>
      <c r="AH18">
        <v>21.017637000000001</v>
      </c>
      <c r="AI18">
        <v>3694.9</v>
      </c>
      <c r="AJ18">
        <v>0</v>
      </c>
      <c r="AK18">
        <v>4</v>
      </c>
      <c r="AL18">
        <v>737</v>
      </c>
      <c r="AM18" t="s">
        <v>240</v>
      </c>
      <c r="AN18" t="s">
        <v>485</v>
      </c>
      <c r="AO18">
        <v>2344.5169999999998</v>
      </c>
      <c r="AR18" t="s">
        <v>117</v>
      </c>
      <c r="AS18" t="s">
        <v>120</v>
      </c>
      <c r="AT18" t="s">
        <v>206</v>
      </c>
      <c r="AU18" t="s">
        <v>239</v>
      </c>
      <c r="AV18" t="s">
        <v>48</v>
      </c>
      <c r="AW18">
        <v>1</v>
      </c>
      <c r="BB18">
        <v>0.85</v>
      </c>
      <c r="BC18" t="s">
        <v>69</v>
      </c>
      <c r="BF18" t="s">
        <v>117</v>
      </c>
      <c r="BG18" t="s">
        <v>120</v>
      </c>
      <c r="BH18" t="s">
        <v>239</v>
      </c>
      <c r="BI18">
        <v>3378</v>
      </c>
      <c r="BJ18">
        <v>1</v>
      </c>
      <c r="BK18" t="s">
        <v>206</v>
      </c>
      <c r="BL18" t="s">
        <v>177</v>
      </c>
      <c r="BM18">
        <v>0.85</v>
      </c>
      <c r="BN18" t="s">
        <v>69</v>
      </c>
      <c r="BO18" t="s">
        <v>180</v>
      </c>
      <c r="BP18">
        <v>2344.5169999999998</v>
      </c>
    </row>
    <row r="19" spans="1:68" ht="16.5">
      <c r="A19" s="121" t="str">
        <f t="shared" si="18"/>
        <v>강화교통</v>
      </c>
      <c r="B19" s="122" t="str">
        <f t="shared" si="1"/>
        <v>김광운</v>
      </c>
      <c r="C19" s="123" t="str">
        <f t="shared" si="19"/>
        <v>F</v>
      </c>
      <c r="D19" s="124">
        <f t="shared" si="20"/>
        <v>0.75178571428571428</v>
      </c>
      <c r="E19" s="125">
        <f t="shared" si="21"/>
        <v>972</v>
      </c>
      <c r="F19" s="234" t="str">
        <f t="shared" si="22"/>
        <v>70</v>
      </c>
      <c r="G19" s="126" t="str">
        <f t="shared" si="23"/>
        <v>78바3213</v>
      </c>
      <c r="H19" s="127">
        <f t="shared" si="24"/>
        <v>1</v>
      </c>
      <c r="I19" s="128">
        <f t="shared" si="25"/>
        <v>3065.0839999999998</v>
      </c>
      <c r="J19" s="129">
        <f t="shared" si="26"/>
        <v>2.1232006976570322E-2</v>
      </c>
      <c r="K19" s="129">
        <f t="shared" si="27"/>
        <v>0.30941080398545245</v>
      </c>
      <c r="L19" s="129">
        <f t="shared" si="28"/>
        <v>0.19444817825547359</v>
      </c>
      <c r="M19" s="130">
        <f t="shared" si="29"/>
        <v>17.172999999999998</v>
      </c>
      <c r="N19" s="131">
        <f t="shared" si="30"/>
        <v>0</v>
      </c>
      <c r="O19" s="131">
        <f t="shared" si="31"/>
        <v>39.248516517002471</v>
      </c>
      <c r="P19" s="222">
        <f t="shared" si="32"/>
        <v>17</v>
      </c>
      <c r="Q19" s="223">
        <f t="shared" si="33"/>
        <v>0</v>
      </c>
      <c r="R19" s="223">
        <f t="shared" si="34"/>
        <v>1203</v>
      </c>
      <c r="T19">
        <v>503</v>
      </c>
      <c r="U19">
        <v>972</v>
      </c>
      <c r="V19" t="s">
        <v>241</v>
      </c>
      <c r="W19">
        <v>3065.0839999999998</v>
      </c>
      <c r="X19">
        <v>1456.02</v>
      </c>
      <c r="Y19">
        <v>2.105</v>
      </c>
      <c r="Z19">
        <v>17.172999999999998</v>
      </c>
      <c r="AA19">
        <v>140.39219199999999</v>
      </c>
      <c r="AB19">
        <v>2.9808080000000001</v>
      </c>
      <c r="AC19">
        <v>43.438861000000003</v>
      </c>
      <c r="AD19" s="1">
        <v>596</v>
      </c>
      <c r="AE19">
        <v>0</v>
      </c>
      <c r="AF19">
        <v>1203</v>
      </c>
      <c r="AG19">
        <v>80</v>
      </c>
      <c r="AH19">
        <v>21.832295999999999</v>
      </c>
      <c r="AI19">
        <v>7398.1</v>
      </c>
      <c r="AJ19">
        <v>0</v>
      </c>
      <c r="AK19">
        <v>17</v>
      </c>
      <c r="AL19">
        <v>2065</v>
      </c>
      <c r="AM19" t="s">
        <v>242</v>
      </c>
      <c r="AN19" t="s">
        <v>486</v>
      </c>
      <c r="AO19">
        <v>3065.0839999999998</v>
      </c>
      <c r="AR19" t="s">
        <v>117</v>
      </c>
      <c r="AS19" t="s">
        <v>120</v>
      </c>
      <c r="AT19" t="s">
        <v>204</v>
      </c>
      <c r="AU19" t="s">
        <v>241</v>
      </c>
      <c r="AV19" t="s">
        <v>48</v>
      </c>
      <c r="AW19">
        <v>1</v>
      </c>
      <c r="BB19">
        <v>0.75178571428571428</v>
      </c>
      <c r="BC19" t="s">
        <v>70</v>
      </c>
      <c r="BF19" t="s">
        <v>117</v>
      </c>
      <c r="BG19" t="s">
        <v>120</v>
      </c>
      <c r="BH19" t="s">
        <v>241</v>
      </c>
      <c r="BI19">
        <v>972</v>
      </c>
      <c r="BJ19">
        <v>1</v>
      </c>
      <c r="BK19" t="s">
        <v>204</v>
      </c>
      <c r="BL19" t="s">
        <v>177</v>
      </c>
      <c r="BM19">
        <v>0.75178571428571428</v>
      </c>
      <c r="BN19" t="s">
        <v>70</v>
      </c>
      <c r="BO19" t="s">
        <v>192</v>
      </c>
      <c r="BP19">
        <v>3065.0839999999998</v>
      </c>
    </row>
    <row r="20" spans="1:68" ht="16.5">
      <c r="A20" s="105" t="str">
        <f t="shared" si="18"/>
        <v>강화교통</v>
      </c>
      <c r="B20" s="106" t="str">
        <f t="shared" si="1"/>
        <v>김광제</v>
      </c>
      <c r="C20" s="107" t="str">
        <f t="shared" si="19"/>
        <v>F</v>
      </c>
      <c r="D20" s="108">
        <f t="shared" si="20"/>
        <v>0.73407407407407399</v>
      </c>
      <c r="E20" s="109">
        <f t="shared" si="21"/>
        <v>8368</v>
      </c>
      <c r="F20" s="235" t="str">
        <f t="shared" si="22"/>
        <v>800</v>
      </c>
      <c r="G20" s="110" t="str">
        <f t="shared" si="23"/>
        <v>78바3210</v>
      </c>
      <c r="H20" s="111">
        <f t="shared" si="24"/>
        <v>1</v>
      </c>
      <c r="I20" s="112">
        <f t="shared" si="25"/>
        <v>2736.328</v>
      </c>
      <c r="J20" s="113">
        <f t="shared" si="26"/>
        <v>2.1093665411056072E-2</v>
      </c>
      <c r="K20" s="113">
        <f t="shared" si="27"/>
        <v>0.35443652389358132</v>
      </c>
      <c r="L20" s="113">
        <f t="shared" si="28"/>
        <v>0.24777731324607283</v>
      </c>
      <c r="M20" s="114">
        <f t="shared" si="29"/>
        <v>18.155999999999999</v>
      </c>
      <c r="N20" s="115">
        <f t="shared" si="30"/>
        <v>0.14618130574989549</v>
      </c>
      <c r="O20" s="115">
        <f t="shared" si="31"/>
        <v>23.717916857920542</v>
      </c>
      <c r="P20" s="224">
        <f t="shared" si="32"/>
        <v>5</v>
      </c>
      <c r="Q20" s="225">
        <f t="shared" si="33"/>
        <v>4</v>
      </c>
      <c r="R20" s="225">
        <f t="shared" si="34"/>
        <v>649</v>
      </c>
      <c r="T20">
        <v>503</v>
      </c>
      <c r="U20">
        <v>8368</v>
      </c>
      <c r="V20" t="s">
        <v>338</v>
      </c>
      <c r="W20">
        <v>2736.328</v>
      </c>
      <c r="X20">
        <v>1380.761</v>
      </c>
      <c r="Y20">
        <v>1.982</v>
      </c>
      <c r="Z20">
        <v>18.155999999999999</v>
      </c>
      <c r="AA20">
        <v>126.577195</v>
      </c>
      <c r="AB20">
        <v>2.6699769999999998</v>
      </c>
      <c r="AC20">
        <v>44.863581000000003</v>
      </c>
      <c r="AD20" s="1">
        <v>678</v>
      </c>
      <c r="AE20">
        <v>4</v>
      </c>
      <c r="AF20">
        <v>649</v>
      </c>
      <c r="AG20">
        <v>95</v>
      </c>
      <c r="AH20">
        <v>21.617858999999999</v>
      </c>
      <c r="AI20">
        <v>14129.4</v>
      </c>
      <c r="AJ20">
        <v>551</v>
      </c>
      <c r="AK20">
        <v>5</v>
      </c>
      <c r="AL20">
        <v>1199</v>
      </c>
      <c r="AM20" t="s">
        <v>339</v>
      </c>
      <c r="AN20" t="s">
        <v>487</v>
      </c>
      <c r="AO20">
        <v>2736.328</v>
      </c>
      <c r="AR20" t="s">
        <v>117</v>
      </c>
      <c r="AS20" t="s">
        <v>122</v>
      </c>
      <c r="AT20" t="s">
        <v>223</v>
      </c>
      <c r="AU20" t="s">
        <v>338</v>
      </c>
      <c r="AV20" t="s">
        <v>48</v>
      </c>
      <c r="AW20">
        <v>1</v>
      </c>
      <c r="BB20">
        <v>0.73407407407407399</v>
      </c>
      <c r="BC20" t="s">
        <v>70</v>
      </c>
      <c r="BF20" t="s">
        <v>117</v>
      </c>
      <c r="BG20" t="s">
        <v>122</v>
      </c>
      <c r="BH20" t="s">
        <v>338</v>
      </c>
      <c r="BI20">
        <v>8368</v>
      </c>
      <c r="BJ20">
        <v>1</v>
      </c>
      <c r="BK20" t="s">
        <v>223</v>
      </c>
      <c r="BL20" t="s">
        <v>177</v>
      </c>
      <c r="BM20">
        <v>0.73407407407407399</v>
      </c>
      <c r="BN20" t="s">
        <v>70</v>
      </c>
      <c r="BO20" t="s">
        <v>192</v>
      </c>
      <c r="BP20">
        <v>2736.328</v>
      </c>
    </row>
    <row r="21" spans="1:68" ht="16.5">
      <c r="A21" s="121" t="str">
        <f t="shared" si="18"/>
        <v>강화교통</v>
      </c>
      <c r="B21" s="122" t="str">
        <f t="shared" si="1"/>
        <v>김덕호</v>
      </c>
      <c r="C21" s="123" t="str">
        <f t="shared" si="19"/>
        <v>F</v>
      </c>
      <c r="D21" s="124">
        <f t="shared" si="20"/>
        <v>0.75722614084270434</v>
      </c>
      <c r="E21" s="125">
        <f t="shared" si="21"/>
        <v>2724</v>
      </c>
      <c r="F21" s="234" t="s">
        <v>380</v>
      </c>
      <c r="G21" s="126" t="str">
        <f t="shared" si="23"/>
        <v>78바3210</v>
      </c>
      <c r="H21" s="127">
        <f t="shared" si="24"/>
        <v>5</v>
      </c>
      <c r="I21" s="128">
        <f t="shared" si="25"/>
        <v>3131.9660000000003</v>
      </c>
      <c r="J21" s="129">
        <f t="shared" si="26"/>
        <v>1.1236181320599758E-2</v>
      </c>
      <c r="K21" s="129">
        <f t="shared" si="27"/>
        <v>0.3501222819206174</v>
      </c>
      <c r="L21" s="129">
        <f t="shared" si="28"/>
        <v>0.26596712735706579</v>
      </c>
      <c r="M21" s="130">
        <f t="shared" si="29"/>
        <v>19.324000000000002</v>
      </c>
      <c r="N21" s="131">
        <f t="shared" si="30"/>
        <v>0.54279005583074658</v>
      </c>
      <c r="O21" s="131">
        <f t="shared" si="31"/>
        <v>59.611119660941405</v>
      </c>
      <c r="P21" s="222">
        <f t="shared" si="32"/>
        <v>22</v>
      </c>
      <c r="Q21" s="223">
        <f t="shared" si="33"/>
        <v>17</v>
      </c>
      <c r="R21" s="223">
        <f t="shared" si="34"/>
        <v>1867</v>
      </c>
      <c r="T21">
        <v>503</v>
      </c>
      <c r="U21">
        <v>2724</v>
      </c>
      <c r="V21" t="s">
        <v>172</v>
      </c>
      <c r="W21">
        <v>3131.9659999999999</v>
      </c>
      <c r="X21">
        <v>1587.604</v>
      </c>
      <c r="Y21">
        <v>1.9730000000000001</v>
      </c>
      <c r="Z21">
        <v>19.324000000000002</v>
      </c>
      <c r="AA21">
        <v>142.27164500000001</v>
      </c>
      <c r="AB21">
        <v>1.59859</v>
      </c>
      <c r="AC21">
        <v>49.812472999999997</v>
      </c>
      <c r="AD21" s="1">
        <v>833</v>
      </c>
      <c r="AE21">
        <v>17</v>
      </c>
      <c r="AF21">
        <v>1867</v>
      </c>
      <c r="AG21">
        <v>103</v>
      </c>
      <c r="AH21">
        <v>22.013985000000002</v>
      </c>
      <c r="AI21">
        <v>11941.6</v>
      </c>
      <c r="AJ21">
        <v>811.4</v>
      </c>
      <c r="AK21">
        <v>22</v>
      </c>
      <c r="AL21">
        <v>5154</v>
      </c>
      <c r="AM21" t="s">
        <v>243</v>
      </c>
      <c r="AN21" t="s">
        <v>488</v>
      </c>
      <c r="AO21">
        <v>719.255</v>
      </c>
      <c r="AR21" t="s">
        <v>117</v>
      </c>
      <c r="AS21" t="s">
        <v>122</v>
      </c>
      <c r="AT21" t="s">
        <v>223</v>
      </c>
      <c r="AU21" t="s">
        <v>172</v>
      </c>
      <c r="AV21" t="s">
        <v>48</v>
      </c>
      <c r="AW21">
        <v>5</v>
      </c>
      <c r="BB21">
        <v>0.75722614084270434</v>
      </c>
      <c r="BC21" t="s">
        <v>70</v>
      </c>
      <c r="BF21" t="s">
        <v>117</v>
      </c>
      <c r="BG21" t="s">
        <v>122</v>
      </c>
      <c r="BH21" t="s">
        <v>172</v>
      </c>
      <c r="BI21">
        <v>2724</v>
      </c>
      <c r="BJ21">
        <v>5</v>
      </c>
      <c r="BK21" t="s">
        <v>223</v>
      </c>
      <c r="BL21" t="s">
        <v>212</v>
      </c>
      <c r="BM21">
        <v>0.75722614084270434</v>
      </c>
      <c r="BN21" t="s">
        <v>70</v>
      </c>
      <c r="BO21" t="s">
        <v>192</v>
      </c>
      <c r="BP21">
        <v>3131.9660000000003</v>
      </c>
    </row>
    <row r="22" spans="1:68" ht="16.5">
      <c r="A22" s="105" t="str">
        <f t="shared" si="18"/>
        <v>강화교통</v>
      </c>
      <c r="B22" s="106" t="str">
        <f t="shared" si="1"/>
        <v>김동진</v>
      </c>
      <c r="C22" s="107" t="str">
        <f t="shared" si="19"/>
        <v>C</v>
      </c>
      <c r="D22" s="108">
        <f t="shared" si="20"/>
        <v>0.89300581594001649</v>
      </c>
      <c r="E22" s="109">
        <f t="shared" si="21"/>
        <v>9192</v>
      </c>
      <c r="F22" s="235" t="str">
        <f t="shared" si="22"/>
        <v>71</v>
      </c>
      <c r="G22" s="110" t="str">
        <f t="shared" si="23"/>
        <v>78바3226</v>
      </c>
      <c r="H22" s="111">
        <f t="shared" si="24"/>
        <v>6</v>
      </c>
      <c r="I22" s="112">
        <f t="shared" si="25"/>
        <v>3657.4619999999995</v>
      </c>
      <c r="J22" s="113">
        <f t="shared" si="26"/>
        <v>1.9641617755545831E-2</v>
      </c>
      <c r="K22" s="113">
        <f t="shared" si="27"/>
        <v>0.2794537465588936</v>
      </c>
      <c r="L22" s="113">
        <f t="shared" si="28"/>
        <v>0.2887248042495042</v>
      </c>
      <c r="M22" s="114">
        <f t="shared" si="29"/>
        <v>14.462999999999999</v>
      </c>
      <c r="N22" s="115">
        <f t="shared" si="30"/>
        <v>1.5576102651435242</v>
      </c>
      <c r="O22" s="115">
        <f t="shared" si="31"/>
        <v>30.824287352313952</v>
      </c>
      <c r="P22" s="224">
        <f t="shared" si="32"/>
        <v>6</v>
      </c>
      <c r="Q22" s="225">
        <f t="shared" si="33"/>
        <v>57</v>
      </c>
      <c r="R22" s="225">
        <f t="shared" si="34"/>
        <v>1128</v>
      </c>
      <c r="T22">
        <v>503</v>
      </c>
      <c r="U22">
        <v>9192</v>
      </c>
      <c r="V22" t="s">
        <v>244</v>
      </c>
      <c r="W22">
        <v>3659.4520000000002</v>
      </c>
      <c r="X22">
        <v>1375.499</v>
      </c>
      <c r="Y22">
        <v>2.66</v>
      </c>
      <c r="Z22">
        <v>14.462999999999999</v>
      </c>
      <c r="AA22">
        <v>134.64746299999999</v>
      </c>
      <c r="AB22">
        <v>2.6446939999999999</v>
      </c>
      <c r="AC22">
        <v>37.627738000000001</v>
      </c>
      <c r="AD22" s="1">
        <v>1056</v>
      </c>
      <c r="AE22">
        <v>57</v>
      </c>
      <c r="AF22">
        <v>1128</v>
      </c>
      <c r="AG22">
        <v>108</v>
      </c>
      <c r="AH22">
        <v>27.178024000000001</v>
      </c>
      <c r="AI22">
        <v>17873.900000000001</v>
      </c>
      <c r="AJ22">
        <v>2213.6</v>
      </c>
      <c r="AK22">
        <v>6</v>
      </c>
      <c r="AL22">
        <v>1537</v>
      </c>
      <c r="AM22" t="s">
        <v>245</v>
      </c>
      <c r="AN22" t="s">
        <v>489</v>
      </c>
      <c r="AO22">
        <v>1104.8710000000001</v>
      </c>
      <c r="AR22" t="s">
        <v>117</v>
      </c>
      <c r="AS22" t="s">
        <v>121</v>
      </c>
      <c r="AT22" t="s">
        <v>216</v>
      </c>
      <c r="AU22" t="s">
        <v>244</v>
      </c>
      <c r="AV22" t="s">
        <v>48</v>
      </c>
      <c r="AW22">
        <v>6</v>
      </c>
      <c r="BB22">
        <v>0.89300581594001649</v>
      </c>
      <c r="BC22" t="s">
        <v>69</v>
      </c>
      <c r="BF22" t="s">
        <v>117</v>
      </c>
      <c r="BG22" t="s">
        <v>121</v>
      </c>
      <c r="BH22" t="s">
        <v>244</v>
      </c>
      <c r="BI22">
        <v>9192</v>
      </c>
      <c r="BJ22">
        <v>6</v>
      </c>
      <c r="BK22" t="s">
        <v>216</v>
      </c>
      <c r="BL22" t="s">
        <v>326</v>
      </c>
      <c r="BM22">
        <v>0.89300581594001649</v>
      </c>
      <c r="BN22" t="s">
        <v>69</v>
      </c>
      <c r="BO22" t="s">
        <v>180</v>
      </c>
      <c r="BP22">
        <v>3657.4619999999995</v>
      </c>
    </row>
    <row r="23" spans="1:68" ht="16.5">
      <c r="A23" s="121" t="str">
        <f t="shared" si="18"/>
        <v>강화교통</v>
      </c>
      <c r="B23" s="122" t="str">
        <f t="shared" si="1"/>
        <v>김병준</v>
      </c>
      <c r="C23" s="123" t="str">
        <f t="shared" si="19"/>
        <v>C</v>
      </c>
      <c r="D23" s="124">
        <f t="shared" si="20"/>
        <v>0.85226589396807784</v>
      </c>
      <c r="E23" s="125">
        <f t="shared" si="21"/>
        <v>7619</v>
      </c>
      <c r="F23" s="234" t="str">
        <f t="shared" si="22"/>
        <v>800</v>
      </c>
      <c r="G23" s="126" t="str">
        <f t="shared" si="23"/>
        <v>78바3241</v>
      </c>
      <c r="H23" s="127">
        <f t="shared" si="24"/>
        <v>7</v>
      </c>
      <c r="I23" s="128">
        <f t="shared" si="25"/>
        <v>2911.462</v>
      </c>
      <c r="J23" s="129">
        <f t="shared" si="26"/>
        <v>1.647443678519752E-2</v>
      </c>
      <c r="K23" s="129">
        <f t="shared" si="27"/>
        <v>0.30172388996867733</v>
      </c>
      <c r="L23" s="129">
        <f t="shared" si="28"/>
        <v>0.30225364438897023</v>
      </c>
      <c r="M23" s="130">
        <f t="shared" si="29"/>
        <v>14.798</v>
      </c>
      <c r="N23" s="131">
        <f t="shared" si="30"/>
        <v>0.27477604035360931</v>
      </c>
      <c r="O23" s="131">
        <f t="shared" si="31"/>
        <v>25.828947793239273</v>
      </c>
      <c r="P23" s="222">
        <f t="shared" si="32"/>
        <v>7</v>
      </c>
      <c r="Q23" s="223">
        <f t="shared" si="33"/>
        <v>8</v>
      </c>
      <c r="R23" s="223">
        <f t="shared" si="34"/>
        <v>752</v>
      </c>
      <c r="T23">
        <v>503</v>
      </c>
      <c r="U23">
        <v>7619</v>
      </c>
      <c r="V23" t="s">
        <v>383</v>
      </c>
      <c r="W23">
        <v>2911.462</v>
      </c>
      <c r="X23">
        <v>1145.7170000000001</v>
      </c>
      <c r="Y23">
        <v>2.5409999999999999</v>
      </c>
      <c r="Z23">
        <v>14.798</v>
      </c>
      <c r="AA23">
        <v>117.891921</v>
      </c>
      <c r="AB23">
        <v>1.9422029999999999</v>
      </c>
      <c r="AC23">
        <v>35.570808999999997</v>
      </c>
      <c r="AD23" s="1">
        <v>880</v>
      </c>
      <c r="AE23">
        <v>8</v>
      </c>
      <c r="AF23">
        <v>752</v>
      </c>
      <c r="AG23">
        <v>107</v>
      </c>
      <c r="AH23">
        <v>24.696026</v>
      </c>
      <c r="AI23">
        <v>15308.3</v>
      </c>
      <c r="AJ23">
        <v>977.8</v>
      </c>
      <c r="AK23">
        <v>7</v>
      </c>
      <c r="AL23">
        <v>1245</v>
      </c>
      <c r="AM23" t="s">
        <v>384</v>
      </c>
      <c r="AN23" t="s">
        <v>490</v>
      </c>
      <c r="AO23">
        <v>625.03399999999999</v>
      </c>
      <c r="AR23" t="s">
        <v>117</v>
      </c>
      <c r="AS23" t="s">
        <v>122</v>
      </c>
      <c r="AT23" t="s">
        <v>391</v>
      </c>
      <c r="AU23" t="s">
        <v>383</v>
      </c>
      <c r="AV23" t="s">
        <v>48</v>
      </c>
      <c r="AW23">
        <v>7</v>
      </c>
      <c r="BB23">
        <v>0.85226589396807784</v>
      </c>
      <c r="BC23" t="s">
        <v>69</v>
      </c>
      <c r="BF23" t="s">
        <v>117</v>
      </c>
      <c r="BG23" t="s">
        <v>122</v>
      </c>
      <c r="BH23" t="s">
        <v>383</v>
      </c>
      <c r="BI23">
        <v>7619</v>
      </c>
      <c r="BJ23">
        <v>7</v>
      </c>
      <c r="BK23" t="s">
        <v>391</v>
      </c>
      <c r="BL23" t="s">
        <v>199</v>
      </c>
      <c r="BM23">
        <v>0.85226589396807784</v>
      </c>
      <c r="BN23" t="s">
        <v>69</v>
      </c>
      <c r="BO23" t="s">
        <v>180</v>
      </c>
      <c r="BP23">
        <v>2911.462</v>
      </c>
    </row>
    <row r="24" spans="1:68" ht="16.5">
      <c r="A24" s="105" t="str">
        <f t="shared" si="18"/>
        <v>강화교통</v>
      </c>
      <c r="B24" s="106" t="str">
        <f t="shared" si="1"/>
        <v>김병철</v>
      </c>
      <c r="C24" s="107" t="str">
        <f t="shared" si="19"/>
        <v>B</v>
      </c>
      <c r="D24" s="108">
        <f t="shared" si="20"/>
        <v>0.92769230769230759</v>
      </c>
      <c r="E24" s="109">
        <f t="shared" si="21"/>
        <v>4059</v>
      </c>
      <c r="F24" s="235" t="str">
        <f t="shared" si="22"/>
        <v>800</v>
      </c>
      <c r="G24" s="110" t="str">
        <f t="shared" si="23"/>
        <v>78바3212</v>
      </c>
      <c r="H24" s="111">
        <f t="shared" si="24"/>
        <v>1</v>
      </c>
      <c r="I24" s="112">
        <f t="shared" si="25"/>
        <v>2983.7979999999998</v>
      </c>
      <c r="J24" s="113">
        <f t="shared" si="26"/>
        <v>1.7343898948712615E-2</v>
      </c>
      <c r="K24" s="113">
        <f t="shared" si="27"/>
        <v>0.38562117718600591</v>
      </c>
      <c r="L24" s="113">
        <f t="shared" si="28"/>
        <v>0.30431014431942111</v>
      </c>
      <c r="M24" s="114">
        <f t="shared" si="29"/>
        <v>12.836</v>
      </c>
      <c r="N24" s="115">
        <f t="shared" si="30"/>
        <v>1.0389443253196096</v>
      </c>
      <c r="O24" s="115">
        <f t="shared" si="31"/>
        <v>36.631166050784941</v>
      </c>
      <c r="P24" s="224">
        <f t="shared" si="32"/>
        <v>15</v>
      </c>
      <c r="Q24" s="225">
        <f t="shared" si="33"/>
        <v>31</v>
      </c>
      <c r="R24" s="225">
        <f t="shared" si="34"/>
        <v>1093</v>
      </c>
      <c r="T24">
        <v>503</v>
      </c>
      <c r="U24">
        <v>4059</v>
      </c>
      <c r="V24" t="s">
        <v>340</v>
      </c>
      <c r="W24">
        <v>2983.7979999999998</v>
      </c>
      <c r="X24">
        <v>1237.115</v>
      </c>
      <c r="Y24">
        <v>2.4119999999999999</v>
      </c>
      <c r="Z24">
        <v>12.836</v>
      </c>
      <c r="AA24">
        <v>147.29692600000001</v>
      </c>
      <c r="AB24">
        <v>2.5547029999999999</v>
      </c>
      <c r="AC24">
        <v>56.800814000000003</v>
      </c>
      <c r="AD24" s="1">
        <v>908</v>
      </c>
      <c r="AE24">
        <v>31</v>
      </c>
      <c r="AF24">
        <v>1093</v>
      </c>
      <c r="AG24">
        <v>91</v>
      </c>
      <c r="AH24">
        <v>20.257027999999998</v>
      </c>
      <c r="AI24">
        <v>22771.4</v>
      </c>
      <c r="AJ24">
        <v>526</v>
      </c>
      <c r="AK24">
        <v>15</v>
      </c>
      <c r="AL24">
        <v>9922</v>
      </c>
      <c r="AM24" t="s">
        <v>341</v>
      </c>
      <c r="AN24" t="s">
        <v>491</v>
      </c>
      <c r="AO24">
        <v>2983.7979999999998</v>
      </c>
      <c r="AR24" t="s">
        <v>117</v>
      </c>
      <c r="AS24" t="s">
        <v>122</v>
      </c>
      <c r="AT24" t="s">
        <v>328</v>
      </c>
      <c r="AU24" t="s">
        <v>340</v>
      </c>
      <c r="AV24" t="s">
        <v>48</v>
      </c>
      <c r="AW24">
        <v>1</v>
      </c>
      <c r="BB24">
        <v>0.92769230769230759</v>
      </c>
      <c r="BC24" t="s">
        <v>68</v>
      </c>
      <c r="BF24" t="s">
        <v>117</v>
      </c>
      <c r="BG24" t="s">
        <v>122</v>
      </c>
      <c r="BH24" t="s">
        <v>340</v>
      </c>
      <c r="BI24">
        <v>4059</v>
      </c>
      <c r="BJ24">
        <v>1</v>
      </c>
      <c r="BK24" t="s">
        <v>328</v>
      </c>
      <c r="BL24" t="s">
        <v>177</v>
      </c>
      <c r="BM24">
        <v>0.92769230769230759</v>
      </c>
      <c r="BN24" t="s">
        <v>68</v>
      </c>
      <c r="BO24" t="s">
        <v>178</v>
      </c>
      <c r="BP24">
        <v>2983.7979999999998</v>
      </c>
    </row>
    <row r="25" spans="1:68" ht="16.5">
      <c r="A25" s="121" t="str">
        <f t="shared" si="18"/>
        <v>강화교통</v>
      </c>
      <c r="B25" s="122" t="str">
        <f t="shared" si="1"/>
        <v>김선기</v>
      </c>
      <c r="C25" s="123" t="str">
        <f t="shared" si="19"/>
        <v>F</v>
      </c>
      <c r="D25" s="124">
        <f t="shared" si="20"/>
        <v>0.78486486486486484</v>
      </c>
      <c r="E25" s="125">
        <f t="shared" si="21"/>
        <v>7905</v>
      </c>
      <c r="F25" s="234" t="str">
        <f t="shared" si="22"/>
        <v>60-5</v>
      </c>
      <c r="G25" s="126" t="str">
        <f t="shared" si="23"/>
        <v>78바3232</v>
      </c>
      <c r="H25" s="127">
        <f t="shared" si="24"/>
        <v>1</v>
      </c>
      <c r="I25" s="128">
        <f t="shared" si="25"/>
        <v>4989.8940000000002</v>
      </c>
      <c r="J25" s="129">
        <f t="shared" si="26"/>
        <v>1.5891396275614828E-2</v>
      </c>
      <c r="K25" s="129">
        <f t="shared" si="27"/>
        <v>0.23492925774390611</v>
      </c>
      <c r="L25" s="129">
        <f t="shared" si="28"/>
        <v>0.17655685671880003</v>
      </c>
      <c r="M25" s="130">
        <f t="shared" si="29"/>
        <v>16.963999999999999</v>
      </c>
      <c r="N25" s="131">
        <f t="shared" si="30"/>
        <v>0</v>
      </c>
      <c r="O25" s="131">
        <f t="shared" si="31"/>
        <v>23.928364009335667</v>
      </c>
      <c r="P25" s="222">
        <f t="shared" si="32"/>
        <v>36</v>
      </c>
      <c r="Q25" s="223">
        <f t="shared" si="33"/>
        <v>0</v>
      </c>
      <c r="R25" s="223">
        <f t="shared" si="34"/>
        <v>1194</v>
      </c>
      <c r="T25">
        <v>503</v>
      </c>
      <c r="U25">
        <v>7905</v>
      </c>
      <c r="V25" t="s">
        <v>409</v>
      </c>
      <c r="W25">
        <v>4989.8940000000002</v>
      </c>
      <c r="X25">
        <v>1718.002</v>
      </c>
      <c r="Y25">
        <v>2.9039999999999999</v>
      </c>
      <c r="Z25">
        <v>16.963999999999999</v>
      </c>
      <c r="AA25">
        <v>152.15912800000001</v>
      </c>
      <c r="AB25">
        <v>2.418021</v>
      </c>
      <c r="AC25">
        <v>35.746631000000001</v>
      </c>
      <c r="AD25" s="1">
        <v>881</v>
      </c>
      <c r="AE25">
        <v>0</v>
      </c>
      <c r="AF25">
        <v>1194</v>
      </c>
      <c r="AG25">
        <v>96</v>
      </c>
      <c r="AH25">
        <v>32.793917999999998</v>
      </c>
      <c r="AI25">
        <v>41214.400000000001</v>
      </c>
      <c r="AJ25">
        <v>8383.1</v>
      </c>
      <c r="AK25">
        <v>36</v>
      </c>
      <c r="AL25">
        <v>13024</v>
      </c>
      <c r="AM25" t="s">
        <v>410</v>
      </c>
      <c r="AN25" t="s">
        <v>492</v>
      </c>
      <c r="AO25">
        <v>4989.8940000000002</v>
      </c>
      <c r="AR25" t="s">
        <v>117</v>
      </c>
      <c r="AS25" t="s">
        <v>119</v>
      </c>
      <c r="AT25" t="s">
        <v>199</v>
      </c>
      <c r="AU25" t="s">
        <v>409</v>
      </c>
      <c r="AV25" t="s">
        <v>48</v>
      </c>
      <c r="AW25">
        <v>1</v>
      </c>
      <c r="BB25">
        <v>0.78486486486486484</v>
      </c>
      <c r="BC25" t="s">
        <v>70</v>
      </c>
      <c r="BF25" t="s">
        <v>117</v>
      </c>
      <c r="BG25" t="s">
        <v>119</v>
      </c>
      <c r="BH25" t="s">
        <v>409</v>
      </c>
      <c r="BI25">
        <v>7905</v>
      </c>
      <c r="BJ25">
        <v>1</v>
      </c>
      <c r="BK25" t="s">
        <v>199</v>
      </c>
      <c r="BL25" t="s">
        <v>177</v>
      </c>
      <c r="BM25">
        <v>0.78486486486486484</v>
      </c>
      <c r="BN25" t="s">
        <v>70</v>
      </c>
      <c r="BO25" t="s">
        <v>192</v>
      </c>
      <c r="BP25">
        <v>4989.8940000000002</v>
      </c>
    </row>
    <row r="26" spans="1:68" ht="16.5">
      <c r="A26" s="105" t="str">
        <f t="shared" si="18"/>
        <v>강화교통</v>
      </c>
      <c r="B26" s="106" t="str">
        <f t="shared" si="1"/>
        <v>김영민</v>
      </c>
      <c r="C26" s="107" t="str">
        <f t="shared" si="19"/>
        <v>D</v>
      </c>
      <c r="D26" s="108">
        <f t="shared" si="20"/>
        <v>0.81392857142857145</v>
      </c>
      <c r="E26" s="109">
        <f t="shared" si="21"/>
        <v>1658</v>
      </c>
      <c r="F26" s="235" t="str">
        <f t="shared" si="22"/>
        <v>70</v>
      </c>
      <c r="G26" s="110" t="str">
        <f t="shared" si="23"/>
        <v>78바3214</v>
      </c>
      <c r="H26" s="111">
        <f t="shared" si="24"/>
        <v>1</v>
      </c>
      <c r="I26" s="112">
        <f t="shared" si="25"/>
        <v>3097.1590000000001</v>
      </c>
      <c r="J26" s="113">
        <f t="shared" si="26"/>
        <v>8.5560983706974136E-3</v>
      </c>
      <c r="K26" s="113">
        <f t="shared" si="27"/>
        <v>0.3138760886137521</v>
      </c>
      <c r="L26" s="113">
        <f t="shared" si="28"/>
        <v>0.15433498893663514</v>
      </c>
      <c r="M26" s="114">
        <f t="shared" si="29"/>
        <v>17.094000000000001</v>
      </c>
      <c r="N26" s="115">
        <f t="shared" si="30"/>
        <v>0</v>
      </c>
      <c r="O26" s="115">
        <f t="shared" si="31"/>
        <v>33.966612627895437</v>
      </c>
      <c r="P26" s="224">
        <f t="shared" si="32"/>
        <v>20</v>
      </c>
      <c r="Q26" s="225">
        <f t="shared" si="33"/>
        <v>0</v>
      </c>
      <c r="R26" s="225">
        <f t="shared" si="34"/>
        <v>1052</v>
      </c>
      <c r="T26">
        <v>503</v>
      </c>
      <c r="U26">
        <v>1658</v>
      </c>
      <c r="V26" t="s">
        <v>246</v>
      </c>
      <c r="W26">
        <v>3097.1590000000001</v>
      </c>
      <c r="X26">
        <v>1359.221</v>
      </c>
      <c r="Y26">
        <v>2.2789999999999999</v>
      </c>
      <c r="Z26">
        <v>17.094000000000001</v>
      </c>
      <c r="AA26">
        <v>137.39136099999999</v>
      </c>
      <c r="AB26">
        <v>1.1755340000000001</v>
      </c>
      <c r="AC26">
        <v>43.123863</v>
      </c>
      <c r="AD26" s="1">
        <v>478</v>
      </c>
      <c r="AE26">
        <v>0</v>
      </c>
      <c r="AF26">
        <v>1052</v>
      </c>
      <c r="AG26">
        <v>82</v>
      </c>
      <c r="AH26">
        <v>22.542603</v>
      </c>
      <c r="AI26">
        <v>8783.4</v>
      </c>
      <c r="AJ26">
        <v>0</v>
      </c>
      <c r="AK26">
        <v>20</v>
      </c>
      <c r="AL26">
        <v>1529</v>
      </c>
      <c r="AM26" t="s">
        <v>247</v>
      </c>
      <c r="AN26" t="s">
        <v>493</v>
      </c>
      <c r="AO26">
        <v>3097.1590000000001</v>
      </c>
      <c r="AR26" t="s">
        <v>117</v>
      </c>
      <c r="AS26" t="s">
        <v>120</v>
      </c>
      <c r="AT26" t="s">
        <v>205</v>
      </c>
      <c r="AU26" t="s">
        <v>246</v>
      </c>
      <c r="AV26" t="s">
        <v>48</v>
      </c>
      <c r="AW26">
        <v>1</v>
      </c>
      <c r="BB26">
        <v>0.81392857142857145</v>
      </c>
      <c r="BC26" t="s">
        <v>67</v>
      </c>
      <c r="BF26" t="s">
        <v>117</v>
      </c>
      <c r="BG26" t="s">
        <v>120</v>
      </c>
      <c r="BH26" t="s">
        <v>246</v>
      </c>
      <c r="BI26">
        <v>1658</v>
      </c>
      <c r="BJ26">
        <v>1</v>
      </c>
      <c r="BK26" t="s">
        <v>205</v>
      </c>
      <c r="BL26" t="s">
        <v>177</v>
      </c>
      <c r="BM26">
        <v>0.81392857142857145</v>
      </c>
      <c r="BN26" t="s">
        <v>67</v>
      </c>
      <c r="BO26" t="s">
        <v>182</v>
      </c>
      <c r="BP26">
        <v>3097.1590000000001</v>
      </c>
    </row>
    <row r="27" spans="1:68" ht="16.5">
      <c r="A27" s="121" t="str">
        <f t="shared" si="18"/>
        <v>강화교통</v>
      </c>
      <c r="B27" s="122" t="str">
        <f t="shared" si="1"/>
        <v>김영소</v>
      </c>
      <c r="C27" s="123" t="str">
        <f t="shared" si="19"/>
        <v>F</v>
      </c>
      <c r="D27" s="124">
        <f t="shared" si="20"/>
        <v>0.69424242424242422</v>
      </c>
      <c r="E27" s="125">
        <f t="shared" si="21"/>
        <v>4106</v>
      </c>
      <c r="F27" s="234" t="str">
        <f t="shared" si="22"/>
        <v>71</v>
      </c>
      <c r="G27" s="126" t="str">
        <f t="shared" si="23"/>
        <v>78바3229</v>
      </c>
      <c r="H27" s="127">
        <f t="shared" si="24"/>
        <v>1</v>
      </c>
      <c r="I27" s="128">
        <f t="shared" si="25"/>
        <v>3774.2510000000002</v>
      </c>
      <c r="J27" s="129">
        <f t="shared" si="26"/>
        <v>1.1482893859518494E-2</v>
      </c>
      <c r="K27" s="129">
        <f t="shared" si="27"/>
        <v>0.28387424636286784</v>
      </c>
      <c r="L27" s="129">
        <f t="shared" si="28"/>
        <v>0.18573221547798488</v>
      </c>
      <c r="M27" s="130">
        <f t="shared" si="29"/>
        <v>17.271999999999998</v>
      </c>
      <c r="N27" s="131">
        <f t="shared" si="30"/>
        <v>2.6495323178029228E-2</v>
      </c>
      <c r="O27" s="131">
        <f t="shared" si="31"/>
        <v>49.652235635626774</v>
      </c>
      <c r="P27" s="222">
        <f t="shared" si="32"/>
        <v>8</v>
      </c>
      <c r="Q27" s="223">
        <f t="shared" si="33"/>
        <v>1</v>
      </c>
      <c r="R27" s="223">
        <f t="shared" si="34"/>
        <v>1874</v>
      </c>
      <c r="T27">
        <v>503</v>
      </c>
      <c r="U27">
        <v>4106</v>
      </c>
      <c r="V27" t="s">
        <v>248</v>
      </c>
      <c r="W27">
        <v>3774.2510000000002</v>
      </c>
      <c r="X27">
        <v>1647.47</v>
      </c>
      <c r="Y27">
        <v>2.2909999999999999</v>
      </c>
      <c r="Z27">
        <v>17.271999999999998</v>
      </c>
      <c r="AA27">
        <v>153.17219</v>
      </c>
      <c r="AB27">
        <v>1.7588600000000001</v>
      </c>
      <c r="AC27">
        <v>43.481639999999999</v>
      </c>
      <c r="AD27" s="1">
        <v>701</v>
      </c>
      <c r="AE27">
        <v>1</v>
      </c>
      <c r="AF27">
        <v>1874</v>
      </c>
      <c r="AG27">
        <v>79</v>
      </c>
      <c r="AH27">
        <v>24.640575999999999</v>
      </c>
      <c r="AI27">
        <v>12354.6</v>
      </c>
      <c r="AJ27">
        <v>0</v>
      </c>
      <c r="AK27">
        <v>8</v>
      </c>
      <c r="AL27">
        <v>2274</v>
      </c>
      <c r="AM27" t="s">
        <v>249</v>
      </c>
      <c r="AN27" t="s">
        <v>494</v>
      </c>
      <c r="AO27">
        <v>3774.2510000000002</v>
      </c>
      <c r="AR27" t="s">
        <v>117</v>
      </c>
      <c r="AS27" t="s">
        <v>121</v>
      </c>
      <c r="AT27" t="s">
        <v>218</v>
      </c>
      <c r="AU27" t="s">
        <v>248</v>
      </c>
      <c r="AV27" t="s">
        <v>48</v>
      </c>
      <c r="AW27">
        <v>1</v>
      </c>
      <c r="BB27">
        <v>0.69424242424242422</v>
      </c>
      <c r="BC27" t="s">
        <v>70</v>
      </c>
      <c r="BF27" t="s">
        <v>117</v>
      </c>
      <c r="BG27" t="s">
        <v>121</v>
      </c>
      <c r="BH27" t="s">
        <v>248</v>
      </c>
      <c r="BI27">
        <v>4106</v>
      </c>
      <c r="BJ27">
        <v>1</v>
      </c>
      <c r="BK27" t="s">
        <v>218</v>
      </c>
      <c r="BL27" t="s">
        <v>177</v>
      </c>
      <c r="BM27">
        <v>0.69424242424242422</v>
      </c>
      <c r="BN27" t="s">
        <v>70</v>
      </c>
      <c r="BO27" t="s">
        <v>192</v>
      </c>
      <c r="BP27">
        <v>3774.2510000000002</v>
      </c>
    </row>
    <row r="28" spans="1:68" ht="16.5">
      <c r="A28" s="105" t="str">
        <f t="shared" si="18"/>
        <v>강화교통</v>
      </c>
      <c r="B28" s="106" t="str">
        <f t="shared" si="1"/>
        <v>김익순</v>
      </c>
      <c r="C28" s="107" t="str">
        <f t="shared" si="19"/>
        <v>F</v>
      </c>
      <c r="D28" s="108">
        <f t="shared" si="20"/>
        <v>0.79576923076923067</v>
      </c>
      <c r="E28" s="109">
        <f t="shared" si="21"/>
        <v>4684</v>
      </c>
      <c r="F28" s="235" t="str">
        <f t="shared" si="22"/>
        <v>70</v>
      </c>
      <c r="G28" s="110" t="str">
        <f t="shared" si="23"/>
        <v>78바3202</v>
      </c>
      <c r="H28" s="111">
        <f t="shared" si="24"/>
        <v>1</v>
      </c>
      <c r="I28" s="112">
        <f t="shared" si="25"/>
        <v>564.61300000000006</v>
      </c>
      <c r="J28" s="113">
        <f t="shared" si="26"/>
        <v>1.930568276629881E-2</v>
      </c>
      <c r="K28" s="113">
        <f t="shared" si="27"/>
        <v>0.29484593369567591</v>
      </c>
      <c r="L28" s="113">
        <f t="shared" si="28"/>
        <v>0.24087295191573696</v>
      </c>
      <c r="M28" s="114">
        <f t="shared" si="29"/>
        <v>18.806999999999999</v>
      </c>
      <c r="N28" s="115">
        <f t="shared" si="30"/>
        <v>0</v>
      </c>
      <c r="O28" s="115">
        <f t="shared" si="31"/>
        <v>11.512310201855074</v>
      </c>
      <c r="P28" s="224">
        <f t="shared" si="32"/>
        <v>0</v>
      </c>
      <c r="Q28" s="225">
        <f t="shared" si="33"/>
        <v>0</v>
      </c>
      <c r="R28" s="225">
        <f t="shared" si="34"/>
        <v>65</v>
      </c>
      <c r="T28">
        <v>503</v>
      </c>
      <c r="U28">
        <v>4684</v>
      </c>
      <c r="V28" t="s">
        <v>250</v>
      </c>
      <c r="W28">
        <v>564.61300000000006</v>
      </c>
      <c r="X28">
        <v>272.95600000000002</v>
      </c>
      <c r="Y28">
        <v>2.069</v>
      </c>
      <c r="Z28">
        <v>18.806999999999999</v>
      </c>
      <c r="AA28">
        <v>24.517496000000001</v>
      </c>
      <c r="AB28">
        <v>0.473327</v>
      </c>
      <c r="AC28">
        <v>7.2288839999999999</v>
      </c>
      <c r="AD28" s="1">
        <v>136</v>
      </c>
      <c r="AE28">
        <v>0</v>
      </c>
      <c r="AF28">
        <v>65</v>
      </c>
      <c r="AG28">
        <v>79</v>
      </c>
      <c r="AH28">
        <v>23.028983</v>
      </c>
      <c r="AI28">
        <v>1906.7</v>
      </c>
      <c r="AJ28">
        <v>0</v>
      </c>
      <c r="AK28">
        <v>0</v>
      </c>
      <c r="AL28">
        <v>0</v>
      </c>
      <c r="AM28" t="s">
        <v>251</v>
      </c>
      <c r="AN28" t="s">
        <v>495</v>
      </c>
      <c r="AO28">
        <v>564.61300000000006</v>
      </c>
      <c r="AR28" t="s">
        <v>117</v>
      </c>
      <c r="AS28" t="s">
        <v>120</v>
      </c>
      <c r="AT28" t="s">
        <v>201</v>
      </c>
      <c r="AU28" t="s">
        <v>250</v>
      </c>
      <c r="AV28" t="s">
        <v>48</v>
      </c>
      <c r="AW28">
        <v>1</v>
      </c>
      <c r="BB28">
        <v>0.79576923076923067</v>
      </c>
      <c r="BC28" t="s">
        <v>70</v>
      </c>
      <c r="BF28" t="s">
        <v>117</v>
      </c>
      <c r="BG28" t="s">
        <v>120</v>
      </c>
      <c r="BH28" t="s">
        <v>250</v>
      </c>
      <c r="BI28">
        <v>4684</v>
      </c>
      <c r="BJ28">
        <v>1</v>
      </c>
      <c r="BK28" t="s">
        <v>201</v>
      </c>
      <c r="BL28" t="s">
        <v>177</v>
      </c>
      <c r="BM28">
        <v>0.79576923076923067</v>
      </c>
      <c r="BN28" t="s">
        <v>70</v>
      </c>
      <c r="BO28" t="s">
        <v>192</v>
      </c>
      <c r="BP28">
        <v>564.61300000000006</v>
      </c>
    </row>
    <row r="29" spans="1:68" ht="16.5">
      <c r="A29" s="121" t="str">
        <f t="shared" si="18"/>
        <v>강화교통</v>
      </c>
      <c r="B29" s="122" t="str">
        <f t="shared" si="1"/>
        <v>김재화</v>
      </c>
      <c r="C29" s="123" t="str">
        <f t="shared" si="19"/>
        <v>C</v>
      </c>
      <c r="D29" s="124">
        <f t="shared" si="20"/>
        <v>0.87925589577026753</v>
      </c>
      <c r="E29" s="125">
        <f t="shared" si="21"/>
        <v>1052</v>
      </c>
      <c r="F29" s="234" t="str">
        <f t="shared" si="22"/>
        <v>800</v>
      </c>
      <c r="G29" s="126" t="str">
        <f t="shared" si="23"/>
        <v>78바3211</v>
      </c>
      <c r="H29" s="127">
        <f t="shared" si="24"/>
        <v>2</v>
      </c>
      <c r="I29" s="128">
        <f t="shared" si="25"/>
        <v>3183.2109999999998</v>
      </c>
      <c r="J29" s="129">
        <f t="shared" si="26"/>
        <v>9.8008300553695769E-3</v>
      </c>
      <c r="K29" s="129">
        <f t="shared" si="27"/>
        <v>0.35587546460287439</v>
      </c>
      <c r="L29" s="129">
        <f t="shared" si="28"/>
        <v>0.27582211798086903</v>
      </c>
      <c r="M29" s="130">
        <f t="shared" si="29"/>
        <v>13.391999999999999</v>
      </c>
      <c r="N29" s="131">
        <f t="shared" si="30"/>
        <v>0.21990373870912108</v>
      </c>
      <c r="O29" s="131">
        <f t="shared" si="31"/>
        <v>29.247197248313103</v>
      </c>
      <c r="P29" s="222">
        <f t="shared" si="32"/>
        <v>6</v>
      </c>
      <c r="Q29" s="223">
        <f t="shared" si="33"/>
        <v>7</v>
      </c>
      <c r="R29" s="223">
        <f t="shared" si="34"/>
        <v>931</v>
      </c>
      <c r="T29">
        <v>503</v>
      </c>
      <c r="U29">
        <v>1052</v>
      </c>
      <c r="V29" t="s">
        <v>342</v>
      </c>
      <c r="W29">
        <v>3183.2109999999998</v>
      </c>
      <c r="X29">
        <v>1393.0070000000001</v>
      </c>
      <c r="Y29">
        <v>2.2850000000000001</v>
      </c>
      <c r="Z29">
        <v>13.391999999999999</v>
      </c>
      <c r="AA29">
        <v>151.85468900000001</v>
      </c>
      <c r="AB29">
        <v>1.488302</v>
      </c>
      <c r="AC29">
        <v>54.041358000000002</v>
      </c>
      <c r="AD29" s="1">
        <v>878</v>
      </c>
      <c r="AE29">
        <v>7</v>
      </c>
      <c r="AF29">
        <v>931</v>
      </c>
      <c r="AG29">
        <v>102</v>
      </c>
      <c r="AH29">
        <v>20.962216999999999</v>
      </c>
      <c r="AI29">
        <v>11988.1</v>
      </c>
      <c r="AJ29">
        <v>410.2</v>
      </c>
      <c r="AK29">
        <v>6</v>
      </c>
      <c r="AL29">
        <v>1092</v>
      </c>
      <c r="AM29" t="s">
        <v>343</v>
      </c>
      <c r="AN29" t="s">
        <v>496</v>
      </c>
      <c r="AO29">
        <v>3075.694</v>
      </c>
      <c r="AR29" t="s">
        <v>117</v>
      </c>
      <c r="AS29" t="s">
        <v>122</v>
      </c>
      <c r="AT29" t="s">
        <v>327</v>
      </c>
      <c r="AU29" t="s">
        <v>342</v>
      </c>
      <c r="AV29" t="s">
        <v>48</v>
      </c>
      <c r="AW29">
        <v>2</v>
      </c>
      <c r="BB29">
        <v>0.87925589577026753</v>
      </c>
      <c r="BC29" t="s">
        <v>69</v>
      </c>
      <c r="BF29" t="s">
        <v>117</v>
      </c>
      <c r="BG29" t="s">
        <v>122</v>
      </c>
      <c r="BH29" t="s">
        <v>342</v>
      </c>
      <c r="BI29">
        <v>1052</v>
      </c>
      <c r="BJ29">
        <v>2</v>
      </c>
      <c r="BK29" t="s">
        <v>327</v>
      </c>
      <c r="BL29" t="s">
        <v>328</v>
      </c>
      <c r="BM29">
        <v>0.87925589577026753</v>
      </c>
      <c r="BN29" t="s">
        <v>69</v>
      </c>
      <c r="BO29" t="s">
        <v>180</v>
      </c>
      <c r="BP29">
        <v>3183.2109999999998</v>
      </c>
    </row>
    <row r="30" spans="1:68" ht="16.5">
      <c r="A30" s="105" t="str">
        <f t="shared" si="18"/>
        <v>강화교통</v>
      </c>
      <c r="B30" s="106" t="str">
        <f t="shared" si="1"/>
        <v>김종만</v>
      </c>
      <c r="C30" s="107" t="str">
        <f t="shared" si="19"/>
        <v>S</v>
      </c>
      <c r="D30" s="108">
        <f t="shared" si="20"/>
        <v>1.0492307692307692</v>
      </c>
      <c r="E30" s="109">
        <f t="shared" si="21"/>
        <v>6077</v>
      </c>
      <c r="F30" s="235" t="str">
        <f t="shared" si="22"/>
        <v>801</v>
      </c>
      <c r="G30" s="110" t="str">
        <f t="shared" si="23"/>
        <v>78바3216</v>
      </c>
      <c r="H30" s="111">
        <f t="shared" si="24"/>
        <v>1</v>
      </c>
      <c r="I30" s="112">
        <f t="shared" si="25"/>
        <v>3385.0830000000001</v>
      </c>
      <c r="J30" s="113">
        <f t="shared" si="26"/>
        <v>3.1467761577572771E-2</v>
      </c>
      <c r="K30" s="113">
        <f t="shared" si="27"/>
        <v>0.31325051458230047</v>
      </c>
      <c r="L30" s="113">
        <f t="shared" si="28"/>
        <v>0.28596049195839512</v>
      </c>
      <c r="M30" s="114">
        <f t="shared" si="29"/>
        <v>11.493</v>
      </c>
      <c r="N30" s="115">
        <f t="shared" si="30"/>
        <v>1.0339480597669244</v>
      </c>
      <c r="O30" s="115">
        <f t="shared" si="31"/>
        <v>10.81214256784841</v>
      </c>
      <c r="P30" s="224">
        <f t="shared" si="32"/>
        <v>39</v>
      </c>
      <c r="Q30" s="225">
        <f t="shared" si="33"/>
        <v>35</v>
      </c>
      <c r="R30" s="225">
        <f t="shared" si="34"/>
        <v>366</v>
      </c>
      <c r="T30">
        <v>503</v>
      </c>
      <c r="U30">
        <v>6077</v>
      </c>
      <c r="V30" t="s">
        <v>344</v>
      </c>
      <c r="W30">
        <v>3385.0830000000001</v>
      </c>
      <c r="X30">
        <v>1240.789</v>
      </c>
      <c r="Y30">
        <v>2.7280000000000002</v>
      </c>
      <c r="Z30">
        <v>11.493</v>
      </c>
      <c r="AA30">
        <v>122.87636000000001</v>
      </c>
      <c r="AB30">
        <v>3.866644</v>
      </c>
      <c r="AC30">
        <v>38.491083000000003</v>
      </c>
      <c r="AD30" s="1">
        <v>968</v>
      </c>
      <c r="AE30">
        <v>35</v>
      </c>
      <c r="AF30">
        <v>366</v>
      </c>
      <c r="AG30">
        <v>112</v>
      </c>
      <c r="AH30">
        <v>27.548691999999999</v>
      </c>
      <c r="AI30">
        <v>28946.400000000001</v>
      </c>
      <c r="AJ30">
        <v>22326.2</v>
      </c>
      <c r="AK30">
        <v>39</v>
      </c>
      <c r="AL30">
        <v>9960</v>
      </c>
      <c r="AM30" t="s">
        <v>345</v>
      </c>
      <c r="AN30" t="s">
        <v>497</v>
      </c>
      <c r="AO30">
        <v>3385.0830000000001</v>
      </c>
      <c r="AR30" t="s">
        <v>117</v>
      </c>
      <c r="AS30" t="s">
        <v>123</v>
      </c>
      <c r="AT30" t="s">
        <v>330</v>
      </c>
      <c r="AU30" t="s">
        <v>344</v>
      </c>
      <c r="AV30" t="s">
        <v>48</v>
      </c>
      <c r="AW30">
        <v>1</v>
      </c>
      <c r="BB30">
        <v>1.0492307692307692</v>
      </c>
      <c r="BC30" t="s">
        <v>71</v>
      </c>
      <c r="BF30" t="s">
        <v>117</v>
      </c>
      <c r="BG30" t="s">
        <v>123</v>
      </c>
      <c r="BH30" t="s">
        <v>344</v>
      </c>
      <c r="BI30">
        <v>6077</v>
      </c>
      <c r="BJ30">
        <v>1</v>
      </c>
      <c r="BK30" t="s">
        <v>330</v>
      </c>
      <c r="BL30" t="s">
        <v>177</v>
      </c>
      <c r="BM30">
        <v>1.0492307692307692</v>
      </c>
      <c r="BN30" t="s">
        <v>71</v>
      </c>
      <c r="BO30" t="s">
        <v>179</v>
      </c>
      <c r="BP30">
        <v>3385.0830000000001</v>
      </c>
    </row>
    <row r="31" spans="1:68" ht="16.5">
      <c r="A31" s="121" t="str">
        <f t="shared" si="18"/>
        <v>강화교통</v>
      </c>
      <c r="B31" s="122" t="str">
        <f t="shared" si="1"/>
        <v>김진태</v>
      </c>
      <c r="C31" s="123" t="str">
        <f t="shared" si="19"/>
        <v>F</v>
      </c>
      <c r="D31" s="124">
        <f t="shared" si="20"/>
        <v>0.77709677419354828</v>
      </c>
      <c r="E31" s="125">
        <f t="shared" si="21"/>
        <v>2377</v>
      </c>
      <c r="F31" s="234" t="str">
        <f t="shared" si="22"/>
        <v>71</v>
      </c>
      <c r="G31" s="126" t="str">
        <f t="shared" si="23"/>
        <v>78바3226</v>
      </c>
      <c r="H31" s="127">
        <f t="shared" si="24"/>
        <v>1</v>
      </c>
      <c r="I31" s="128">
        <f t="shared" si="25"/>
        <v>2226.038</v>
      </c>
      <c r="J31" s="129">
        <f t="shared" si="26"/>
        <v>1.2325925412302546E-2</v>
      </c>
      <c r="K31" s="129">
        <f t="shared" si="27"/>
        <v>0.27134591607586178</v>
      </c>
      <c r="L31" s="129">
        <f t="shared" si="28"/>
        <v>0.23135274420292914</v>
      </c>
      <c r="M31" s="130">
        <f t="shared" si="29"/>
        <v>16.122</v>
      </c>
      <c r="N31" s="131">
        <f t="shared" si="30"/>
        <v>0</v>
      </c>
      <c r="O31" s="131">
        <f t="shared" si="31"/>
        <v>23.404811598005065</v>
      </c>
      <c r="P31" s="222">
        <f t="shared" si="32"/>
        <v>12</v>
      </c>
      <c r="Q31" s="223">
        <f t="shared" si="33"/>
        <v>0</v>
      </c>
      <c r="R31" s="223">
        <f t="shared" si="34"/>
        <v>521</v>
      </c>
      <c r="T31">
        <v>503</v>
      </c>
      <c r="U31">
        <v>2377</v>
      </c>
      <c r="V31" t="s">
        <v>252</v>
      </c>
      <c r="W31">
        <v>2226.038</v>
      </c>
      <c r="X31">
        <v>924.21</v>
      </c>
      <c r="Y31">
        <v>2.4089999999999998</v>
      </c>
      <c r="Z31">
        <v>16.122</v>
      </c>
      <c r="AA31">
        <v>88.723318000000006</v>
      </c>
      <c r="AB31">
        <v>1.0935969999999999</v>
      </c>
      <c r="AC31">
        <v>24.07471</v>
      </c>
      <c r="AD31" s="1">
        <v>515</v>
      </c>
      <c r="AE31">
        <v>0</v>
      </c>
      <c r="AF31">
        <v>521</v>
      </c>
      <c r="AG31">
        <v>81</v>
      </c>
      <c r="AH31">
        <v>25.089661</v>
      </c>
      <c r="AI31">
        <v>10640.7</v>
      </c>
      <c r="AJ31">
        <v>0</v>
      </c>
      <c r="AK31">
        <v>12</v>
      </c>
      <c r="AL31">
        <v>1699</v>
      </c>
      <c r="AM31" t="s">
        <v>253</v>
      </c>
      <c r="AN31" t="s">
        <v>498</v>
      </c>
      <c r="AO31">
        <v>2226.038</v>
      </c>
      <c r="AR31" t="s">
        <v>117</v>
      </c>
      <c r="AS31" t="s">
        <v>121</v>
      </c>
      <c r="AT31" t="s">
        <v>216</v>
      </c>
      <c r="AU31" t="s">
        <v>252</v>
      </c>
      <c r="AV31" t="s">
        <v>48</v>
      </c>
      <c r="AW31">
        <v>1</v>
      </c>
      <c r="BB31">
        <v>0.77709677419354828</v>
      </c>
      <c r="BC31" t="s">
        <v>70</v>
      </c>
      <c r="BF31" t="s">
        <v>117</v>
      </c>
      <c r="BG31" t="s">
        <v>121</v>
      </c>
      <c r="BH31" t="s">
        <v>252</v>
      </c>
      <c r="BI31">
        <v>2377</v>
      </c>
      <c r="BJ31">
        <v>1</v>
      </c>
      <c r="BK31" t="s">
        <v>216</v>
      </c>
      <c r="BL31" t="s">
        <v>177</v>
      </c>
      <c r="BM31">
        <v>0.77709677419354828</v>
      </c>
      <c r="BN31" t="s">
        <v>70</v>
      </c>
      <c r="BO31" t="s">
        <v>192</v>
      </c>
      <c r="BP31">
        <v>2226.038</v>
      </c>
    </row>
    <row r="32" spans="1:68" ht="16.5">
      <c r="A32" s="105" t="str">
        <f t="shared" si="18"/>
        <v>강화교통</v>
      </c>
      <c r="B32" s="106" t="str">
        <f t="shared" si="1"/>
        <v>김춘동</v>
      </c>
      <c r="C32" s="107" t="str">
        <f t="shared" si="19"/>
        <v>D</v>
      </c>
      <c r="D32" s="108">
        <f t="shared" si="20"/>
        <v>0.81321428571428578</v>
      </c>
      <c r="E32" s="109">
        <f t="shared" si="21"/>
        <v>3233</v>
      </c>
      <c r="F32" s="235" t="str">
        <f t="shared" si="22"/>
        <v>70</v>
      </c>
      <c r="G32" s="110" t="str">
        <f t="shared" si="23"/>
        <v>78바3203</v>
      </c>
      <c r="H32" s="111">
        <f t="shared" si="24"/>
        <v>1</v>
      </c>
      <c r="I32" s="112">
        <f t="shared" si="25"/>
        <v>829.20299999999997</v>
      </c>
      <c r="J32" s="113">
        <f t="shared" si="26"/>
        <v>3.4326965396797048E-2</v>
      </c>
      <c r="K32" s="113">
        <f t="shared" si="27"/>
        <v>0.30258461863518427</v>
      </c>
      <c r="L32" s="113">
        <f t="shared" si="28"/>
        <v>0.23275362004237804</v>
      </c>
      <c r="M32" s="114">
        <f t="shared" si="29"/>
        <v>15.456</v>
      </c>
      <c r="N32" s="115">
        <f t="shared" si="30"/>
        <v>0</v>
      </c>
      <c r="O32" s="115">
        <f t="shared" si="31"/>
        <v>22.431177890094464</v>
      </c>
      <c r="P32" s="224">
        <f t="shared" si="32"/>
        <v>3</v>
      </c>
      <c r="Q32" s="225">
        <f t="shared" si="33"/>
        <v>0</v>
      </c>
      <c r="R32" s="225">
        <f t="shared" si="34"/>
        <v>186</v>
      </c>
      <c r="T32">
        <v>503</v>
      </c>
      <c r="U32">
        <v>3233</v>
      </c>
      <c r="V32" t="s">
        <v>254</v>
      </c>
      <c r="W32">
        <v>829.20299999999997</v>
      </c>
      <c r="X32">
        <v>364.17099999999999</v>
      </c>
      <c r="Y32">
        <v>2.2770000000000001</v>
      </c>
      <c r="Z32">
        <v>15.456</v>
      </c>
      <c r="AA32">
        <v>36.689436000000001</v>
      </c>
      <c r="AB32">
        <v>1.2594369999999999</v>
      </c>
      <c r="AC32">
        <v>11.101659</v>
      </c>
      <c r="AD32" s="1">
        <v>193</v>
      </c>
      <c r="AE32">
        <v>0</v>
      </c>
      <c r="AF32">
        <v>186</v>
      </c>
      <c r="AG32">
        <v>76</v>
      </c>
      <c r="AH32">
        <v>22.600591999999999</v>
      </c>
      <c r="AI32">
        <v>1371.1</v>
      </c>
      <c r="AJ32">
        <v>0</v>
      </c>
      <c r="AK32">
        <v>3</v>
      </c>
      <c r="AL32">
        <v>280</v>
      </c>
      <c r="AM32" t="s">
        <v>255</v>
      </c>
      <c r="AN32" t="s">
        <v>499</v>
      </c>
      <c r="AO32">
        <v>829.20299999999997</v>
      </c>
      <c r="AR32" t="s">
        <v>117</v>
      </c>
      <c r="AS32" t="s">
        <v>120</v>
      </c>
      <c r="AT32" t="s">
        <v>202</v>
      </c>
      <c r="AU32" t="s">
        <v>254</v>
      </c>
      <c r="AV32" t="s">
        <v>48</v>
      </c>
      <c r="AW32">
        <v>1</v>
      </c>
      <c r="BB32">
        <v>0.81321428571428578</v>
      </c>
      <c r="BC32" t="s">
        <v>67</v>
      </c>
      <c r="BF32" t="s">
        <v>117</v>
      </c>
      <c r="BG32" t="s">
        <v>120</v>
      </c>
      <c r="BH32" t="s">
        <v>254</v>
      </c>
      <c r="BI32">
        <v>3233</v>
      </c>
      <c r="BJ32">
        <v>1</v>
      </c>
      <c r="BK32" t="s">
        <v>202</v>
      </c>
      <c r="BL32" t="s">
        <v>177</v>
      </c>
      <c r="BM32">
        <v>0.81321428571428578</v>
      </c>
      <c r="BN32" t="s">
        <v>67</v>
      </c>
      <c r="BO32" t="s">
        <v>182</v>
      </c>
      <c r="BP32">
        <v>829.20299999999997</v>
      </c>
    </row>
    <row r="33" spans="1:68" ht="16.5">
      <c r="A33" s="121" t="str">
        <f t="shared" si="18"/>
        <v>강화교통</v>
      </c>
      <c r="B33" s="122" t="str">
        <f t="shared" si="1"/>
        <v>김태윤</v>
      </c>
      <c r="C33" s="123" t="str">
        <f t="shared" si="19"/>
        <v>F</v>
      </c>
      <c r="D33" s="124">
        <f t="shared" si="20"/>
        <v>0.74856608957674675</v>
      </c>
      <c r="E33" s="125">
        <f t="shared" si="21"/>
        <v>2557</v>
      </c>
      <c r="F33" s="234" t="str">
        <f t="shared" si="22"/>
        <v>60-5</v>
      </c>
      <c r="G33" s="126" t="str">
        <f t="shared" si="23"/>
        <v>78바3233</v>
      </c>
      <c r="H33" s="127">
        <f t="shared" si="24"/>
        <v>8</v>
      </c>
      <c r="I33" s="128">
        <f t="shared" si="25"/>
        <v>19375.483000000004</v>
      </c>
      <c r="J33" s="129">
        <f t="shared" si="26"/>
        <v>2.7795340396720738E-2</v>
      </c>
      <c r="K33" s="129">
        <f t="shared" si="27"/>
        <v>0.25290798286107469</v>
      </c>
      <c r="L33" s="129">
        <f t="shared" si="28"/>
        <v>0.18337607377323184</v>
      </c>
      <c r="M33" s="130">
        <f t="shared" si="29"/>
        <v>17.061</v>
      </c>
      <c r="N33" s="131">
        <f t="shared" si="30"/>
        <v>0.55224429760021987</v>
      </c>
      <c r="O33" s="131">
        <f t="shared" si="31"/>
        <v>26.982553157513543</v>
      </c>
      <c r="P33" s="222">
        <f t="shared" si="32"/>
        <v>66</v>
      </c>
      <c r="Q33" s="223">
        <f t="shared" si="33"/>
        <v>107</v>
      </c>
      <c r="R33" s="223">
        <f t="shared" si="34"/>
        <v>5228</v>
      </c>
      <c r="T33">
        <v>503</v>
      </c>
      <c r="U33">
        <v>2557</v>
      </c>
      <c r="V33" t="s">
        <v>256</v>
      </c>
      <c r="W33">
        <v>19375.483</v>
      </c>
      <c r="X33">
        <v>7455.549</v>
      </c>
      <c r="Y33">
        <v>2.5990000000000002</v>
      </c>
      <c r="Z33">
        <v>17.061</v>
      </c>
      <c r="AA33">
        <v>691.37847299999999</v>
      </c>
      <c r="AB33">
        <v>19.217099999999999</v>
      </c>
      <c r="AC33">
        <v>174.85513499999999</v>
      </c>
      <c r="AD33" s="1">
        <v>3553</v>
      </c>
      <c r="AE33">
        <v>107</v>
      </c>
      <c r="AF33">
        <v>5228</v>
      </c>
      <c r="AG33">
        <v>101</v>
      </c>
      <c r="AH33">
        <v>28.024422999999999</v>
      </c>
      <c r="AI33">
        <v>115333.9</v>
      </c>
      <c r="AJ33">
        <v>8243.2000000000007</v>
      </c>
      <c r="AK33">
        <v>66</v>
      </c>
      <c r="AL33">
        <v>27883</v>
      </c>
      <c r="AM33" t="s">
        <v>257</v>
      </c>
      <c r="AN33" t="s">
        <v>500</v>
      </c>
      <c r="AO33">
        <v>9736.9860000000008</v>
      </c>
      <c r="AR33" t="s">
        <v>117</v>
      </c>
      <c r="AS33" t="s">
        <v>119</v>
      </c>
      <c r="AT33" t="s">
        <v>387</v>
      </c>
      <c r="AU33" t="s">
        <v>256</v>
      </c>
      <c r="AV33" t="s">
        <v>48</v>
      </c>
      <c r="AW33">
        <v>8</v>
      </c>
      <c r="BB33">
        <v>0.74856608957674675</v>
      </c>
      <c r="BC33" t="s">
        <v>70</v>
      </c>
      <c r="BF33" t="s">
        <v>117</v>
      </c>
      <c r="BG33" t="s">
        <v>119</v>
      </c>
      <c r="BH33" t="s">
        <v>256</v>
      </c>
      <c r="BI33">
        <v>2557</v>
      </c>
      <c r="BJ33">
        <v>8</v>
      </c>
      <c r="BK33" t="s">
        <v>387</v>
      </c>
      <c r="BL33" t="s">
        <v>214</v>
      </c>
      <c r="BM33">
        <v>0.74856608957674675</v>
      </c>
      <c r="BN33" t="s">
        <v>70</v>
      </c>
      <c r="BO33" t="s">
        <v>192</v>
      </c>
      <c r="BP33">
        <v>19375.483000000004</v>
      </c>
    </row>
    <row r="34" spans="1:68" ht="16.5">
      <c r="A34" s="105" t="str">
        <f t="shared" si="18"/>
        <v>강화교통</v>
      </c>
      <c r="B34" s="106" t="str">
        <f t="shared" si="1"/>
        <v>김태호</v>
      </c>
      <c r="C34" s="107" t="str">
        <f t="shared" si="19"/>
        <v>F</v>
      </c>
      <c r="D34" s="108">
        <f t="shared" si="20"/>
        <v>0.79459459459459458</v>
      </c>
      <c r="E34" s="109">
        <f t="shared" si="21"/>
        <v>8133</v>
      </c>
      <c r="F34" s="235" t="str">
        <f t="shared" si="22"/>
        <v>60-5</v>
      </c>
      <c r="G34" s="110" t="str">
        <f t="shared" si="23"/>
        <v>78바3231</v>
      </c>
      <c r="H34" s="111">
        <f t="shared" si="24"/>
        <v>1</v>
      </c>
      <c r="I34" s="112">
        <f t="shared" si="25"/>
        <v>3877.038</v>
      </c>
      <c r="J34" s="113">
        <f t="shared" si="26"/>
        <v>2.3402508085282533E-2</v>
      </c>
      <c r="K34" s="113">
        <f t="shared" si="27"/>
        <v>0.22467346149943668</v>
      </c>
      <c r="L34" s="113">
        <f t="shared" si="28"/>
        <v>0.1299961465427989</v>
      </c>
      <c r="M34" s="114">
        <f t="shared" si="29"/>
        <v>17.829999999999998</v>
      </c>
      <c r="N34" s="115">
        <f t="shared" si="30"/>
        <v>2.5792886218809308E-2</v>
      </c>
      <c r="O34" s="115">
        <f t="shared" si="31"/>
        <v>8.7695813143951646</v>
      </c>
      <c r="P34" s="224">
        <f t="shared" si="32"/>
        <v>22</v>
      </c>
      <c r="Q34" s="225">
        <f t="shared" si="33"/>
        <v>1</v>
      </c>
      <c r="R34" s="225">
        <f t="shared" si="34"/>
        <v>340</v>
      </c>
      <c r="T34">
        <v>503</v>
      </c>
      <c r="U34">
        <v>8133</v>
      </c>
      <c r="V34" t="s">
        <v>191</v>
      </c>
      <c r="W34">
        <v>3877.038</v>
      </c>
      <c r="X34">
        <v>1318.9349999999999</v>
      </c>
      <c r="Y34">
        <v>2.94</v>
      </c>
      <c r="Z34">
        <v>17.829999999999998</v>
      </c>
      <c r="AA34">
        <v>131.395532</v>
      </c>
      <c r="AB34">
        <v>3.0749849999999999</v>
      </c>
      <c r="AC34">
        <v>29.521089</v>
      </c>
      <c r="AD34" s="1">
        <v>504</v>
      </c>
      <c r="AE34">
        <v>1</v>
      </c>
      <c r="AF34">
        <v>340</v>
      </c>
      <c r="AG34">
        <v>91</v>
      </c>
      <c r="AH34">
        <v>29.506619000000001</v>
      </c>
      <c r="AI34">
        <v>27052</v>
      </c>
      <c r="AJ34">
        <v>3609.5</v>
      </c>
      <c r="AK34">
        <v>22</v>
      </c>
      <c r="AL34">
        <v>4830</v>
      </c>
      <c r="AM34" t="s">
        <v>258</v>
      </c>
      <c r="AN34" t="s">
        <v>501</v>
      </c>
      <c r="AO34">
        <v>3877.038</v>
      </c>
      <c r="AR34" t="s">
        <v>117</v>
      </c>
      <c r="AS34" t="s">
        <v>119</v>
      </c>
      <c r="AT34" t="s">
        <v>198</v>
      </c>
      <c r="AU34" t="s">
        <v>191</v>
      </c>
      <c r="AV34" t="s">
        <v>48</v>
      </c>
      <c r="AW34">
        <v>1</v>
      </c>
      <c r="BB34">
        <v>0.79459459459459458</v>
      </c>
      <c r="BC34" t="s">
        <v>70</v>
      </c>
      <c r="BF34" t="s">
        <v>117</v>
      </c>
      <c r="BG34" t="s">
        <v>119</v>
      </c>
      <c r="BH34" t="s">
        <v>191</v>
      </c>
      <c r="BI34">
        <v>8133</v>
      </c>
      <c r="BJ34">
        <v>1</v>
      </c>
      <c r="BK34" t="s">
        <v>198</v>
      </c>
      <c r="BL34" t="s">
        <v>177</v>
      </c>
      <c r="BM34">
        <v>0.79459459459459458</v>
      </c>
      <c r="BN34" t="s">
        <v>70</v>
      </c>
      <c r="BO34" t="s">
        <v>192</v>
      </c>
      <c r="BP34">
        <v>3877.038</v>
      </c>
    </row>
    <row r="35" spans="1:68" ht="16.5">
      <c r="A35" s="121" t="str">
        <f t="shared" si="18"/>
        <v>강화교통</v>
      </c>
      <c r="B35" s="122" t="str">
        <f t="shared" si="1"/>
        <v>노영운</v>
      </c>
      <c r="C35" s="123" t="str">
        <f t="shared" si="19"/>
        <v>F</v>
      </c>
      <c r="D35" s="124">
        <f t="shared" si="20"/>
        <v>0.76500000000000001</v>
      </c>
      <c r="E35" s="125">
        <f t="shared" si="21"/>
        <v>7543</v>
      </c>
      <c r="F35" s="234" t="str">
        <f t="shared" si="22"/>
        <v>800</v>
      </c>
      <c r="G35" s="126" t="str">
        <f t="shared" si="23"/>
        <v>70바3704</v>
      </c>
      <c r="H35" s="127">
        <f t="shared" si="24"/>
        <v>1</v>
      </c>
      <c r="I35" s="128">
        <f t="shared" si="25"/>
        <v>2994.9690000000001</v>
      </c>
      <c r="J35" s="129">
        <f t="shared" si="26"/>
        <v>1.2508025033848276E-2</v>
      </c>
      <c r="K35" s="129">
        <f t="shared" si="27"/>
        <v>0.32636550590031227</v>
      </c>
      <c r="L35" s="129">
        <f t="shared" si="28"/>
        <v>0.21703062702819295</v>
      </c>
      <c r="M35" s="130">
        <f t="shared" si="29"/>
        <v>13.782</v>
      </c>
      <c r="N35" s="131">
        <f t="shared" si="30"/>
        <v>6.6778654470213208E-2</v>
      </c>
      <c r="O35" s="131">
        <f t="shared" si="31"/>
        <v>8.3139424815415452</v>
      </c>
      <c r="P35" s="222">
        <f t="shared" si="32"/>
        <v>7</v>
      </c>
      <c r="Q35" s="223">
        <f t="shared" si="33"/>
        <v>2</v>
      </c>
      <c r="R35" s="223">
        <f t="shared" si="34"/>
        <v>249</v>
      </c>
      <c r="T35">
        <v>503</v>
      </c>
      <c r="U35">
        <v>7543</v>
      </c>
      <c r="V35" t="s">
        <v>414</v>
      </c>
      <c r="W35">
        <v>2994.9690000000001</v>
      </c>
      <c r="X35">
        <v>1398.502</v>
      </c>
      <c r="Y35">
        <v>2.1419999999999999</v>
      </c>
      <c r="Z35">
        <v>13.782</v>
      </c>
      <c r="AA35">
        <v>140.463582</v>
      </c>
      <c r="AB35">
        <v>1.7569220000000001</v>
      </c>
      <c r="AC35">
        <v>45.842467999999997</v>
      </c>
      <c r="AD35" s="1">
        <v>650</v>
      </c>
      <c r="AE35">
        <v>2</v>
      </c>
      <c r="AF35">
        <v>249</v>
      </c>
      <c r="AG35">
        <v>88</v>
      </c>
      <c r="AH35">
        <v>21.322032</v>
      </c>
      <c r="AI35">
        <v>12139.5</v>
      </c>
      <c r="AJ35">
        <v>286.39999999999998</v>
      </c>
      <c r="AK35">
        <v>7</v>
      </c>
      <c r="AL35">
        <v>702</v>
      </c>
      <c r="AM35" t="s">
        <v>415</v>
      </c>
      <c r="AN35" t="s">
        <v>502</v>
      </c>
      <c r="AO35">
        <v>2994.9690000000001</v>
      </c>
      <c r="AR35" t="s">
        <v>117</v>
      </c>
      <c r="AS35" t="s">
        <v>122</v>
      </c>
      <c r="AT35" t="s">
        <v>413</v>
      </c>
      <c r="AU35" t="s">
        <v>414</v>
      </c>
      <c r="AV35" t="s">
        <v>48</v>
      </c>
      <c r="AW35">
        <v>1</v>
      </c>
      <c r="BB35">
        <v>0.76500000000000001</v>
      </c>
      <c r="BC35" t="s">
        <v>70</v>
      </c>
      <c r="BF35" t="s">
        <v>117</v>
      </c>
      <c r="BG35" t="s">
        <v>122</v>
      </c>
      <c r="BH35" t="s">
        <v>414</v>
      </c>
      <c r="BI35">
        <v>7543</v>
      </c>
      <c r="BJ35">
        <v>1</v>
      </c>
      <c r="BK35" t="s">
        <v>413</v>
      </c>
      <c r="BL35" t="s">
        <v>177</v>
      </c>
      <c r="BM35">
        <v>0.76500000000000001</v>
      </c>
      <c r="BN35" t="s">
        <v>70</v>
      </c>
      <c r="BO35" t="s">
        <v>192</v>
      </c>
      <c r="BP35">
        <v>2994.9690000000001</v>
      </c>
    </row>
    <row r="36" spans="1:68" ht="16.5">
      <c r="A36" s="105" t="str">
        <f t="shared" si="18"/>
        <v>강화교통</v>
      </c>
      <c r="B36" s="106" t="str">
        <f t="shared" si="1"/>
        <v>마창국</v>
      </c>
      <c r="C36" s="107" t="str">
        <f t="shared" si="19"/>
        <v>F</v>
      </c>
      <c r="D36" s="108">
        <f t="shared" si="20"/>
        <v>0.74541666666666662</v>
      </c>
      <c r="E36" s="109">
        <f t="shared" si="21"/>
        <v>3217</v>
      </c>
      <c r="F36" s="235" t="s">
        <v>380</v>
      </c>
      <c r="G36" s="110" t="str">
        <f t="shared" si="23"/>
        <v>78바3239</v>
      </c>
      <c r="H36" s="111">
        <f t="shared" si="24"/>
        <v>1</v>
      </c>
      <c r="I36" s="112">
        <f t="shared" si="25"/>
        <v>2501.1680000000001</v>
      </c>
      <c r="J36" s="113">
        <f t="shared" si="26"/>
        <v>1.2031407946983468E-2</v>
      </c>
      <c r="K36" s="113">
        <f t="shared" si="27"/>
        <v>0.38526265165129586</v>
      </c>
      <c r="L36" s="113">
        <f t="shared" si="28"/>
        <v>0.17032042629683411</v>
      </c>
      <c r="M36" s="114">
        <f t="shared" si="29"/>
        <v>13.657999999999999</v>
      </c>
      <c r="N36" s="115">
        <f t="shared" si="30"/>
        <v>7.9962641453912728E-2</v>
      </c>
      <c r="O36" s="115">
        <f t="shared" si="31"/>
        <v>5.917235467589542</v>
      </c>
      <c r="P36" s="224">
        <f t="shared" si="32"/>
        <v>1</v>
      </c>
      <c r="Q36" s="225">
        <f t="shared" si="33"/>
        <v>2</v>
      </c>
      <c r="R36" s="225">
        <f t="shared" si="34"/>
        <v>148</v>
      </c>
      <c r="T36">
        <v>503</v>
      </c>
      <c r="U36">
        <v>3217</v>
      </c>
      <c r="V36" t="s">
        <v>503</v>
      </c>
      <c r="W36">
        <v>2501.1680000000001</v>
      </c>
      <c r="X36">
        <v>1397.93</v>
      </c>
      <c r="Y36">
        <v>1.7889999999999999</v>
      </c>
      <c r="Z36">
        <v>13.657999999999999</v>
      </c>
      <c r="AA36">
        <v>178.557739</v>
      </c>
      <c r="AB36">
        <v>2.148301</v>
      </c>
      <c r="AC36">
        <v>68.791628000000003</v>
      </c>
      <c r="AD36" s="1">
        <v>426</v>
      </c>
      <c r="AE36">
        <v>2</v>
      </c>
      <c r="AF36">
        <v>148</v>
      </c>
      <c r="AG36">
        <v>74</v>
      </c>
      <c r="AH36">
        <v>14.007614</v>
      </c>
      <c r="AI36">
        <v>117.9</v>
      </c>
      <c r="AJ36">
        <v>0</v>
      </c>
      <c r="AK36">
        <v>1</v>
      </c>
      <c r="AL36">
        <v>107</v>
      </c>
      <c r="AM36" t="s">
        <v>504</v>
      </c>
      <c r="AN36" t="s">
        <v>505</v>
      </c>
      <c r="AO36">
        <v>2501.1680000000001</v>
      </c>
      <c r="AR36" t="s">
        <v>117</v>
      </c>
      <c r="AS36" t="s">
        <v>118</v>
      </c>
      <c r="AT36" t="s">
        <v>468</v>
      </c>
      <c r="AU36" t="s">
        <v>503</v>
      </c>
      <c r="AV36" t="s">
        <v>48</v>
      </c>
      <c r="AW36">
        <v>1</v>
      </c>
      <c r="BB36">
        <v>0.74541666666666662</v>
      </c>
      <c r="BC36" t="s">
        <v>70</v>
      </c>
      <c r="BF36" t="s">
        <v>117</v>
      </c>
      <c r="BG36" t="s">
        <v>118</v>
      </c>
      <c r="BH36" t="s">
        <v>503</v>
      </c>
      <c r="BI36">
        <v>3217</v>
      </c>
      <c r="BJ36">
        <v>1</v>
      </c>
      <c r="BK36" t="s">
        <v>468</v>
      </c>
      <c r="BL36" t="s">
        <v>177</v>
      </c>
      <c r="BM36">
        <v>0.74541666666666662</v>
      </c>
      <c r="BN36" t="s">
        <v>70</v>
      </c>
      <c r="BO36" t="s">
        <v>192</v>
      </c>
      <c r="BP36">
        <v>2501.1680000000001</v>
      </c>
    </row>
    <row r="37" spans="1:68" ht="16.5">
      <c r="A37" s="121" t="str">
        <f t="shared" si="18"/>
        <v>강화교통</v>
      </c>
      <c r="B37" s="122" t="str">
        <f t="shared" si="1"/>
        <v>문태일</v>
      </c>
      <c r="C37" s="123" t="str">
        <f t="shared" si="19"/>
        <v>D</v>
      </c>
      <c r="D37" s="124">
        <f t="shared" si="20"/>
        <v>0.83571428571428574</v>
      </c>
      <c r="E37" s="125">
        <f t="shared" si="21"/>
        <v>6269</v>
      </c>
      <c r="F37" s="234" t="str">
        <f t="shared" si="22"/>
        <v>70</v>
      </c>
      <c r="G37" s="126" t="str">
        <f t="shared" si="23"/>
        <v>78바3220</v>
      </c>
      <c r="H37" s="127">
        <f t="shared" si="24"/>
        <v>1</v>
      </c>
      <c r="I37" s="128">
        <f t="shared" si="25"/>
        <v>2856.88</v>
      </c>
      <c r="J37" s="129">
        <f t="shared" si="26"/>
        <v>9.1991885685035763E-3</v>
      </c>
      <c r="K37" s="129">
        <f t="shared" si="27"/>
        <v>0.31758355731906318</v>
      </c>
      <c r="L37" s="129">
        <f t="shared" si="28"/>
        <v>0.22752093192573716</v>
      </c>
      <c r="M37" s="130">
        <f t="shared" si="29"/>
        <v>15.712999999999999</v>
      </c>
      <c r="N37" s="131">
        <f t="shared" si="30"/>
        <v>0</v>
      </c>
      <c r="O37" s="131">
        <f t="shared" si="31"/>
        <v>17.991655232281371</v>
      </c>
      <c r="P37" s="222">
        <f t="shared" si="32"/>
        <v>7</v>
      </c>
      <c r="Q37" s="223">
        <f t="shared" si="33"/>
        <v>0</v>
      </c>
      <c r="R37" s="223">
        <f t="shared" si="34"/>
        <v>514</v>
      </c>
      <c r="T37">
        <v>503</v>
      </c>
      <c r="U37">
        <v>6269</v>
      </c>
      <c r="V37" t="s">
        <v>259</v>
      </c>
      <c r="W37">
        <v>2856.88</v>
      </c>
      <c r="X37">
        <v>1220.998</v>
      </c>
      <c r="Y37">
        <v>2.34</v>
      </c>
      <c r="Z37">
        <v>15.712999999999999</v>
      </c>
      <c r="AA37">
        <v>129.35608300000001</v>
      </c>
      <c r="AB37">
        <v>1.1899709999999999</v>
      </c>
      <c r="AC37">
        <v>41.081364999999998</v>
      </c>
      <c r="AD37" s="1">
        <v>650</v>
      </c>
      <c r="AE37">
        <v>0</v>
      </c>
      <c r="AF37">
        <v>514</v>
      </c>
      <c r="AG37">
        <v>89</v>
      </c>
      <c r="AH37">
        <v>22.085393</v>
      </c>
      <c r="AI37">
        <v>8708.1</v>
      </c>
      <c r="AJ37">
        <v>135.5</v>
      </c>
      <c r="AK37">
        <v>7</v>
      </c>
      <c r="AL37">
        <v>1010</v>
      </c>
      <c r="AM37" t="s">
        <v>260</v>
      </c>
      <c r="AN37" t="s">
        <v>506</v>
      </c>
      <c r="AO37">
        <v>2856.88</v>
      </c>
      <c r="AR37" t="s">
        <v>117</v>
      </c>
      <c r="AS37" t="s">
        <v>120</v>
      </c>
      <c r="AT37" t="s">
        <v>207</v>
      </c>
      <c r="AU37" t="s">
        <v>259</v>
      </c>
      <c r="AV37" t="s">
        <v>48</v>
      </c>
      <c r="AW37">
        <v>1</v>
      </c>
      <c r="BB37">
        <v>0.83571428571428574</v>
      </c>
      <c r="BC37" t="s">
        <v>67</v>
      </c>
      <c r="BF37" t="s">
        <v>117</v>
      </c>
      <c r="BG37" t="s">
        <v>120</v>
      </c>
      <c r="BH37" t="s">
        <v>259</v>
      </c>
      <c r="BI37">
        <v>6269</v>
      </c>
      <c r="BJ37">
        <v>1</v>
      </c>
      <c r="BK37" t="s">
        <v>207</v>
      </c>
      <c r="BL37" t="s">
        <v>177</v>
      </c>
      <c r="BM37">
        <v>0.83571428571428574</v>
      </c>
      <c r="BN37" t="s">
        <v>67</v>
      </c>
      <c r="BO37" t="s">
        <v>182</v>
      </c>
      <c r="BP37">
        <v>2856.88</v>
      </c>
    </row>
    <row r="38" spans="1:68" ht="16.5">
      <c r="A38" s="105" t="str">
        <f t="shared" si="18"/>
        <v>강화교통</v>
      </c>
      <c r="B38" s="106" t="str">
        <f t="shared" si="1"/>
        <v>박경덕</v>
      </c>
      <c r="C38" s="107" t="str">
        <f t="shared" si="19"/>
        <v>F</v>
      </c>
      <c r="D38" s="108">
        <f t="shared" si="20"/>
        <v>0.75000000000000011</v>
      </c>
      <c r="E38" s="109">
        <f t="shared" si="21"/>
        <v>5584</v>
      </c>
      <c r="F38" s="235" t="str">
        <f t="shared" si="22"/>
        <v>60-5</v>
      </c>
      <c r="G38" s="110" t="str">
        <f t="shared" si="23"/>
        <v>78바3206</v>
      </c>
      <c r="H38" s="111">
        <f t="shared" si="24"/>
        <v>1</v>
      </c>
      <c r="I38" s="112">
        <f t="shared" si="25"/>
        <v>3352.5340000000001</v>
      </c>
      <c r="J38" s="113">
        <f t="shared" si="26"/>
        <v>8.0730186143011876E-3</v>
      </c>
      <c r="K38" s="113">
        <f t="shared" si="27"/>
        <v>0.24032359243123538</v>
      </c>
      <c r="L38" s="113">
        <f t="shared" si="28"/>
        <v>0.15003576399225182</v>
      </c>
      <c r="M38" s="114">
        <f t="shared" si="29"/>
        <v>15.095000000000001</v>
      </c>
      <c r="N38" s="115">
        <f t="shared" si="30"/>
        <v>0</v>
      </c>
      <c r="O38" s="115">
        <f t="shared" si="31"/>
        <v>19.060209381918273</v>
      </c>
      <c r="P38" s="224">
        <f t="shared" si="32"/>
        <v>22</v>
      </c>
      <c r="Q38" s="225">
        <f t="shared" si="33"/>
        <v>0</v>
      </c>
      <c r="R38" s="225">
        <f t="shared" si="34"/>
        <v>639</v>
      </c>
      <c r="T38">
        <v>503</v>
      </c>
      <c r="U38">
        <v>5584</v>
      </c>
      <c r="V38" t="s">
        <v>261</v>
      </c>
      <c r="W38">
        <v>3352.5340000000001</v>
      </c>
      <c r="X38">
        <v>1176.4059999999999</v>
      </c>
      <c r="Y38">
        <v>2.85</v>
      </c>
      <c r="Z38">
        <v>15.095000000000001</v>
      </c>
      <c r="AA38">
        <v>108.38387</v>
      </c>
      <c r="AB38">
        <v>0.87498500000000001</v>
      </c>
      <c r="AC38">
        <v>26.047201000000001</v>
      </c>
      <c r="AD38" s="1">
        <v>503</v>
      </c>
      <c r="AE38">
        <v>0</v>
      </c>
      <c r="AF38">
        <v>639</v>
      </c>
      <c r="AG38">
        <v>91</v>
      </c>
      <c r="AH38">
        <v>30.932037999999999</v>
      </c>
      <c r="AI38">
        <v>25602.5</v>
      </c>
      <c r="AJ38">
        <v>2539.6999999999998</v>
      </c>
      <c r="AK38">
        <v>22</v>
      </c>
      <c r="AL38">
        <v>3499</v>
      </c>
      <c r="AM38" t="s">
        <v>262</v>
      </c>
      <c r="AN38" t="s">
        <v>507</v>
      </c>
      <c r="AO38">
        <v>3352.5340000000001</v>
      </c>
      <c r="AR38" t="s">
        <v>117</v>
      </c>
      <c r="AS38" t="s">
        <v>119</v>
      </c>
      <c r="AT38" t="s">
        <v>197</v>
      </c>
      <c r="AU38" t="s">
        <v>261</v>
      </c>
      <c r="AV38" t="s">
        <v>48</v>
      </c>
      <c r="AW38">
        <v>1</v>
      </c>
      <c r="BB38">
        <v>0.75000000000000011</v>
      </c>
      <c r="BC38" t="s">
        <v>70</v>
      </c>
      <c r="BF38" t="s">
        <v>117</v>
      </c>
      <c r="BG38" t="s">
        <v>119</v>
      </c>
      <c r="BH38" t="s">
        <v>261</v>
      </c>
      <c r="BI38">
        <v>5584</v>
      </c>
      <c r="BJ38">
        <v>1</v>
      </c>
      <c r="BK38" t="s">
        <v>197</v>
      </c>
      <c r="BL38" t="s">
        <v>177</v>
      </c>
      <c r="BM38">
        <v>0.75000000000000011</v>
      </c>
      <c r="BN38" t="s">
        <v>70</v>
      </c>
      <c r="BO38" t="s">
        <v>192</v>
      </c>
      <c r="BP38">
        <v>3352.5340000000001</v>
      </c>
    </row>
    <row r="39" spans="1:68" ht="16.5">
      <c r="A39" s="121" t="str">
        <f t="shared" si="18"/>
        <v>강화교통</v>
      </c>
      <c r="B39" s="122" t="str">
        <f t="shared" si="1"/>
        <v>박대양</v>
      </c>
      <c r="C39" s="123" t="str">
        <f t="shared" si="19"/>
        <v>B</v>
      </c>
      <c r="D39" s="124">
        <f t="shared" si="20"/>
        <v>0.93678312593751167</v>
      </c>
      <c r="E39" s="125">
        <f t="shared" si="21"/>
        <v>6982</v>
      </c>
      <c r="F39" s="234" t="str">
        <f t="shared" si="22"/>
        <v>800</v>
      </c>
      <c r="G39" s="126" t="str">
        <f t="shared" si="23"/>
        <v>78바3228</v>
      </c>
      <c r="H39" s="127">
        <f t="shared" si="24"/>
        <v>7</v>
      </c>
      <c r="I39" s="128">
        <f t="shared" si="25"/>
        <v>3092.2080000000001</v>
      </c>
      <c r="J39" s="129">
        <f t="shared" si="26"/>
        <v>1.5045374832472581E-2</v>
      </c>
      <c r="K39" s="129">
        <f t="shared" si="27"/>
        <v>0.31268628562644235</v>
      </c>
      <c r="L39" s="129">
        <f t="shared" si="28"/>
        <v>0.2089122077169453</v>
      </c>
      <c r="M39" s="130">
        <f t="shared" si="29"/>
        <v>12.83</v>
      </c>
      <c r="N39" s="131">
        <f t="shared" si="30"/>
        <v>0.71146572287504595</v>
      </c>
      <c r="O39" s="131">
        <f t="shared" si="31"/>
        <v>17.236874104199977</v>
      </c>
      <c r="P39" s="222">
        <f t="shared" si="32"/>
        <v>4</v>
      </c>
      <c r="Q39" s="223">
        <f t="shared" si="33"/>
        <v>22</v>
      </c>
      <c r="R39" s="223">
        <f t="shared" si="34"/>
        <v>533</v>
      </c>
      <c r="T39">
        <v>503</v>
      </c>
      <c r="U39">
        <v>6982</v>
      </c>
      <c r="V39" t="s">
        <v>346</v>
      </c>
      <c r="W39">
        <v>3092.2080000000001</v>
      </c>
      <c r="X39">
        <v>1225.152</v>
      </c>
      <c r="Y39">
        <v>2.524</v>
      </c>
      <c r="Z39">
        <v>12.83</v>
      </c>
      <c r="AA39">
        <v>131.41580200000001</v>
      </c>
      <c r="AB39">
        <v>1.9772000000000001</v>
      </c>
      <c r="AC39">
        <v>41.091918999999997</v>
      </c>
      <c r="AD39" s="1">
        <v>646</v>
      </c>
      <c r="AE39">
        <v>22</v>
      </c>
      <c r="AF39">
        <v>533</v>
      </c>
      <c r="AG39">
        <v>99</v>
      </c>
      <c r="AH39">
        <v>23.529955000000001</v>
      </c>
      <c r="AI39">
        <v>20879.7</v>
      </c>
      <c r="AJ39">
        <v>3272</v>
      </c>
      <c r="AK39">
        <v>4</v>
      </c>
      <c r="AL39">
        <v>441</v>
      </c>
      <c r="AM39" t="s">
        <v>347</v>
      </c>
      <c r="AN39" t="s">
        <v>508</v>
      </c>
      <c r="AO39">
        <v>977.08699999999999</v>
      </c>
      <c r="AR39" t="s">
        <v>117</v>
      </c>
      <c r="AS39" t="s">
        <v>122</v>
      </c>
      <c r="AT39" t="s">
        <v>329</v>
      </c>
      <c r="AU39" t="s">
        <v>346</v>
      </c>
      <c r="AV39" t="s">
        <v>48</v>
      </c>
      <c r="AW39">
        <v>7</v>
      </c>
      <c r="BB39">
        <v>0.93678312593751167</v>
      </c>
      <c r="BC39" t="s">
        <v>68</v>
      </c>
      <c r="BF39" t="s">
        <v>117</v>
      </c>
      <c r="BG39" t="s">
        <v>122</v>
      </c>
      <c r="BH39" t="s">
        <v>346</v>
      </c>
      <c r="BI39">
        <v>6982</v>
      </c>
      <c r="BJ39">
        <v>7</v>
      </c>
      <c r="BK39" t="s">
        <v>329</v>
      </c>
      <c r="BL39" t="s">
        <v>330</v>
      </c>
      <c r="BM39">
        <v>0.93678312593751167</v>
      </c>
      <c r="BN39" t="s">
        <v>68</v>
      </c>
      <c r="BO39" t="s">
        <v>178</v>
      </c>
      <c r="BP39">
        <v>3092.2080000000001</v>
      </c>
    </row>
    <row r="40" spans="1:68" ht="16.5">
      <c r="A40" s="105" t="str">
        <f t="shared" si="18"/>
        <v>강화교통</v>
      </c>
      <c r="B40" s="106" t="str">
        <f t="shared" si="1"/>
        <v>박명춘</v>
      </c>
      <c r="C40" s="107" t="str">
        <f t="shared" si="19"/>
        <v>D</v>
      </c>
      <c r="D40" s="108">
        <f t="shared" si="20"/>
        <v>0.80451612903225811</v>
      </c>
      <c r="E40" s="109">
        <f t="shared" si="21"/>
        <v>49</v>
      </c>
      <c r="F40" s="235" t="str">
        <f t="shared" si="22"/>
        <v>71</v>
      </c>
      <c r="G40" s="110" t="str">
        <f t="shared" si="23"/>
        <v>78바3226</v>
      </c>
      <c r="H40" s="111">
        <f t="shared" si="24"/>
        <v>1</v>
      </c>
      <c r="I40" s="112">
        <f t="shared" si="25"/>
        <v>3305.1770000000001</v>
      </c>
      <c r="J40" s="113">
        <f t="shared" si="26"/>
        <v>1.1133182455297068E-2</v>
      </c>
      <c r="K40" s="113">
        <f t="shared" si="27"/>
        <v>0.27407805656523021</v>
      </c>
      <c r="L40" s="113">
        <f t="shared" si="28"/>
        <v>0.22419374212031609</v>
      </c>
      <c r="M40" s="114">
        <f t="shared" si="29"/>
        <v>15.47</v>
      </c>
      <c r="N40" s="115">
        <f t="shared" si="30"/>
        <v>0</v>
      </c>
      <c r="O40" s="115">
        <f t="shared" si="31"/>
        <v>13.796537976634836</v>
      </c>
      <c r="P40" s="224">
        <f t="shared" si="32"/>
        <v>13</v>
      </c>
      <c r="Q40" s="225">
        <f t="shared" si="33"/>
        <v>0</v>
      </c>
      <c r="R40" s="225">
        <f t="shared" si="34"/>
        <v>456</v>
      </c>
      <c r="T40">
        <v>503</v>
      </c>
      <c r="U40">
        <v>49</v>
      </c>
      <c r="V40" t="s">
        <v>263</v>
      </c>
      <c r="W40">
        <v>3305.1770000000001</v>
      </c>
      <c r="X40">
        <v>1325.299</v>
      </c>
      <c r="Y40">
        <v>2.4940000000000002</v>
      </c>
      <c r="Z40">
        <v>15.47</v>
      </c>
      <c r="AA40">
        <v>131.187197</v>
      </c>
      <c r="AB40">
        <v>1.460531</v>
      </c>
      <c r="AC40">
        <v>35.955531999999998</v>
      </c>
      <c r="AD40" s="1">
        <v>741</v>
      </c>
      <c r="AE40">
        <v>0</v>
      </c>
      <c r="AF40">
        <v>456</v>
      </c>
      <c r="AG40">
        <v>76</v>
      </c>
      <c r="AH40">
        <v>25.194355999999999</v>
      </c>
      <c r="AI40">
        <v>9718.1</v>
      </c>
      <c r="AJ40">
        <v>0</v>
      </c>
      <c r="AK40">
        <v>13</v>
      </c>
      <c r="AL40">
        <v>516</v>
      </c>
      <c r="AM40" t="s">
        <v>264</v>
      </c>
      <c r="AN40" t="s">
        <v>509</v>
      </c>
      <c r="AO40">
        <v>3305.1770000000001</v>
      </c>
      <c r="AR40" t="s">
        <v>117</v>
      </c>
      <c r="AS40" t="s">
        <v>121</v>
      </c>
      <c r="AT40" t="s">
        <v>216</v>
      </c>
      <c r="AU40" t="s">
        <v>263</v>
      </c>
      <c r="AV40" t="s">
        <v>48</v>
      </c>
      <c r="AW40">
        <v>1</v>
      </c>
      <c r="BB40">
        <v>0.80451612903225811</v>
      </c>
      <c r="BC40" t="s">
        <v>67</v>
      </c>
      <c r="BF40" t="s">
        <v>117</v>
      </c>
      <c r="BG40" t="s">
        <v>121</v>
      </c>
      <c r="BH40" t="s">
        <v>263</v>
      </c>
      <c r="BI40">
        <v>49</v>
      </c>
      <c r="BJ40">
        <v>1</v>
      </c>
      <c r="BK40" t="s">
        <v>216</v>
      </c>
      <c r="BL40" t="s">
        <v>177</v>
      </c>
      <c r="BM40">
        <v>0.80451612903225811</v>
      </c>
      <c r="BN40" t="s">
        <v>67</v>
      </c>
      <c r="BO40" t="s">
        <v>182</v>
      </c>
      <c r="BP40">
        <v>3305.1770000000001</v>
      </c>
    </row>
    <row r="41" spans="1:68" ht="16.5">
      <c r="A41" s="121" t="str">
        <f t="shared" si="18"/>
        <v>강화교통</v>
      </c>
      <c r="B41" s="122" t="str">
        <f t="shared" si="1"/>
        <v>박배양</v>
      </c>
      <c r="C41" s="123" t="str">
        <f t="shared" si="19"/>
        <v>D</v>
      </c>
      <c r="D41" s="124">
        <f t="shared" si="20"/>
        <v>0.82703703703703701</v>
      </c>
      <c r="E41" s="125">
        <f t="shared" si="21"/>
        <v>5906</v>
      </c>
      <c r="F41" s="234" t="str">
        <f t="shared" si="22"/>
        <v>70</v>
      </c>
      <c r="G41" s="126" t="str">
        <f t="shared" si="23"/>
        <v>78바3204</v>
      </c>
      <c r="H41" s="127">
        <f t="shared" si="24"/>
        <v>1</v>
      </c>
      <c r="I41" s="128">
        <f t="shared" si="25"/>
        <v>3221.7530000000002</v>
      </c>
      <c r="J41" s="129">
        <f t="shared" si="26"/>
        <v>1.2455438415436781E-2</v>
      </c>
      <c r="K41" s="129">
        <f t="shared" si="27"/>
        <v>0.3030556194943162</v>
      </c>
      <c r="L41" s="129">
        <f t="shared" si="28"/>
        <v>0.20299507752456503</v>
      </c>
      <c r="M41" s="130">
        <f t="shared" si="29"/>
        <v>16.984999999999999</v>
      </c>
      <c r="N41" s="131">
        <f t="shared" si="30"/>
        <v>3.10390026795971E-2</v>
      </c>
      <c r="O41" s="131">
        <f t="shared" si="31"/>
        <v>21.261716835524012</v>
      </c>
      <c r="P41" s="222">
        <f t="shared" si="32"/>
        <v>12</v>
      </c>
      <c r="Q41" s="223">
        <f t="shared" si="33"/>
        <v>1</v>
      </c>
      <c r="R41" s="223">
        <f t="shared" si="34"/>
        <v>685</v>
      </c>
      <c r="T41">
        <v>503</v>
      </c>
      <c r="U41">
        <v>5906</v>
      </c>
      <c r="V41" t="s">
        <v>265</v>
      </c>
      <c r="W41">
        <v>3221.7530000000002</v>
      </c>
      <c r="X41">
        <v>1442.5740000000001</v>
      </c>
      <c r="Y41">
        <v>2.2330000000000001</v>
      </c>
      <c r="Z41">
        <v>16.984999999999999</v>
      </c>
      <c r="AA41">
        <v>142.32802899999999</v>
      </c>
      <c r="AB41">
        <v>1.7727580000000001</v>
      </c>
      <c r="AC41">
        <v>43.133308999999997</v>
      </c>
      <c r="AD41" s="1">
        <v>654</v>
      </c>
      <c r="AE41">
        <v>1</v>
      </c>
      <c r="AF41">
        <v>685</v>
      </c>
      <c r="AG41">
        <v>86</v>
      </c>
      <c r="AH41">
        <v>22.636109999999999</v>
      </c>
      <c r="AI41">
        <v>9454</v>
      </c>
      <c r="AJ41">
        <v>19</v>
      </c>
      <c r="AK41">
        <v>12</v>
      </c>
      <c r="AL41">
        <v>1873</v>
      </c>
      <c r="AM41" t="s">
        <v>266</v>
      </c>
      <c r="AN41" t="s">
        <v>510</v>
      </c>
      <c r="AO41">
        <v>3221.7530000000002</v>
      </c>
      <c r="AR41" t="s">
        <v>117</v>
      </c>
      <c r="AS41" t="s">
        <v>120</v>
      </c>
      <c r="AT41" t="s">
        <v>203</v>
      </c>
      <c r="AU41" t="s">
        <v>265</v>
      </c>
      <c r="AV41" t="s">
        <v>48</v>
      </c>
      <c r="AW41">
        <v>1</v>
      </c>
      <c r="BB41">
        <v>0.82703703703703701</v>
      </c>
      <c r="BC41" t="s">
        <v>67</v>
      </c>
      <c r="BF41" t="s">
        <v>117</v>
      </c>
      <c r="BG41" t="s">
        <v>120</v>
      </c>
      <c r="BH41" t="s">
        <v>265</v>
      </c>
      <c r="BI41">
        <v>5906</v>
      </c>
      <c r="BJ41">
        <v>1</v>
      </c>
      <c r="BK41" t="s">
        <v>203</v>
      </c>
      <c r="BL41" t="s">
        <v>177</v>
      </c>
      <c r="BM41">
        <v>0.82703703703703701</v>
      </c>
      <c r="BN41" t="s">
        <v>67</v>
      </c>
      <c r="BO41" t="s">
        <v>182</v>
      </c>
      <c r="BP41">
        <v>3221.7530000000002</v>
      </c>
    </row>
    <row r="42" spans="1:68" ht="16.5">
      <c r="A42" s="105" t="str">
        <f t="shared" si="18"/>
        <v>강화교통</v>
      </c>
      <c r="B42" s="106" t="str">
        <f t="shared" si="1"/>
        <v>박상석</v>
      </c>
      <c r="C42" s="107" t="str">
        <f t="shared" si="19"/>
        <v>F</v>
      </c>
      <c r="D42" s="108">
        <f t="shared" si="20"/>
        <v>0.72605263157894739</v>
      </c>
      <c r="E42" s="109">
        <f t="shared" si="21"/>
        <v>4743</v>
      </c>
      <c r="F42" s="235" t="s">
        <v>380</v>
      </c>
      <c r="G42" s="110" t="str">
        <f t="shared" si="23"/>
        <v>78바3205</v>
      </c>
      <c r="H42" s="111">
        <f t="shared" si="24"/>
        <v>1</v>
      </c>
      <c r="I42" s="112">
        <f t="shared" si="25"/>
        <v>4102.9470000000001</v>
      </c>
      <c r="J42" s="113">
        <f t="shared" si="26"/>
        <v>2.2399093956567803E-2</v>
      </c>
      <c r="K42" s="113">
        <f t="shared" si="27"/>
        <v>0.23472590624472187</v>
      </c>
      <c r="L42" s="113">
        <f t="shared" si="28"/>
        <v>0.18596389375734076</v>
      </c>
      <c r="M42" s="114">
        <f t="shared" si="29"/>
        <v>17.172999999999998</v>
      </c>
      <c r="N42" s="115">
        <f t="shared" si="30"/>
        <v>2.4372725263085288E-2</v>
      </c>
      <c r="O42" s="115">
        <f t="shared" si="31"/>
        <v>20.302480144150046</v>
      </c>
      <c r="P42" s="224">
        <f t="shared" si="32"/>
        <v>24</v>
      </c>
      <c r="Q42" s="225">
        <f t="shared" si="33"/>
        <v>1</v>
      </c>
      <c r="R42" s="225">
        <f t="shared" si="34"/>
        <v>833</v>
      </c>
      <c r="T42">
        <v>503</v>
      </c>
      <c r="U42">
        <v>4743</v>
      </c>
      <c r="V42" t="s">
        <v>348</v>
      </c>
      <c r="W42">
        <v>4102.9470000000001</v>
      </c>
      <c r="X42">
        <v>1486.9770000000001</v>
      </c>
      <c r="Y42">
        <v>2.7589999999999999</v>
      </c>
      <c r="Z42">
        <v>17.172999999999998</v>
      </c>
      <c r="AA42">
        <v>131.651084</v>
      </c>
      <c r="AB42">
        <v>2.9488650000000001</v>
      </c>
      <c r="AC42">
        <v>30.90192</v>
      </c>
      <c r="AD42" s="1">
        <v>763</v>
      </c>
      <c r="AE42">
        <v>1</v>
      </c>
      <c r="AF42">
        <v>833</v>
      </c>
      <c r="AG42">
        <v>92</v>
      </c>
      <c r="AH42">
        <v>31.165310999999999</v>
      </c>
      <c r="AI42">
        <v>32079.9</v>
      </c>
      <c r="AJ42">
        <v>4585.6000000000004</v>
      </c>
      <c r="AK42">
        <v>24</v>
      </c>
      <c r="AL42">
        <v>3112</v>
      </c>
      <c r="AM42" t="s">
        <v>349</v>
      </c>
      <c r="AN42" t="s">
        <v>511</v>
      </c>
      <c r="AO42">
        <v>4102.9470000000001</v>
      </c>
      <c r="AR42" t="s">
        <v>117</v>
      </c>
      <c r="AS42" t="s">
        <v>119</v>
      </c>
      <c r="AT42" t="s">
        <v>196</v>
      </c>
      <c r="AU42" t="s">
        <v>348</v>
      </c>
      <c r="AV42" t="s">
        <v>48</v>
      </c>
      <c r="AW42">
        <v>1</v>
      </c>
      <c r="BB42">
        <v>0.72605263157894739</v>
      </c>
      <c r="BC42" t="s">
        <v>70</v>
      </c>
      <c r="BF42" t="s">
        <v>117</v>
      </c>
      <c r="BG42" t="s">
        <v>119</v>
      </c>
      <c r="BH42" t="s">
        <v>348</v>
      </c>
      <c r="BI42">
        <v>4743</v>
      </c>
      <c r="BJ42">
        <v>1</v>
      </c>
      <c r="BK42" t="s">
        <v>196</v>
      </c>
      <c r="BL42" t="s">
        <v>177</v>
      </c>
      <c r="BM42">
        <v>0.72605263157894739</v>
      </c>
      <c r="BN42" t="s">
        <v>70</v>
      </c>
      <c r="BO42" t="s">
        <v>192</v>
      </c>
      <c r="BP42">
        <v>4102.9470000000001</v>
      </c>
    </row>
    <row r="43" spans="1:68" ht="16.5">
      <c r="A43" s="121" t="str">
        <f t="shared" si="18"/>
        <v>강화교통</v>
      </c>
      <c r="B43" s="122" t="str">
        <f t="shared" si="1"/>
        <v>박소열</v>
      </c>
      <c r="C43" s="123" t="str">
        <f t="shared" si="19"/>
        <v>A</v>
      </c>
      <c r="D43" s="124">
        <f t="shared" si="20"/>
        <v>0.96923076923076923</v>
      </c>
      <c r="E43" s="125">
        <f t="shared" si="21"/>
        <v>6719</v>
      </c>
      <c r="F43" s="234" t="str">
        <f t="shared" si="22"/>
        <v>800</v>
      </c>
      <c r="G43" s="126" t="str">
        <f t="shared" si="23"/>
        <v>78바3242</v>
      </c>
      <c r="H43" s="127">
        <f t="shared" si="24"/>
        <v>1</v>
      </c>
      <c r="I43" s="128">
        <f t="shared" si="25"/>
        <v>3068.1480000000001</v>
      </c>
      <c r="J43" s="129">
        <f t="shared" si="26"/>
        <v>3.3403240028678253E-3</v>
      </c>
      <c r="K43" s="129">
        <f t="shared" si="27"/>
        <v>0.32938633555676294</v>
      </c>
      <c r="L43" s="129">
        <f t="shared" si="28"/>
        <v>0.20957268032702464</v>
      </c>
      <c r="M43" s="130">
        <f t="shared" si="29"/>
        <v>12.289</v>
      </c>
      <c r="N43" s="131">
        <f t="shared" si="30"/>
        <v>0.22815066287545449</v>
      </c>
      <c r="O43" s="131">
        <f t="shared" si="31"/>
        <v>19.034283874180776</v>
      </c>
      <c r="P43" s="222">
        <f t="shared" si="32"/>
        <v>0</v>
      </c>
      <c r="Q43" s="223">
        <f t="shared" si="33"/>
        <v>7</v>
      </c>
      <c r="R43" s="223">
        <f t="shared" si="34"/>
        <v>584</v>
      </c>
      <c r="T43">
        <v>503</v>
      </c>
      <c r="U43">
        <v>6719</v>
      </c>
      <c r="V43" t="s">
        <v>350</v>
      </c>
      <c r="W43">
        <v>3068.1480000000001</v>
      </c>
      <c r="X43">
        <v>1217.566</v>
      </c>
      <c r="Y43">
        <v>2.52</v>
      </c>
      <c r="Z43">
        <v>12.289</v>
      </c>
      <c r="AA43">
        <v>136.20774499999999</v>
      </c>
      <c r="AB43">
        <v>0.45497799999999999</v>
      </c>
      <c r="AC43">
        <v>44.86497</v>
      </c>
      <c r="AD43" s="1">
        <v>643</v>
      </c>
      <c r="AE43">
        <v>7</v>
      </c>
      <c r="AF43">
        <v>584</v>
      </c>
      <c r="AG43">
        <v>86</v>
      </c>
      <c r="AH43">
        <v>22.525503</v>
      </c>
      <c r="AI43">
        <v>9025.7000000000007</v>
      </c>
      <c r="AJ43">
        <v>0</v>
      </c>
      <c r="AK43">
        <v>0</v>
      </c>
      <c r="AL43">
        <v>0</v>
      </c>
      <c r="AM43" t="s">
        <v>351</v>
      </c>
      <c r="AN43" t="s">
        <v>512</v>
      </c>
      <c r="AO43">
        <v>3068.1480000000001</v>
      </c>
      <c r="AR43" t="s">
        <v>117</v>
      </c>
      <c r="AS43" t="s">
        <v>122</v>
      </c>
      <c r="AT43" t="s">
        <v>228</v>
      </c>
      <c r="AU43" t="s">
        <v>350</v>
      </c>
      <c r="AV43" t="s">
        <v>48</v>
      </c>
      <c r="AW43">
        <v>1</v>
      </c>
      <c r="BB43">
        <v>0.96923076923076923</v>
      </c>
      <c r="BC43" t="s">
        <v>66</v>
      </c>
      <c r="BF43" t="s">
        <v>117</v>
      </c>
      <c r="BG43" t="s">
        <v>122</v>
      </c>
      <c r="BH43" t="s">
        <v>350</v>
      </c>
      <c r="BI43">
        <v>6719</v>
      </c>
      <c r="BJ43">
        <v>1</v>
      </c>
      <c r="BK43" t="s">
        <v>228</v>
      </c>
      <c r="BL43" t="s">
        <v>177</v>
      </c>
      <c r="BM43">
        <v>0.96923076923076923</v>
      </c>
      <c r="BN43" t="s">
        <v>66</v>
      </c>
      <c r="BO43" t="s">
        <v>181</v>
      </c>
      <c r="BP43">
        <v>3068.1480000000001</v>
      </c>
    </row>
    <row r="44" spans="1:68" ht="16.5">
      <c r="A44" s="105" t="str">
        <f t="shared" si="18"/>
        <v>강화교통</v>
      </c>
      <c r="B44" s="106" t="str">
        <f t="shared" si="1"/>
        <v>박영현</v>
      </c>
      <c r="C44" s="107" t="str">
        <f t="shared" si="19"/>
        <v>F</v>
      </c>
      <c r="D44" s="108">
        <f t="shared" si="20"/>
        <v>0.77531249999999996</v>
      </c>
      <c r="E44" s="109">
        <f t="shared" si="21"/>
        <v>698</v>
      </c>
      <c r="F44" s="235" t="str">
        <f t="shared" si="22"/>
        <v>71</v>
      </c>
      <c r="G44" s="110" t="str">
        <f t="shared" si="23"/>
        <v>78바3219</v>
      </c>
      <c r="H44" s="111">
        <f t="shared" si="24"/>
        <v>1</v>
      </c>
      <c r="I44" s="112">
        <f t="shared" si="25"/>
        <v>3421.482</v>
      </c>
      <c r="J44" s="113">
        <f t="shared" si="26"/>
        <v>1.3214424309256427E-2</v>
      </c>
      <c r="K44" s="113">
        <f t="shared" si="27"/>
        <v>0.28863685104014836</v>
      </c>
      <c r="L44" s="113">
        <f t="shared" si="28"/>
        <v>0.1829616522898557</v>
      </c>
      <c r="M44" s="114">
        <f t="shared" si="29"/>
        <v>14.99</v>
      </c>
      <c r="N44" s="115">
        <f t="shared" si="30"/>
        <v>2.9227101004769277E-2</v>
      </c>
      <c r="O44" s="115">
        <f t="shared" si="31"/>
        <v>12.830697341093714</v>
      </c>
      <c r="P44" s="224">
        <f t="shared" si="32"/>
        <v>4</v>
      </c>
      <c r="Q44" s="225">
        <f t="shared" si="33"/>
        <v>1</v>
      </c>
      <c r="R44" s="225">
        <f t="shared" si="34"/>
        <v>439</v>
      </c>
      <c r="T44">
        <v>503</v>
      </c>
      <c r="U44">
        <v>698</v>
      </c>
      <c r="V44" t="s">
        <v>267</v>
      </c>
      <c r="W44">
        <v>3421.482</v>
      </c>
      <c r="X44">
        <v>1378.8109999999999</v>
      </c>
      <c r="Y44">
        <v>2.4809999999999999</v>
      </c>
      <c r="Z44">
        <v>14.99</v>
      </c>
      <c r="AA44">
        <v>142.79275100000001</v>
      </c>
      <c r="AB44">
        <v>1.886924</v>
      </c>
      <c r="AC44">
        <v>41.215249999999997</v>
      </c>
      <c r="AD44" s="1">
        <v>626</v>
      </c>
      <c r="AE44">
        <v>1</v>
      </c>
      <c r="AF44">
        <v>439</v>
      </c>
      <c r="AG44">
        <v>70</v>
      </c>
      <c r="AH44">
        <v>23.961174</v>
      </c>
      <c r="AI44">
        <v>2284.4</v>
      </c>
      <c r="AJ44">
        <v>0</v>
      </c>
      <c r="AK44">
        <v>4</v>
      </c>
      <c r="AL44">
        <v>983</v>
      </c>
      <c r="AM44" t="s">
        <v>268</v>
      </c>
      <c r="AN44" t="s">
        <v>513</v>
      </c>
      <c r="AO44">
        <v>3421.482</v>
      </c>
      <c r="AR44" t="s">
        <v>117</v>
      </c>
      <c r="AS44" t="s">
        <v>121</v>
      </c>
      <c r="AT44" t="s">
        <v>212</v>
      </c>
      <c r="AU44" t="s">
        <v>267</v>
      </c>
      <c r="AV44" t="s">
        <v>48</v>
      </c>
      <c r="AW44">
        <v>1</v>
      </c>
      <c r="BB44">
        <v>0.77531249999999996</v>
      </c>
      <c r="BC44" t="s">
        <v>70</v>
      </c>
      <c r="BF44" t="s">
        <v>117</v>
      </c>
      <c r="BG44" t="s">
        <v>121</v>
      </c>
      <c r="BH44" t="s">
        <v>267</v>
      </c>
      <c r="BI44">
        <v>698</v>
      </c>
      <c r="BJ44">
        <v>1</v>
      </c>
      <c r="BK44" t="s">
        <v>212</v>
      </c>
      <c r="BL44" t="s">
        <v>177</v>
      </c>
      <c r="BM44">
        <v>0.77531249999999996</v>
      </c>
      <c r="BN44" t="s">
        <v>70</v>
      </c>
      <c r="BO44" t="s">
        <v>192</v>
      </c>
      <c r="BP44">
        <v>3421.482</v>
      </c>
    </row>
    <row r="45" spans="1:68" ht="16.5">
      <c r="A45" s="121" t="str">
        <f t="shared" si="18"/>
        <v>강화교통</v>
      </c>
      <c r="B45" s="122" t="str">
        <f t="shared" si="1"/>
        <v>박용규</v>
      </c>
      <c r="C45" s="123" t="str">
        <f t="shared" si="19"/>
        <v>D</v>
      </c>
      <c r="D45" s="124">
        <f t="shared" si="20"/>
        <v>0.80217141436266237</v>
      </c>
      <c r="E45" s="125">
        <f t="shared" si="21"/>
        <v>4156</v>
      </c>
      <c r="F45" s="234" t="str">
        <f t="shared" si="22"/>
        <v>801</v>
      </c>
      <c r="G45" s="126" t="str">
        <f t="shared" si="23"/>
        <v>78바3216</v>
      </c>
      <c r="H45" s="127">
        <f t="shared" si="24"/>
        <v>7</v>
      </c>
      <c r="I45" s="128">
        <f t="shared" si="25"/>
        <v>2575.0400000000004</v>
      </c>
      <c r="J45" s="129">
        <f t="shared" si="26"/>
        <v>1.1510542313578951E-2</v>
      </c>
      <c r="K45" s="129">
        <f t="shared" si="27"/>
        <v>0.35956816030976058</v>
      </c>
      <c r="L45" s="129">
        <f t="shared" si="28"/>
        <v>0.19922020628805762</v>
      </c>
      <c r="M45" s="130">
        <f t="shared" si="29"/>
        <v>15.484999999999999</v>
      </c>
      <c r="N45" s="131">
        <f t="shared" si="30"/>
        <v>0.3883434820429974</v>
      </c>
      <c r="O45" s="131">
        <f t="shared" si="31"/>
        <v>27.339381135827015</v>
      </c>
      <c r="P45" s="222">
        <f t="shared" si="32"/>
        <v>17</v>
      </c>
      <c r="Q45" s="223">
        <f t="shared" si="33"/>
        <v>10</v>
      </c>
      <c r="R45" s="223">
        <f t="shared" si="34"/>
        <v>704</v>
      </c>
      <c r="T45">
        <v>503</v>
      </c>
      <c r="U45">
        <v>4156</v>
      </c>
      <c r="V45" t="s">
        <v>269</v>
      </c>
      <c r="W45">
        <v>2575.04</v>
      </c>
      <c r="X45">
        <v>1190.9749999999999</v>
      </c>
      <c r="Y45">
        <v>2.1619999999999999</v>
      </c>
      <c r="Z45">
        <v>15.484999999999999</v>
      </c>
      <c r="AA45">
        <v>118.971371</v>
      </c>
      <c r="AB45">
        <v>1.3694249999999999</v>
      </c>
      <c r="AC45">
        <v>42.778317000000001</v>
      </c>
      <c r="AD45" s="1">
        <v>513</v>
      </c>
      <c r="AE45">
        <v>10</v>
      </c>
      <c r="AF45">
        <v>704</v>
      </c>
      <c r="AG45">
        <v>107</v>
      </c>
      <c r="AH45">
        <v>21.644197999999999</v>
      </c>
      <c r="AI45">
        <v>12868.2</v>
      </c>
      <c r="AJ45">
        <v>2321.6</v>
      </c>
      <c r="AK45">
        <v>17</v>
      </c>
      <c r="AL45">
        <v>7409</v>
      </c>
      <c r="AM45" t="s">
        <v>270</v>
      </c>
      <c r="AN45" t="s">
        <v>514</v>
      </c>
      <c r="AO45">
        <v>437.483</v>
      </c>
      <c r="AR45" t="s">
        <v>117</v>
      </c>
      <c r="AS45" t="s">
        <v>123</v>
      </c>
      <c r="AT45" t="s">
        <v>330</v>
      </c>
      <c r="AU45" t="s">
        <v>269</v>
      </c>
      <c r="AV45" t="s">
        <v>48</v>
      </c>
      <c r="AW45">
        <v>7</v>
      </c>
      <c r="BB45">
        <v>0.80217141436266237</v>
      </c>
      <c r="BC45" t="s">
        <v>67</v>
      </c>
      <c r="BF45" t="s">
        <v>117</v>
      </c>
      <c r="BG45" t="s">
        <v>123</v>
      </c>
      <c r="BH45" t="s">
        <v>269</v>
      </c>
      <c r="BI45">
        <v>4156</v>
      </c>
      <c r="BJ45">
        <v>7</v>
      </c>
      <c r="BK45" t="s">
        <v>330</v>
      </c>
      <c r="BL45" t="s">
        <v>212</v>
      </c>
      <c r="BM45">
        <v>0.80217141436266237</v>
      </c>
      <c r="BN45" t="s">
        <v>67</v>
      </c>
      <c r="BO45" t="s">
        <v>182</v>
      </c>
      <c r="BP45">
        <v>2575.0400000000004</v>
      </c>
    </row>
    <row r="46" spans="1:68" ht="16.5">
      <c r="A46" s="105" t="str">
        <f t="shared" si="18"/>
        <v>강화교통</v>
      </c>
      <c r="B46" s="106" t="str">
        <f t="shared" si="1"/>
        <v>박용수</v>
      </c>
      <c r="C46" s="107" t="str">
        <f t="shared" si="19"/>
        <v>C</v>
      </c>
      <c r="D46" s="108">
        <f t="shared" si="20"/>
        <v>0.86080000000000001</v>
      </c>
      <c r="E46" s="109">
        <f t="shared" si="21"/>
        <v>2642</v>
      </c>
      <c r="F46" s="235" t="s">
        <v>380</v>
      </c>
      <c r="G46" s="110" t="str">
        <f t="shared" si="23"/>
        <v>70바2541</v>
      </c>
      <c r="H46" s="111">
        <f t="shared" si="24"/>
        <v>1</v>
      </c>
      <c r="I46" s="112">
        <f t="shared" si="25"/>
        <v>803.74199999999996</v>
      </c>
      <c r="J46" s="113">
        <f t="shared" si="26"/>
        <v>9.7108956973168334E-3</v>
      </c>
      <c r="K46" s="113">
        <f t="shared" si="27"/>
        <v>0.34396863224751656</v>
      </c>
      <c r="L46" s="113">
        <f t="shared" si="28"/>
        <v>5.7232295935760485E-2</v>
      </c>
      <c r="M46" s="114">
        <f t="shared" si="29"/>
        <v>9.9960000000000004</v>
      </c>
      <c r="N46" s="115">
        <f t="shared" si="30"/>
        <v>0</v>
      </c>
      <c r="O46" s="115">
        <f t="shared" si="31"/>
        <v>10.202278840722521</v>
      </c>
      <c r="P46" s="224">
        <f t="shared" si="32"/>
        <v>2</v>
      </c>
      <c r="Q46" s="225">
        <f t="shared" si="33"/>
        <v>0</v>
      </c>
      <c r="R46" s="225">
        <f t="shared" si="34"/>
        <v>82</v>
      </c>
      <c r="T46">
        <v>503</v>
      </c>
      <c r="U46">
        <v>2642</v>
      </c>
      <c r="V46" t="s">
        <v>515</v>
      </c>
      <c r="W46">
        <v>803.74199999999996</v>
      </c>
      <c r="X46">
        <v>373.42200000000003</v>
      </c>
      <c r="Y46">
        <v>2.1520000000000001</v>
      </c>
      <c r="Z46">
        <v>9.9960000000000004</v>
      </c>
      <c r="AA46">
        <v>56.092765999999997</v>
      </c>
      <c r="AB46">
        <v>0.54471099999999995</v>
      </c>
      <c r="AC46">
        <v>19.294152</v>
      </c>
      <c r="AD46" s="1">
        <v>46</v>
      </c>
      <c r="AE46">
        <v>0</v>
      </c>
      <c r="AF46">
        <v>82</v>
      </c>
      <c r="AG46">
        <v>73</v>
      </c>
      <c r="AH46">
        <v>14.328799</v>
      </c>
      <c r="AI46">
        <v>22.3</v>
      </c>
      <c r="AJ46">
        <v>0</v>
      </c>
      <c r="AK46">
        <v>2</v>
      </c>
      <c r="AL46">
        <v>192</v>
      </c>
      <c r="AM46" t="s">
        <v>516</v>
      </c>
      <c r="AN46" t="s">
        <v>517</v>
      </c>
      <c r="AO46">
        <v>803.74199999999996</v>
      </c>
      <c r="AR46" t="s">
        <v>117</v>
      </c>
      <c r="AS46" t="s">
        <v>118</v>
      </c>
      <c r="AT46" t="s">
        <v>466</v>
      </c>
      <c r="AU46" t="s">
        <v>515</v>
      </c>
      <c r="AV46" t="s">
        <v>48</v>
      </c>
      <c r="AW46">
        <v>1</v>
      </c>
      <c r="BB46">
        <v>0.86080000000000001</v>
      </c>
      <c r="BC46" t="s">
        <v>69</v>
      </c>
      <c r="BF46" t="s">
        <v>117</v>
      </c>
      <c r="BG46" t="s">
        <v>118</v>
      </c>
      <c r="BH46" t="s">
        <v>515</v>
      </c>
      <c r="BI46">
        <v>2642</v>
      </c>
      <c r="BJ46">
        <v>1</v>
      </c>
      <c r="BK46" t="s">
        <v>466</v>
      </c>
      <c r="BL46" t="s">
        <v>177</v>
      </c>
      <c r="BM46">
        <v>0.86080000000000001</v>
      </c>
      <c r="BN46" t="s">
        <v>69</v>
      </c>
      <c r="BO46" t="s">
        <v>180</v>
      </c>
      <c r="BP46">
        <v>803.74199999999996</v>
      </c>
    </row>
    <row r="47" spans="1:68" ht="16.5">
      <c r="A47" s="121" t="str">
        <f t="shared" si="18"/>
        <v>강화교통</v>
      </c>
      <c r="B47" s="122" t="str">
        <f t="shared" si="1"/>
        <v>박은서</v>
      </c>
      <c r="C47" s="123" t="str">
        <f t="shared" si="19"/>
        <v>C</v>
      </c>
      <c r="D47" s="124">
        <f t="shared" si="20"/>
        <v>0.88843749999999999</v>
      </c>
      <c r="E47" s="125">
        <f t="shared" si="21"/>
        <v>2824</v>
      </c>
      <c r="F47" s="234" t="str">
        <f t="shared" si="22"/>
        <v>71</v>
      </c>
      <c r="G47" s="126" t="str">
        <f t="shared" si="23"/>
        <v>78바3208</v>
      </c>
      <c r="H47" s="127">
        <f t="shared" si="24"/>
        <v>1</v>
      </c>
      <c r="I47" s="128">
        <f t="shared" si="25"/>
        <v>3647.8829999999998</v>
      </c>
      <c r="J47" s="129">
        <f t="shared" si="26"/>
        <v>8.9521070052532049E-3</v>
      </c>
      <c r="K47" s="129">
        <f t="shared" si="27"/>
        <v>0.24083578811188874</v>
      </c>
      <c r="L47" s="129">
        <f t="shared" si="28"/>
        <v>9.1011690890305419E-2</v>
      </c>
      <c r="M47" s="130">
        <f t="shared" si="29"/>
        <v>12.022</v>
      </c>
      <c r="N47" s="131">
        <f t="shared" si="30"/>
        <v>5.4826319813437004E-2</v>
      </c>
      <c r="O47" s="131">
        <f t="shared" si="31"/>
        <v>17.791140779460306</v>
      </c>
      <c r="P47" s="222">
        <f t="shared" si="32"/>
        <v>0</v>
      </c>
      <c r="Q47" s="223">
        <f t="shared" si="33"/>
        <v>2</v>
      </c>
      <c r="R47" s="223">
        <f t="shared" si="34"/>
        <v>649</v>
      </c>
      <c r="T47">
        <v>503</v>
      </c>
      <c r="U47">
        <v>2824</v>
      </c>
      <c r="V47" t="s">
        <v>271</v>
      </c>
      <c r="W47">
        <v>3647.8829999999998</v>
      </c>
      <c r="X47">
        <v>1283.329</v>
      </c>
      <c r="Y47">
        <v>2.843</v>
      </c>
      <c r="Z47">
        <v>12.022</v>
      </c>
      <c r="AA47">
        <v>142.97997100000001</v>
      </c>
      <c r="AB47">
        <v>1.2799720000000001</v>
      </c>
      <c r="AC47">
        <v>34.434694</v>
      </c>
      <c r="AD47" s="1">
        <v>332</v>
      </c>
      <c r="AE47">
        <v>2</v>
      </c>
      <c r="AF47">
        <v>649</v>
      </c>
      <c r="AG47">
        <v>80</v>
      </c>
      <c r="AH47">
        <v>25.513244</v>
      </c>
      <c r="AI47">
        <v>5001.8999999999996</v>
      </c>
      <c r="AJ47">
        <v>0</v>
      </c>
      <c r="AK47">
        <v>0</v>
      </c>
      <c r="AL47">
        <v>0</v>
      </c>
      <c r="AM47" t="s">
        <v>272</v>
      </c>
      <c r="AN47" t="s">
        <v>518</v>
      </c>
      <c r="AO47">
        <v>3647.8829999999998</v>
      </c>
      <c r="AR47" t="s">
        <v>117</v>
      </c>
      <c r="AS47" t="s">
        <v>121</v>
      </c>
      <c r="AT47" t="s">
        <v>210</v>
      </c>
      <c r="AU47" t="s">
        <v>271</v>
      </c>
      <c r="AV47" t="s">
        <v>48</v>
      </c>
      <c r="AW47">
        <v>1</v>
      </c>
      <c r="BB47">
        <v>0.88843749999999999</v>
      </c>
      <c r="BC47" t="s">
        <v>69</v>
      </c>
      <c r="BF47" t="s">
        <v>117</v>
      </c>
      <c r="BG47" t="s">
        <v>121</v>
      </c>
      <c r="BH47" t="s">
        <v>271</v>
      </c>
      <c r="BI47">
        <v>2824</v>
      </c>
      <c r="BJ47">
        <v>1</v>
      </c>
      <c r="BK47" t="s">
        <v>210</v>
      </c>
      <c r="BL47" t="s">
        <v>177</v>
      </c>
      <c r="BM47">
        <v>0.88843749999999999</v>
      </c>
      <c r="BN47" t="s">
        <v>69</v>
      </c>
      <c r="BO47" t="s">
        <v>180</v>
      </c>
      <c r="BP47">
        <v>3647.8829999999998</v>
      </c>
    </row>
    <row r="48" spans="1:68" ht="16.5">
      <c r="A48" s="105" t="str">
        <f t="shared" si="18"/>
        <v>강화교통</v>
      </c>
      <c r="B48" s="106" t="str">
        <f t="shared" si="1"/>
        <v>박진철</v>
      </c>
      <c r="C48" s="107" t="str">
        <f t="shared" si="19"/>
        <v>F</v>
      </c>
      <c r="D48" s="108">
        <f t="shared" si="20"/>
        <v>0.78860482361853013</v>
      </c>
      <c r="E48" s="109">
        <f t="shared" si="21"/>
        <v>1862</v>
      </c>
      <c r="F48" s="235" t="str">
        <f t="shared" si="22"/>
        <v>60-5</v>
      </c>
      <c r="G48" s="110" t="str">
        <f t="shared" si="23"/>
        <v>78바3231</v>
      </c>
      <c r="H48" s="111">
        <f t="shared" si="24"/>
        <v>6</v>
      </c>
      <c r="I48" s="112">
        <f t="shared" si="25"/>
        <v>1887.808</v>
      </c>
      <c r="J48" s="113">
        <f t="shared" si="26"/>
        <v>2.5253117472131548E-2</v>
      </c>
      <c r="K48" s="113">
        <f t="shared" si="27"/>
        <v>0.33246280255959126</v>
      </c>
      <c r="L48" s="113">
        <f t="shared" si="28"/>
        <v>0.22036139268400176</v>
      </c>
      <c r="M48" s="114">
        <f t="shared" si="29"/>
        <v>19.716000000000001</v>
      </c>
      <c r="N48" s="115">
        <f t="shared" si="30"/>
        <v>1.5359445449870213</v>
      </c>
      <c r="O48" s="115">
        <f t="shared" si="31"/>
        <v>55.13511280453411</v>
      </c>
      <c r="P48" s="224">
        <f t="shared" si="32"/>
        <v>13</v>
      </c>
      <c r="Q48" s="225">
        <f t="shared" si="33"/>
        <v>29</v>
      </c>
      <c r="R48" s="225">
        <f t="shared" si="34"/>
        <v>1041</v>
      </c>
      <c r="T48">
        <v>503</v>
      </c>
      <c r="U48">
        <v>1862</v>
      </c>
      <c r="V48" t="s">
        <v>273</v>
      </c>
      <c r="W48">
        <v>1888.0889999999999</v>
      </c>
      <c r="X48">
        <v>837.23099999999999</v>
      </c>
      <c r="Y48">
        <v>2.2549999999999999</v>
      </c>
      <c r="Z48">
        <v>19.716000000000001</v>
      </c>
      <c r="AA48">
        <v>76.590821000000005</v>
      </c>
      <c r="AB48">
        <v>1.9341569999999999</v>
      </c>
      <c r="AC48">
        <v>25.463598999999999</v>
      </c>
      <c r="AD48" s="1">
        <v>416</v>
      </c>
      <c r="AE48">
        <v>29</v>
      </c>
      <c r="AF48">
        <v>1041</v>
      </c>
      <c r="AG48">
        <v>102</v>
      </c>
      <c r="AH48">
        <v>24.651634999999999</v>
      </c>
      <c r="AI48">
        <v>10892.9</v>
      </c>
      <c r="AJ48">
        <v>936.3</v>
      </c>
      <c r="AK48">
        <v>13</v>
      </c>
      <c r="AL48">
        <v>6219</v>
      </c>
      <c r="AM48" t="s">
        <v>274</v>
      </c>
      <c r="AN48" t="s">
        <v>519</v>
      </c>
      <c r="AO48">
        <v>511.101</v>
      </c>
      <c r="AR48" t="s">
        <v>117</v>
      </c>
      <c r="AS48" t="s">
        <v>119</v>
      </c>
      <c r="AT48" t="s">
        <v>198</v>
      </c>
      <c r="AU48" t="s">
        <v>273</v>
      </c>
      <c r="AV48" t="s">
        <v>48</v>
      </c>
      <c r="AW48">
        <v>6</v>
      </c>
      <c r="BB48">
        <v>0.78860482361853013</v>
      </c>
      <c r="BC48" t="s">
        <v>70</v>
      </c>
      <c r="BF48" t="s">
        <v>117</v>
      </c>
      <c r="BG48" t="s">
        <v>119</v>
      </c>
      <c r="BH48" t="s">
        <v>273</v>
      </c>
      <c r="BI48">
        <v>1862</v>
      </c>
      <c r="BJ48">
        <v>6</v>
      </c>
      <c r="BK48" t="s">
        <v>198</v>
      </c>
      <c r="BL48" t="s">
        <v>213</v>
      </c>
      <c r="BM48">
        <v>0.78860482361853013</v>
      </c>
      <c r="BN48" t="s">
        <v>70</v>
      </c>
      <c r="BO48" t="s">
        <v>192</v>
      </c>
      <c r="BP48">
        <v>1887.808</v>
      </c>
    </row>
    <row r="49" spans="1:68" ht="16.5">
      <c r="A49" s="121" t="str">
        <f t="shared" si="18"/>
        <v>강화교통</v>
      </c>
      <c r="B49" s="122" t="str">
        <f t="shared" si="1"/>
        <v>박형규</v>
      </c>
      <c r="C49" s="123" t="str">
        <f t="shared" si="19"/>
        <v>F</v>
      </c>
      <c r="D49" s="124">
        <f t="shared" si="20"/>
        <v>0.76743282573233595</v>
      </c>
      <c r="E49" s="125">
        <f t="shared" si="21"/>
        <v>5292</v>
      </c>
      <c r="F49" s="234" t="str">
        <f t="shared" si="22"/>
        <v>60-5</v>
      </c>
      <c r="G49" s="126" t="str">
        <f t="shared" si="23"/>
        <v>78바3206</v>
      </c>
      <c r="H49" s="127">
        <f t="shared" si="24"/>
        <v>8</v>
      </c>
      <c r="I49" s="128">
        <f t="shared" si="25"/>
        <v>3078.8489999999997</v>
      </c>
      <c r="J49" s="129">
        <f t="shared" si="26"/>
        <v>3.3711973614016066E-2</v>
      </c>
      <c r="K49" s="129">
        <f t="shared" si="27"/>
        <v>0.3139942961913943</v>
      </c>
      <c r="L49" s="129">
        <f t="shared" si="28"/>
        <v>0.27153004255811186</v>
      </c>
      <c r="M49" s="130">
        <f t="shared" si="29"/>
        <v>19.265999999999998</v>
      </c>
      <c r="N49" s="131">
        <f t="shared" si="30"/>
        <v>0.51935270475642681</v>
      </c>
      <c r="O49" s="131">
        <f t="shared" si="31"/>
        <v>70.502129670684951</v>
      </c>
      <c r="P49" s="222">
        <f t="shared" si="32"/>
        <v>28</v>
      </c>
      <c r="Q49" s="223">
        <f t="shared" si="33"/>
        <v>16</v>
      </c>
      <c r="R49" s="223">
        <f t="shared" si="34"/>
        <v>2172</v>
      </c>
      <c r="T49">
        <v>503</v>
      </c>
      <c r="U49">
        <v>5292</v>
      </c>
      <c r="V49" t="s">
        <v>352</v>
      </c>
      <c r="W49">
        <v>3080.7579999999998</v>
      </c>
      <c r="X49">
        <v>1400.1279999999999</v>
      </c>
      <c r="Y49">
        <v>2.2000000000000002</v>
      </c>
      <c r="Z49">
        <v>19.265999999999998</v>
      </c>
      <c r="AA49">
        <v>124.336921</v>
      </c>
      <c r="AB49">
        <v>4.191643</v>
      </c>
      <c r="AC49">
        <v>39.041083999999998</v>
      </c>
      <c r="AD49" s="1">
        <v>836</v>
      </c>
      <c r="AE49">
        <v>16</v>
      </c>
      <c r="AF49">
        <v>2172</v>
      </c>
      <c r="AG49">
        <v>108</v>
      </c>
      <c r="AH49">
        <v>24.777498999999999</v>
      </c>
      <c r="AI49">
        <v>20588.8</v>
      </c>
      <c r="AJ49">
        <v>3675.2</v>
      </c>
      <c r="AK49">
        <v>28</v>
      </c>
      <c r="AL49">
        <v>7252</v>
      </c>
      <c r="AM49" t="s">
        <v>353</v>
      </c>
      <c r="AN49" t="s">
        <v>520</v>
      </c>
      <c r="AO49">
        <v>529.06500000000005</v>
      </c>
      <c r="AR49" t="s">
        <v>117</v>
      </c>
      <c r="AS49" t="s">
        <v>119</v>
      </c>
      <c r="AT49" t="s">
        <v>197</v>
      </c>
      <c r="AU49" t="s">
        <v>352</v>
      </c>
      <c r="AV49" t="s">
        <v>48</v>
      </c>
      <c r="AW49">
        <v>8</v>
      </c>
      <c r="BB49">
        <v>0.76743282573233595</v>
      </c>
      <c r="BC49" t="s">
        <v>70</v>
      </c>
      <c r="BF49" t="s">
        <v>117</v>
      </c>
      <c r="BG49" t="s">
        <v>119</v>
      </c>
      <c r="BH49" t="s">
        <v>352</v>
      </c>
      <c r="BI49">
        <v>5292</v>
      </c>
      <c r="BJ49">
        <v>8</v>
      </c>
      <c r="BK49" t="s">
        <v>197</v>
      </c>
      <c r="BL49" t="s">
        <v>215</v>
      </c>
      <c r="BM49">
        <v>0.76743282573233595</v>
      </c>
      <c r="BN49" t="s">
        <v>70</v>
      </c>
      <c r="BO49" t="s">
        <v>192</v>
      </c>
      <c r="BP49">
        <v>3078.8489999999997</v>
      </c>
    </row>
    <row r="50" spans="1:68" ht="16.5">
      <c r="A50" s="105" t="str">
        <f t="shared" si="18"/>
        <v>강화교통</v>
      </c>
      <c r="B50" s="106" t="str">
        <f t="shared" si="1"/>
        <v>백정기</v>
      </c>
      <c r="C50" s="107" t="str">
        <f t="shared" si="19"/>
        <v>C</v>
      </c>
      <c r="D50" s="108">
        <f t="shared" si="20"/>
        <v>0.8915384615384615</v>
      </c>
      <c r="E50" s="109">
        <f t="shared" si="21"/>
        <v>5035</v>
      </c>
      <c r="F50" s="235" t="str">
        <f t="shared" si="22"/>
        <v>800</v>
      </c>
      <c r="G50" s="110" t="str">
        <f t="shared" si="23"/>
        <v>70바3720</v>
      </c>
      <c r="H50" s="111">
        <f t="shared" si="24"/>
        <v>1</v>
      </c>
      <c r="I50" s="112">
        <f t="shared" si="25"/>
        <v>2962.8449999999998</v>
      </c>
      <c r="J50" s="113">
        <f t="shared" si="26"/>
        <v>1.0112305460983045E-2</v>
      </c>
      <c r="K50" s="113">
        <f t="shared" si="27"/>
        <v>0.34712431554169271</v>
      </c>
      <c r="L50" s="113">
        <f t="shared" si="28"/>
        <v>0.28722393510291633</v>
      </c>
      <c r="M50" s="114">
        <f t="shared" si="29"/>
        <v>12.46</v>
      </c>
      <c r="N50" s="115">
        <f t="shared" si="30"/>
        <v>0.23625940607760448</v>
      </c>
      <c r="O50" s="115">
        <f t="shared" si="31"/>
        <v>31.692511758124372</v>
      </c>
      <c r="P50" s="224">
        <f t="shared" si="32"/>
        <v>3</v>
      </c>
      <c r="Q50" s="225">
        <f t="shared" si="33"/>
        <v>7</v>
      </c>
      <c r="R50" s="225">
        <f t="shared" si="34"/>
        <v>939</v>
      </c>
      <c r="T50">
        <v>503</v>
      </c>
      <c r="U50">
        <v>5035</v>
      </c>
      <c r="V50" t="s">
        <v>416</v>
      </c>
      <c r="W50">
        <v>2962.8449999999998</v>
      </c>
      <c r="X50">
        <v>1278.1610000000001</v>
      </c>
      <c r="Y50">
        <v>2.3180000000000001</v>
      </c>
      <c r="Z50">
        <v>12.46</v>
      </c>
      <c r="AA50">
        <v>144.10136299999999</v>
      </c>
      <c r="AB50">
        <v>1.4571970000000001</v>
      </c>
      <c r="AC50">
        <v>50.021087000000001</v>
      </c>
      <c r="AD50" s="1">
        <v>851</v>
      </c>
      <c r="AE50">
        <v>7</v>
      </c>
      <c r="AF50">
        <v>939</v>
      </c>
      <c r="AG50">
        <v>85</v>
      </c>
      <c r="AH50">
        <v>20.560839000000001</v>
      </c>
      <c r="AI50">
        <v>8928.9</v>
      </c>
      <c r="AJ50">
        <v>55</v>
      </c>
      <c r="AK50">
        <v>3</v>
      </c>
      <c r="AL50">
        <v>222</v>
      </c>
      <c r="AM50" t="s">
        <v>417</v>
      </c>
      <c r="AN50" t="s">
        <v>521</v>
      </c>
      <c r="AO50">
        <v>2962.8449999999998</v>
      </c>
      <c r="AR50" t="s">
        <v>117</v>
      </c>
      <c r="AS50" t="s">
        <v>122</v>
      </c>
      <c r="AT50" t="s">
        <v>326</v>
      </c>
      <c r="AU50" t="s">
        <v>416</v>
      </c>
      <c r="AV50" t="s">
        <v>48</v>
      </c>
      <c r="AW50">
        <v>1</v>
      </c>
      <c r="BB50">
        <v>0.8915384615384615</v>
      </c>
      <c r="BC50" t="s">
        <v>69</v>
      </c>
      <c r="BF50" t="s">
        <v>117</v>
      </c>
      <c r="BG50" t="s">
        <v>122</v>
      </c>
      <c r="BH50" t="s">
        <v>416</v>
      </c>
      <c r="BI50">
        <v>5035</v>
      </c>
      <c r="BJ50">
        <v>1</v>
      </c>
      <c r="BK50" t="s">
        <v>326</v>
      </c>
      <c r="BL50" t="s">
        <v>177</v>
      </c>
      <c r="BM50">
        <v>0.8915384615384615</v>
      </c>
      <c r="BN50" t="s">
        <v>69</v>
      </c>
      <c r="BO50" t="s">
        <v>180</v>
      </c>
      <c r="BP50">
        <v>2962.8449999999998</v>
      </c>
    </row>
    <row r="51" spans="1:68" ht="16.5">
      <c r="A51" s="121" t="str">
        <f t="shared" si="18"/>
        <v>강화교통</v>
      </c>
      <c r="B51" s="122" t="str">
        <f t="shared" si="1"/>
        <v>봉찬종</v>
      </c>
      <c r="C51" s="123" t="str">
        <f t="shared" si="19"/>
        <v>S</v>
      </c>
      <c r="D51" s="124">
        <f t="shared" si="20"/>
        <v>1.0410714285714286</v>
      </c>
      <c r="E51" s="125">
        <f t="shared" si="21"/>
        <v>771</v>
      </c>
      <c r="F51" s="234" t="str">
        <f t="shared" si="22"/>
        <v>70</v>
      </c>
      <c r="G51" s="126" t="str">
        <f t="shared" si="23"/>
        <v>78바3213</v>
      </c>
      <c r="H51" s="127">
        <f t="shared" si="24"/>
        <v>1</v>
      </c>
      <c r="I51" s="128">
        <f t="shared" si="25"/>
        <v>2726.3649999999998</v>
      </c>
      <c r="J51" s="129">
        <f t="shared" si="26"/>
        <v>1.1022953762229871E-2</v>
      </c>
      <c r="K51" s="129">
        <f t="shared" si="27"/>
        <v>0.25422776794044372</v>
      </c>
      <c r="L51" s="129">
        <f t="shared" si="28"/>
        <v>0.15331769590645422</v>
      </c>
      <c r="M51" s="130">
        <f t="shared" si="29"/>
        <v>9.2360000000000007</v>
      </c>
      <c r="N51" s="131">
        <f t="shared" si="30"/>
        <v>0</v>
      </c>
      <c r="O51" s="131">
        <f t="shared" si="31"/>
        <v>9.6832228993550036</v>
      </c>
      <c r="P51" s="222">
        <f t="shared" si="32"/>
        <v>1</v>
      </c>
      <c r="Q51" s="223">
        <f t="shared" si="33"/>
        <v>0</v>
      </c>
      <c r="R51" s="223">
        <f t="shared" si="34"/>
        <v>264</v>
      </c>
      <c r="T51">
        <v>503</v>
      </c>
      <c r="U51">
        <v>771</v>
      </c>
      <c r="V51" t="s">
        <v>275</v>
      </c>
      <c r="W51">
        <v>2726.3649999999998</v>
      </c>
      <c r="X51">
        <v>935.36599999999999</v>
      </c>
      <c r="Y51">
        <v>2.915</v>
      </c>
      <c r="Z51">
        <v>9.2360000000000007</v>
      </c>
      <c r="AA51">
        <v>122.318031</v>
      </c>
      <c r="AB51">
        <v>1.348306</v>
      </c>
      <c r="AC51">
        <v>31.096640000000001</v>
      </c>
      <c r="AD51" s="1">
        <v>418</v>
      </c>
      <c r="AE51">
        <v>0</v>
      </c>
      <c r="AF51">
        <v>264</v>
      </c>
      <c r="AG51">
        <v>76</v>
      </c>
      <c r="AH51">
        <v>22.289149999999999</v>
      </c>
      <c r="AI51">
        <v>2188.9</v>
      </c>
      <c r="AJ51">
        <v>0</v>
      </c>
      <c r="AK51">
        <v>1</v>
      </c>
      <c r="AL51">
        <v>57</v>
      </c>
      <c r="AM51" t="s">
        <v>276</v>
      </c>
      <c r="AN51" t="s">
        <v>522</v>
      </c>
      <c r="AO51">
        <v>2726.3649999999998</v>
      </c>
      <c r="AR51" t="s">
        <v>117</v>
      </c>
      <c r="AS51" t="s">
        <v>120</v>
      </c>
      <c r="AT51" t="s">
        <v>204</v>
      </c>
      <c r="AU51" t="s">
        <v>275</v>
      </c>
      <c r="AV51" t="s">
        <v>48</v>
      </c>
      <c r="AW51">
        <v>1</v>
      </c>
      <c r="BB51">
        <v>1.0410714285714286</v>
      </c>
      <c r="BC51" t="s">
        <v>71</v>
      </c>
      <c r="BF51" t="s">
        <v>117</v>
      </c>
      <c r="BG51" t="s">
        <v>120</v>
      </c>
      <c r="BH51" t="s">
        <v>275</v>
      </c>
      <c r="BI51">
        <v>771</v>
      </c>
      <c r="BJ51">
        <v>1</v>
      </c>
      <c r="BK51" t="s">
        <v>204</v>
      </c>
      <c r="BL51" t="s">
        <v>177</v>
      </c>
      <c r="BM51">
        <v>1.0410714285714286</v>
      </c>
      <c r="BN51" t="s">
        <v>71</v>
      </c>
      <c r="BO51" t="s">
        <v>179</v>
      </c>
      <c r="BP51">
        <v>2726.3649999999998</v>
      </c>
    </row>
    <row r="52" spans="1:68" ht="16.5">
      <c r="A52" s="105" t="str">
        <f t="shared" si="18"/>
        <v>강화교통</v>
      </c>
      <c r="B52" s="106" t="str">
        <f t="shared" si="1"/>
        <v>송명신</v>
      </c>
      <c r="C52" s="107" t="str">
        <f t="shared" si="19"/>
        <v>D</v>
      </c>
      <c r="D52" s="108">
        <f t="shared" si="20"/>
        <v>0.80851851851851841</v>
      </c>
      <c r="E52" s="109">
        <f t="shared" si="21"/>
        <v>4503</v>
      </c>
      <c r="F52" s="235" t="str">
        <f t="shared" si="22"/>
        <v>70</v>
      </c>
      <c r="G52" s="110" t="str">
        <f t="shared" si="23"/>
        <v>78바3204</v>
      </c>
      <c r="H52" s="111">
        <f t="shared" si="24"/>
        <v>1</v>
      </c>
      <c r="I52" s="112">
        <f t="shared" si="25"/>
        <v>2860.4050000000002</v>
      </c>
      <c r="J52" s="113">
        <f t="shared" si="26"/>
        <v>1.2936975398503517E-2</v>
      </c>
      <c r="K52" s="113">
        <f t="shared" si="27"/>
        <v>0.2946759957571452</v>
      </c>
      <c r="L52" s="113">
        <f t="shared" si="28"/>
        <v>0.23667977087160733</v>
      </c>
      <c r="M52" s="114">
        <f t="shared" si="29"/>
        <v>17.655999999999999</v>
      </c>
      <c r="N52" s="115">
        <f t="shared" si="30"/>
        <v>0.17480042161861692</v>
      </c>
      <c r="O52" s="115">
        <f t="shared" si="31"/>
        <v>35.030004492370836</v>
      </c>
      <c r="P52" s="224">
        <f t="shared" si="32"/>
        <v>9</v>
      </c>
      <c r="Q52" s="225">
        <f t="shared" si="33"/>
        <v>5</v>
      </c>
      <c r="R52" s="225">
        <f t="shared" si="34"/>
        <v>1002</v>
      </c>
      <c r="T52">
        <v>503</v>
      </c>
      <c r="U52">
        <v>4503</v>
      </c>
      <c r="V52" t="s">
        <v>277</v>
      </c>
      <c r="W52">
        <v>2860.4050000000002</v>
      </c>
      <c r="X52">
        <v>1310.1669999999999</v>
      </c>
      <c r="Y52">
        <v>2.1829999999999998</v>
      </c>
      <c r="Z52">
        <v>17.655999999999999</v>
      </c>
      <c r="AA52">
        <v>124.34081</v>
      </c>
      <c r="AB52">
        <v>1.6085940000000001</v>
      </c>
      <c r="AC52">
        <v>36.640251999999997</v>
      </c>
      <c r="AD52" s="1">
        <v>677</v>
      </c>
      <c r="AE52">
        <v>5</v>
      </c>
      <c r="AF52">
        <v>1002</v>
      </c>
      <c r="AG52">
        <v>86</v>
      </c>
      <c r="AH52">
        <v>23.004553999999999</v>
      </c>
      <c r="AI52">
        <v>10296.200000000001</v>
      </c>
      <c r="AJ52">
        <v>26.1</v>
      </c>
      <c r="AK52">
        <v>9</v>
      </c>
      <c r="AL52">
        <v>1379</v>
      </c>
      <c r="AM52" t="s">
        <v>278</v>
      </c>
      <c r="AN52" t="s">
        <v>523</v>
      </c>
      <c r="AO52">
        <v>2860.4050000000002</v>
      </c>
      <c r="AR52" t="s">
        <v>117</v>
      </c>
      <c r="AS52" t="s">
        <v>120</v>
      </c>
      <c r="AT52" t="s">
        <v>203</v>
      </c>
      <c r="AU52" t="s">
        <v>277</v>
      </c>
      <c r="AV52" t="s">
        <v>48</v>
      </c>
      <c r="AW52">
        <v>1</v>
      </c>
      <c r="BB52">
        <v>0.80851851851851841</v>
      </c>
      <c r="BC52" t="s">
        <v>67</v>
      </c>
      <c r="BF52" t="s">
        <v>117</v>
      </c>
      <c r="BG52" t="s">
        <v>120</v>
      </c>
      <c r="BH52" t="s">
        <v>277</v>
      </c>
      <c r="BI52">
        <v>4503</v>
      </c>
      <c r="BJ52">
        <v>1</v>
      </c>
      <c r="BK52" t="s">
        <v>203</v>
      </c>
      <c r="BL52" t="s">
        <v>177</v>
      </c>
      <c r="BM52">
        <v>0.80851851851851841</v>
      </c>
      <c r="BN52" t="s">
        <v>67</v>
      </c>
      <c r="BO52" t="s">
        <v>182</v>
      </c>
      <c r="BP52">
        <v>2860.4050000000002</v>
      </c>
    </row>
    <row r="53" spans="1:68" ht="16.5">
      <c r="A53" s="121" t="str">
        <f t="shared" si="18"/>
        <v>강화교통</v>
      </c>
      <c r="B53" s="122" t="str">
        <f t="shared" si="1"/>
        <v>신동진</v>
      </c>
      <c r="C53" s="123" t="str">
        <f t="shared" si="19"/>
        <v>F</v>
      </c>
      <c r="D53" s="124">
        <f t="shared" si="20"/>
        <v>0.77035714285714296</v>
      </c>
      <c r="E53" s="125">
        <f t="shared" si="21"/>
        <v>5141</v>
      </c>
      <c r="F53" s="234" t="str">
        <f t="shared" si="22"/>
        <v>70</v>
      </c>
      <c r="G53" s="126" t="str">
        <f t="shared" si="23"/>
        <v>78바3203</v>
      </c>
      <c r="H53" s="127">
        <f t="shared" si="24"/>
        <v>1</v>
      </c>
      <c r="I53" s="128">
        <f t="shared" si="25"/>
        <v>821.34100000000001</v>
      </c>
      <c r="J53" s="129">
        <f t="shared" si="26"/>
        <v>1.4334155548119343E-2</v>
      </c>
      <c r="K53" s="129">
        <f t="shared" si="27"/>
        <v>0.3072868478246869</v>
      </c>
      <c r="L53" s="129">
        <f t="shared" si="28"/>
        <v>0.28733498023354487</v>
      </c>
      <c r="M53" s="130">
        <f t="shared" si="29"/>
        <v>16.422000000000001</v>
      </c>
      <c r="N53" s="131">
        <f t="shared" si="30"/>
        <v>0</v>
      </c>
      <c r="O53" s="131">
        <f t="shared" si="31"/>
        <v>19.480337642952197</v>
      </c>
      <c r="P53" s="222">
        <f t="shared" si="32"/>
        <v>1</v>
      </c>
      <c r="Q53" s="223">
        <f t="shared" si="33"/>
        <v>0</v>
      </c>
      <c r="R53" s="223">
        <f t="shared" si="34"/>
        <v>160</v>
      </c>
      <c r="T53">
        <v>503</v>
      </c>
      <c r="U53">
        <v>5141</v>
      </c>
      <c r="V53" t="s">
        <v>279</v>
      </c>
      <c r="W53">
        <v>821.34100000000001</v>
      </c>
      <c r="X53">
        <v>380.78699999999998</v>
      </c>
      <c r="Y53">
        <v>2.157</v>
      </c>
      <c r="Z53">
        <v>16.422000000000001</v>
      </c>
      <c r="AA53">
        <v>35.947217000000002</v>
      </c>
      <c r="AB53">
        <v>0.51527299999999998</v>
      </c>
      <c r="AC53">
        <v>11.046106999999999</v>
      </c>
      <c r="AD53" s="1">
        <v>236</v>
      </c>
      <c r="AE53">
        <v>0</v>
      </c>
      <c r="AF53">
        <v>160</v>
      </c>
      <c r="AG53">
        <v>80</v>
      </c>
      <c r="AH53">
        <v>22.848528000000002</v>
      </c>
      <c r="AI53">
        <v>2893.8</v>
      </c>
      <c r="AJ53">
        <v>0</v>
      </c>
      <c r="AK53">
        <v>1</v>
      </c>
      <c r="AL53">
        <v>137</v>
      </c>
      <c r="AM53" t="s">
        <v>280</v>
      </c>
      <c r="AN53" t="s">
        <v>524</v>
      </c>
      <c r="AO53">
        <v>821.34100000000001</v>
      </c>
      <c r="AR53" t="s">
        <v>117</v>
      </c>
      <c r="AS53" t="s">
        <v>120</v>
      </c>
      <c r="AT53" t="s">
        <v>202</v>
      </c>
      <c r="AU53" t="s">
        <v>279</v>
      </c>
      <c r="AV53" t="s">
        <v>48</v>
      </c>
      <c r="AW53">
        <v>1</v>
      </c>
      <c r="BB53">
        <v>0.77035714285714296</v>
      </c>
      <c r="BC53" t="s">
        <v>70</v>
      </c>
      <c r="BF53" t="s">
        <v>117</v>
      </c>
      <c r="BG53" t="s">
        <v>120</v>
      </c>
      <c r="BH53" t="s">
        <v>279</v>
      </c>
      <c r="BI53">
        <v>5141</v>
      </c>
      <c r="BJ53">
        <v>1</v>
      </c>
      <c r="BK53" t="s">
        <v>202</v>
      </c>
      <c r="BL53" t="s">
        <v>177</v>
      </c>
      <c r="BM53">
        <v>0.77035714285714296</v>
      </c>
      <c r="BN53" t="s">
        <v>70</v>
      </c>
      <c r="BO53" t="s">
        <v>192</v>
      </c>
      <c r="BP53">
        <v>821.34100000000001</v>
      </c>
    </row>
    <row r="54" spans="1:68" ht="16.5">
      <c r="A54" s="105" t="str">
        <f t="shared" si="18"/>
        <v>강화교통</v>
      </c>
      <c r="B54" s="106" t="str">
        <f t="shared" si="1"/>
        <v>신형기</v>
      </c>
      <c r="C54" s="107" t="str">
        <f t="shared" si="19"/>
        <v>D</v>
      </c>
      <c r="D54" s="108">
        <f t="shared" si="20"/>
        <v>0.83116655715892918</v>
      </c>
      <c r="E54" s="109">
        <f t="shared" si="21"/>
        <v>6555</v>
      </c>
      <c r="F54" s="235" t="s">
        <v>380</v>
      </c>
      <c r="G54" s="110" t="str">
        <f t="shared" si="23"/>
        <v>78바3220</v>
      </c>
      <c r="H54" s="111">
        <f t="shared" si="24"/>
        <v>2</v>
      </c>
      <c r="I54" s="112">
        <f t="shared" si="25"/>
        <v>3525.4170000000004</v>
      </c>
      <c r="J54" s="113">
        <f t="shared" si="26"/>
        <v>1.0795803703756294E-2</v>
      </c>
      <c r="K54" s="113">
        <f t="shared" si="27"/>
        <v>0.30072906767477176</v>
      </c>
      <c r="L54" s="113">
        <f t="shared" si="28"/>
        <v>0.22805812759171465</v>
      </c>
      <c r="M54" s="114">
        <f t="shared" si="29"/>
        <v>16.145</v>
      </c>
      <c r="N54" s="115">
        <f t="shared" si="30"/>
        <v>0</v>
      </c>
      <c r="O54" s="115">
        <f t="shared" si="31"/>
        <v>21.642829770208746</v>
      </c>
      <c r="P54" s="224">
        <f t="shared" si="32"/>
        <v>5</v>
      </c>
      <c r="Q54" s="225">
        <f t="shared" si="33"/>
        <v>0</v>
      </c>
      <c r="R54" s="225">
        <f t="shared" si="34"/>
        <v>763</v>
      </c>
      <c r="T54">
        <v>503</v>
      </c>
      <c r="U54">
        <v>6555</v>
      </c>
      <c r="V54" t="s">
        <v>281</v>
      </c>
      <c r="W54">
        <v>3525.4169999999999</v>
      </c>
      <c r="X54">
        <v>1522.3579999999999</v>
      </c>
      <c r="Y54">
        <v>2.3159999999999998</v>
      </c>
      <c r="Z54">
        <v>16.145</v>
      </c>
      <c r="AA54">
        <v>154.58441500000001</v>
      </c>
      <c r="AB54">
        <v>1.668863</v>
      </c>
      <c r="AC54">
        <v>46.488027000000002</v>
      </c>
      <c r="AD54" s="1">
        <v>804</v>
      </c>
      <c r="AE54">
        <v>0</v>
      </c>
      <c r="AF54">
        <v>763</v>
      </c>
      <c r="AG54">
        <v>88</v>
      </c>
      <c r="AH54">
        <v>22.805772000000001</v>
      </c>
      <c r="AI54">
        <v>8960.7000000000007</v>
      </c>
      <c r="AJ54">
        <v>16.399999999999999</v>
      </c>
      <c r="AK54">
        <v>5</v>
      </c>
      <c r="AL54">
        <v>1602</v>
      </c>
      <c r="AM54" t="s">
        <v>282</v>
      </c>
      <c r="AN54" t="s">
        <v>525</v>
      </c>
      <c r="AO54">
        <v>3296.7240000000002</v>
      </c>
      <c r="AR54" t="s">
        <v>117</v>
      </c>
      <c r="AS54" t="s">
        <v>120</v>
      </c>
      <c r="AT54" t="s">
        <v>207</v>
      </c>
      <c r="AU54" t="s">
        <v>281</v>
      </c>
      <c r="AV54" t="s">
        <v>48</v>
      </c>
      <c r="AW54">
        <v>2</v>
      </c>
      <c r="BB54">
        <v>0.83116655715892918</v>
      </c>
      <c r="BC54" t="s">
        <v>67</v>
      </c>
      <c r="BF54" t="s">
        <v>117</v>
      </c>
      <c r="BG54" t="s">
        <v>120</v>
      </c>
      <c r="BH54" t="s">
        <v>281</v>
      </c>
      <c r="BI54">
        <v>6555</v>
      </c>
      <c r="BJ54">
        <v>2</v>
      </c>
      <c r="BK54" t="s">
        <v>207</v>
      </c>
      <c r="BL54" t="s">
        <v>208</v>
      </c>
      <c r="BM54">
        <v>0.83116655715892918</v>
      </c>
      <c r="BN54" t="s">
        <v>67</v>
      </c>
      <c r="BO54" t="s">
        <v>182</v>
      </c>
      <c r="BP54">
        <v>3525.4170000000004</v>
      </c>
    </row>
    <row r="55" spans="1:68" ht="16.5">
      <c r="A55" s="121" t="str">
        <f t="shared" si="18"/>
        <v>강화교통</v>
      </c>
      <c r="B55" s="122" t="str">
        <f t="shared" si="1"/>
        <v>오재춘</v>
      </c>
      <c r="C55" s="123" t="str">
        <f t="shared" si="19"/>
        <v>D</v>
      </c>
      <c r="D55" s="124">
        <f t="shared" si="20"/>
        <v>0.80346153846153845</v>
      </c>
      <c r="E55" s="125">
        <f t="shared" si="21"/>
        <v>6860</v>
      </c>
      <c r="F55" s="234" t="str">
        <f t="shared" si="22"/>
        <v>70</v>
      </c>
      <c r="G55" s="126" t="str">
        <f t="shared" si="23"/>
        <v>78바3202</v>
      </c>
      <c r="H55" s="127">
        <f t="shared" si="24"/>
        <v>1</v>
      </c>
      <c r="I55" s="128">
        <f t="shared" si="25"/>
        <v>747.29600000000005</v>
      </c>
      <c r="J55" s="129">
        <f t="shared" si="26"/>
        <v>9.5967711340122826E-3</v>
      </c>
      <c r="K55" s="129">
        <f t="shared" si="27"/>
        <v>0.30381305553814575</v>
      </c>
      <c r="L55" s="129">
        <f t="shared" si="28"/>
        <v>0.18332762385988952</v>
      </c>
      <c r="M55" s="130">
        <f t="shared" si="29"/>
        <v>17.631</v>
      </c>
      <c r="N55" s="131">
        <f t="shared" si="30"/>
        <v>0</v>
      </c>
      <c r="O55" s="131">
        <f t="shared" si="31"/>
        <v>30.64381449920781</v>
      </c>
      <c r="P55" s="222">
        <f t="shared" si="32"/>
        <v>1</v>
      </c>
      <c r="Q55" s="223">
        <f t="shared" si="33"/>
        <v>0</v>
      </c>
      <c r="R55" s="223">
        <f t="shared" si="34"/>
        <v>229</v>
      </c>
      <c r="T55">
        <v>503</v>
      </c>
      <c r="U55">
        <v>6860</v>
      </c>
      <c r="V55" t="s">
        <v>283</v>
      </c>
      <c r="W55">
        <v>747.29600000000005</v>
      </c>
      <c r="X55">
        <v>357.68299999999999</v>
      </c>
      <c r="Y55">
        <v>2.089</v>
      </c>
      <c r="Z55">
        <v>17.631</v>
      </c>
      <c r="AA55">
        <v>33.633603999999998</v>
      </c>
      <c r="AB55">
        <v>0.32277400000000001</v>
      </c>
      <c r="AC55">
        <v>10.218328</v>
      </c>
      <c r="AD55" s="1">
        <v>137</v>
      </c>
      <c r="AE55">
        <v>0</v>
      </c>
      <c r="AF55">
        <v>229</v>
      </c>
      <c r="AG55">
        <v>79</v>
      </c>
      <c r="AH55">
        <v>22.218730999999998</v>
      </c>
      <c r="AI55">
        <v>2980.9</v>
      </c>
      <c r="AJ55">
        <v>0</v>
      </c>
      <c r="AK55">
        <v>1</v>
      </c>
      <c r="AL55">
        <v>51</v>
      </c>
      <c r="AM55" t="s">
        <v>284</v>
      </c>
      <c r="AN55" t="s">
        <v>526</v>
      </c>
      <c r="AO55">
        <v>747.29600000000005</v>
      </c>
      <c r="AR55" t="s">
        <v>117</v>
      </c>
      <c r="AS55" t="s">
        <v>120</v>
      </c>
      <c r="AT55" t="s">
        <v>201</v>
      </c>
      <c r="AU55" t="s">
        <v>283</v>
      </c>
      <c r="AV55" t="s">
        <v>48</v>
      </c>
      <c r="AW55">
        <v>1</v>
      </c>
      <c r="BB55">
        <v>0.80346153846153845</v>
      </c>
      <c r="BC55" t="s">
        <v>67</v>
      </c>
      <c r="BF55" t="s">
        <v>117</v>
      </c>
      <c r="BG55" t="s">
        <v>120</v>
      </c>
      <c r="BH55" t="s">
        <v>283</v>
      </c>
      <c r="BI55">
        <v>6860</v>
      </c>
      <c r="BJ55">
        <v>1</v>
      </c>
      <c r="BK55" t="s">
        <v>201</v>
      </c>
      <c r="BL55" t="s">
        <v>177</v>
      </c>
      <c r="BM55">
        <v>0.80346153846153845</v>
      </c>
      <c r="BN55" t="s">
        <v>67</v>
      </c>
      <c r="BO55" t="s">
        <v>182</v>
      </c>
      <c r="BP55">
        <v>747.29600000000005</v>
      </c>
    </row>
    <row r="56" spans="1:68" ht="16.5">
      <c r="A56" s="105" t="str">
        <f t="shared" si="18"/>
        <v>강화교통</v>
      </c>
      <c r="B56" s="106" t="str">
        <f t="shared" si="1"/>
        <v>오흥일</v>
      </c>
      <c r="C56" s="107" t="str">
        <f t="shared" si="19"/>
        <v>D</v>
      </c>
      <c r="D56" s="108">
        <f t="shared" si="20"/>
        <v>0.80625000000000002</v>
      </c>
      <c r="E56" s="109">
        <f t="shared" si="21"/>
        <v>2741</v>
      </c>
      <c r="F56" s="235" t="str">
        <f t="shared" si="22"/>
        <v>17</v>
      </c>
      <c r="G56" s="110" t="str">
        <f t="shared" si="23"/>
        <v>78바3239</v>
      </c>
      <c r="H56" s="111">
        <f t="shared" si="24"/>
        <v>1</v>
      </c>
      <c r="I56" s="112">
        <f t="shared" si="25"/>
        <v>1558.664</v>
      </c>
      <c r="J56" s="113">
        <f t="shared" si="26"/>
        <v>3.0433760023460456E-2</v>
      </c>
      <c r="K56" s="113">
        <f t="shared" si="27"/>
        <v>0.34337827227457085</v>
      </c>
      <c r="L56" s="113">
        <f t="shared" si="28"/>
        <v>0.17322527497908466</v>
      </c>
      <c r="M56" s="114">
        <f t="shared" si="29"/>
        <v>13.738</v>
      </c>
      <c r="N56" s="115">
        <f t="shared" si="30"/>
        <v>0</v>
      </c>
      <c r="O56" s="115">
        <f t="shared" si="31"/>
        <v>5.5175457956301042</v>
      </c>
      <c r="P56" s="224">
        <f t="shared" si="32"/>
        <v>1</v>
      </c>
      <c r="Q56" s="225">
        <f t="shared" si="33"/>
        <v>0</v>
      </c>
      <c r="R56" s="225">
        <f t="shared" si="34"/>
        <v>86</v>
      </c>
      <c r="T56">
        <v>503</v>
      </c>
      <c r="U56">
        <v>2741</v>
      </c>
      <c r="V56" t="s">
        <v>527</v>
      </c>
      <c r="W56">
        <v>1558.664</v>
      </c>
      <c r="X56">
        <v>805.62800000000004</v>
      </c>
      <c r="Y56">
        <v>1.9350000000000001</v>
      </c>
      <c r="Z56">
        <v>13.738</v>
      </c>
      <c r="AA56">
        <v>98.637467000000001</v>
      </c>
      <c r="AB56">
        <v>3.0019089999999999</v>
      </c>
      <c r="AC56">
        <v>33.869962999999998</v>
      </c>
      <c r="AD56" s="1">
        <v>270</v>
      </c>
      <c r="AE56">
        <v>0</v>
      </c>
      <c r="AF56">
        <v>86</v>
      </c>
      <c r="AG56">
        <v>75</v>
      </c>
      <c r="AH56">
        <v>15.801945999999999</v>
      </c>
      <c r="AI56">
        <v>345</v>
      </c>
      <c r="AJ56">
        <v>0</v>
      </c>
      <c r="AK56">
        <v>1</v>
      </c>
      <c r="AL56">
        <v>397</v>
      </c>
      <c r="AM56" t="s">
        <v>528</v>
      </c>
      <c r="AN56" t="s">
        <v>529</v>
      </c>
      <c r="AO56">
        <v>1558.664</v>
      </c>
      <c r="AR56" t="s">
        <v>117</v>
      </c>
      <c r="AS56" t="s">
        <v>118</v>
      </c>
      <c r="AT56" t="s">
        <v>468</v>
      </c>
      <c r="AU56" t="s">
        <v>527</v>
      </c>
      <c r="AV56" t="s">
        <v>48</v>
      </c>
      <c r="AW56">
        <v>1</v>
      </c>
      <c r="BB56">
        <v>0.80625000000000002</v>
      </c>
      <c r="BC56" t="s">
        <v>67</v>
      </c>
      <c r="BF56" t="s">
        <v>117</v>
      </c>
      <c r="BG56" t="s">
        <v>118</v>
      </c>
      <c r="BH56" t="s">
        <v>527</v>
      </c>
      <c r="BI56">
        <v>2741</v>
      </c>
      <c r="BJ56">
        <v>1</v>
      </c>
      <c r="BK56" t="s">
        <v>468</v>
      </c>
      <c r="BL56" t="s">
        <v>177</v>
      </c>
      <c r="BM56">
        <v>0.80625000000000002</v>
      </c>
      <c r="BN56" t="s">
        <v>67</v>
      </c>
      <c r="BO56" t="s">
        <v>182</v>
      </c>
      <c r="BP56">
        <v>1558.664</v>
      </c>
    </row>
    <row r="57" spans="1:68" ht="16.5">
      <c r="A57" s="121" t="str">
        <f t="shared" si="18"/>
        <v>강화교통</v>
      </c>
      <c r="B57" s="122" t="str">
        <f t="shared" si="1"/>
        <v>유병찬</v>
      </c>
      <c r="C57" s="123" t="str">
        <f t="shared" si="19"/>
        <v>C</v>
      </c>
      <c r="D57" s="124">
        <f t="shared" si="20"/>
        <v>0.8684615384615384</v>
      </c>
      <c r="E57" s="125">
        <f t="shared" si="21"/>
        <v>9396</v>
      </c>
      <c r="F57" s="234" t="str">
        <f t="shared" si="22"/>
        <v>800</v>
      </c>
      <c r="G57" s="126" t="str">
        <f t="shared" si="23"/>
        <v>78바3228</v>
      </c>
      <c r="H57" s="127">
        <f t="shared" si="24"/>
        <v>1</v>
      </c>
      <c r="I57" s="128">
        <f t="shared" si="25"/>
        <v>2850.5569999999998</v>
      </c>
      <c r="J57" s="129">
        <f t="shared" si="26"/>
        <v>9.7311869492295189E-3</v>
      </c>
      <c r="K57" s="129">
        <f t="shared" si="27"/>
        <v>0.37034291532621483</v>
      </c>
      <c r="L57" s="129">
        <f t="shared" si="28"/>
        <v>0.31081644745219972</v>
      </c>
      <c r="M57" s="130">
        <f t="shared" si="29"/>
        <v>13.898</v>
      </c>
      <c r="N57" s="131">
        <f t="shared" si="30"/>
        <v>1.7891240203230458</v>
      </c>
      <c r="O57" s="131">
        <f t="shared" si="31"/>
        <v>75.318613169285868</v>
      </c>
      <c r="P57" s="222">
        <f t="shared" si="32"/>
        <v>6</v>
      </c>
      <c r="Q57" s="223">
        <f t="shared" si="33"/>
        <v>51</v>
      </c>
      <c r="R57" s="223">
        <f t="shared" si="34"/>
        <v>2147</v>
      </c>
      <c r="T57">
        <v>503</v>
      </c>
      <c r="U57">
        <v>9396</v>
      </c>
      <c r="V57" t="s">
        <v>354</v>
      </c>
      <c r="W57">
        <v>2850.5569999999998</v>
      </c>
      <c r="X57">
        <v>1262.6479999999999</v>
      </c>
      <c r="Y57">
        <v>2.258</v>
      </c>
      <c r="Z57">
        <v>13.898</v>
      </c>
      <c r="AA57">
        <v>137.41386399999999</v>
      </c>
      <c r="AB57">
        <v>1.3371999999999999</v>
      </c>
      <c r="AC57">
        <v>50.890250999999999</v>
      </c>
      <c r="AD57" s="1">
        <v>886</v>
      </c>
      <c r="AE57">
        <v>51</v>
      </c>
      <c r="AF57">
        <v>2147</v>
      </c>
      <c r="AG57">
        <v>108</v>
      </c>
      <c r="AH57">
        <v>20.744318</v>
      </c>
      <c r="AI57">
        <v>17453.2</v>
      </c>
      <c r="AJ57">
        <v>2639.4</v>
      </c>
      <c r="AK57">
        <v>6</v>
      </c>
      <c r="AL57">
        <v>725</v>
      </c>
      <c r="AM57" t="s">
        <v>355</v>
      </c>
      <c r="AN57" t="s">
        <v>530</v>
      </c>
      <c r="AO57">
        <v>2850.5569999999998</v>
      </c>
      <c r="AR57" t="s">
        <v>117</v>
      </c>
      <c r="AS57" t="s">
        <v>122</v>
      </c>
      <c r="AT57" t="s">
        <v>329</v>
      </c>
      <c r="AU57" t="s">
        <v>354</v>
      </c>
      <c r="AV57" t="s">
        <v>48</v>
      </c>
      <c r="AW57">
        <v>1</v>
      </c>
      <c r="BB57">
        <v>0.8684615384615384</v>
      </c>
      <c r="BC57" t="s">
        <v>69</v>
      </c>
      <c r="BF57" t="s">
        <v>117</v>
      </c>
      <c r="BG57" t="s">
        <v>122</v>
      </c>
      <c r="BH57" t="s">
        <v>354</v>
      </c>
      <c r="BI57">
        <v>9396</v>
      </c>
      <c r="BJ57">
        <v>1</v>
      </c>
      <c r="BK57" t="s">
        <v>329</v>
      </c>
      <c r="BL57" t="s">
        <v>177</v>
      </c>
      <c r="BM57">
        <v>0.8684615384615384</v>
      </c>
      <c r="BN57" t="s">
        <v>69</v>
      </c>
      <c r="BO57" t="s">
        <v>180</v>
      </c>
      <c r="BP57">
        <v>2850.5569999999998</v>
      </c>
    </row>
    <row r="58" spans="1:68" ht="16.5">
      <c r="A58" s="105" t="str">
        <f t="shared" si="18"/>
        <v>강화교통</v>
      </c>
      <c r="B58" s="106" t="str">
        <f t="shared" si="1"/>
        <v>유영호</v>
      </c>
      <c r="C58" s="107" t="str">
        <f t="shared" si="19"/>
        <v>D</v>
      </c>
      <c r="D58" s="108">
        <f t="shared" si="20"/>
        <v>0.81162162162162166</v>
      </c>
      <c r="E58" s="109">
        <f t="shared" si="21"/>
        <v>3055</v>
      </c>
      <c r="F58" s="235" t="str">
        <f t="shared" si="22"/>
        <v>60-5</v>
      </c>
      <c r="G58" s="110" t="str">
        <f t="shared" si="23"/>
        <v>78바3232</v>
      </c>
      <c r="H58" s="111">
        <f t="shared" si="24"/>
        <v>1</v>
      </c>
      <c r="I58" s="112">
        <f t="shared" si="25"/>
        <v>2739.3919999999998</v>
      </c>
      <c r="J58" s="113">
        <f t="shared" si="26"/>
        <v>1.4717614029054256E-2</v>
      </c>
      <c r="K58" s="113">
        <f t="shared" si="27"/>
        <v>0.24957841722344459</v>
      </c>
      <c r="L58" s="113">
        <f t="shared" si="28"/>
        <v>0.16901560638273019</v>
      </c>
      <c r="M58" s="114">
        <f t="shared" si="29"/>
        <v>15.113</v>
      </c>
      <c r="N58" s="115">
        <f t="shared" si="30"/>
        <v>0</v>
      </c>
      <c r="O58" s="115">
        <f t="shared" si="31"/>
        <v>20.734527953648112</v>
      </c>
      <c r="P58" s="224">
        <f t="shared" si="32"/>
        <v>16</v>
      </c>
      <c r="Q58" s="225">
        <f t="shared" si="33"/>
        <v>0</v>
      </c>
      <c r="R58" s="225">
        <f t="shared" si="34"/>
        <v>568</v>
      </c>
      <c r="T58">
        <v>503</v>
      </c>
      <c r="U58">
        <v>3055</v>
      </c>
      <c r="V58" t="s">
        <v>285</v>
      </c>
      <c r="W58">
        <v>2739.3919999999998</v>
      </c>
      <c r="X58">
        <v>912.11400000000003</v>
      </c>
      <c r="Y58">
        <v>3.0030000000000001</v>
      </c>
      <c r="Z58">
        <v>15.113</v>
      </c>
      <c r="AA58">
        <v>89.140264000000002</v>
      </c>
      <c r="AB58">
        <v>1.3119320000000001</v>
      </c>
      <c r="AC58">
        <v>22.247485999999999</v>
      </c>
      <c r="AD58" s="1">
        <v>463</v>
      </c>
      <c r="AE58">
        <v>0</v>
      </c>
      <c r="AF58">
        <v>568</v>
      </c>
      <c r="AG58">
        <v>86</v>
      </c>
      <c r="AH58">
        <v>30.731252000000001</v>
      </c>
      <c r="AI58">
        <v>17593.900000000001</v>
      </c>
      <c r="AJ58">
        <v>29</v>
      </c>
      <c r="AK58">
        <v>16</v>
      </c>
      <c r="AL58">
        <v>4261</v>
      </c>
      <c r="AM58" t="s">
        <v>286</v>
      </c>
      <c r="AN58" t="s">
        <v>531</v>
      </c>
      <c r="AO58">
        <v>2739.3919999999998</v>
      </c>
      <c r="AR58" t="s">
        <v>117</v>
      </c>
      <c r="AS58" t="s">
        <v>119</v>
      </c>
      <c r="AT58" t="s">
        <v>199</v>
      </c>
      <c r="AU58" t="s">
        <v>285</v>
      </c>
      <c r="AV58" t="s">
        <v>48</v>
      </c>
      <c r="AW58">
        <v>1</v>
      </c>
      <c r="BB58">
        <v>0.81162162162162166</v>
      </c>
      <c r="BC58" t="s">
        <v>67</v>
      </c>
      <c r="BF58" t="s">
        <v>117</v>
      </c>
      <c r="BG58" t="s">
        <v>119</v>
      </c>
      <c r="BH58" t="s">
        <v>285</v>
      </c>
      <c r="BI58">
        <v>3055</v>
      </c>
      <c r="BJ58">
        <v>1</v>
      </c>
      <c r="BK58" t="s">
        <v>199</v>
      </c>
      <c r="BL58" t="s">
        <v>177</v>
      </c>
      <c r="BM58">
        <v>0.81162162162162166</v>
      </c>
      <c r="BN58" t="s">
        <v>67</v>
      </c>
      <c r="BO58" t="s">
        <v>182</v>
      </c>
      <c r="BP58">
        <v>2739.3919999999998</v>
      </c>
    </row>
    <row r="59" spans="1:68" ht="16.5">
      <c r="A59" s="121" t="str">
        <f t="shared" si="18"/>
        <v>강화교통</v>
      </c>
      <c r="B59" s="122" t="str">
        <f t="shared" si="1"/>
        <v>유지홍</v>
      </c>
      <c r="C59" s="123" t="str">
        <f t="shared" si="19"/>
        <v>A</v>
      </c>
      <c r="D59" s="124">
        <f t="shared" si="20"/>
        <v>0.97230769230769232</v>
      </c>
      <c r="E59" s="125">
        <f t="shared" si="21"/>
        <v>2543</v>
      </c>
      <c r="F59" s="234" t="str">
        <f t="shared" si="22"/>
        <v>800</v>
      </c>
      <c r="G59" s="126" t="str">
        <f t="shared" si="23"/>
        <v>78바3230</v>
      </c>
      <c r="H59" s="127">
        <f t="shared" si="24"/>
        <v>1</v>
      </c>
      <c r="I59" s="128">
        <f t="shared" si="25"/>
        <v>3215.6640000000002</v>
      </c>
      <c r="J59" s="129">
        <f t="shared" si="26"/>
        <v>3.9339583978388274E-3</v>
      </c>
      <c r="K59" s="129">
        <f t="shared" si="27"/>
        <v>0.3325797282533437</v>
      </c>
      <c r="L59" s="129">
        <f t="shared" si="28"/>
        <v>0.25935545504754226</v>
      </c>
      <c r="M59" s="130">
        <f t="shared" si="29"/>
        <v>11.178000000000001</v>
      </c>
      <c r="N59" s="131">
        <f t="shared" si="30"/>
        <v>0.52866219853815566</v>
      </c>
      <c r="O59" s="131">
        <f t="shared" si="31"/>
        <v>3.0475820856905447</v>
      </c>
      <c r="P59" s="222">
        <f t="shared" si="32"/>
        <v>2</v>
      </c>
      <c r="Q59" s="223">
        <f t="shared" si="33"/>
        <v>17</v>
      </c>
      <c r="R59" s="223">
        <f t="shared" si="34"/>
        <v>98</v>
      </c>
      <c r="T59">
        <v>503</v>
      </c>
      <c r="U59">
        <v>2543</v>
      </c>
      <c r="V59" t="s">
        <v>356</v>
      </c>
      <c r="W59">
        <v>3215.6640000000002</v>
      </c>
      <c r="X59">
        <v>1271.999</v>
      </c>
      <c r="Y59">
        <v>2.528</v>
      </c>
      <c r="Z59">
        <v>11.178000000000001</v>
      </c>
      <c r="AA59">
        <v>148.69857300000001</v>
      </c>
      <c r="AB59">
        <v>0.58497399999999999</v>
      </c>
      <c r="AC59">
        <v>49.454130999999997</v>
      </c>
      <c r="AD59" s="1">
        <v>834</v>
      </c>
      <c r="AE59">
        <v>17</v>
      </c>
      <c r="AF59">
        <v>98</v>
      </c>
      <c r="AG59">
        <v>88</v>
      </c>
      <c r="AH59">
        <v>21.625385000000001</v>
      </c>
      <c r="AI59">
        <v>8012</v>
      </c>
      <c r="AJ59">
        <v>333.3</v>
      </c>
      <c r="AK59">
        <v>2</v>
      </c>
      <c r="AL59">
        <v>24</v>
      </c>
      <c r="AM59" t="s">
        <v>357</v>
      </c>
      <c r="AN59" t="s">
        <v>532</v>
      </c>
      <c r="AO59">
        <v>3215.6640000000002</v>
      </c>
      <c r="AR59" t="s">
        <v>117</v>
      </c>
      <c r="AS59" t="s">
        <v>122</v>
      </c>
      <c r="AT59" t="s">
        <v>225</v>
      </c>
      <c r="AU59" t="s">
        <v>356</v>
      </c>
      <c r="AV59" t="s">
        <v>48</v>
      </c>
      <c r="AW59">
        <v>1</v>
      </c>
      <c r="BB59">
        <v>0.97230769230769232</v>
      </c>
      <c r="BC59" t="s">
        <v>66</v>
      </c>
      <c r="BF59" t="s">
        <v>117</v>
      </c>
      <c r="BG59" t="s">
        <v>122</v>
      </c>
      <c r="BH59" t="s">
        <v>356</v>
      </c>
      <c r="BI59">
        <v>2543</v>
      </c>
      <c r="BJ59">
        <v>1</v>
      </c>
      <c r="BK59" t="s">
        <v>225</v>
      </c>
      <c r="BL59" t="s">
        <v>177</v>
      </c>
      <c r="BM59">
        <v>0.97230769230769232</v>
      </c>
      <c r="BN59" t="s">
        <v>66</v>
      </c>
      <c r="BO59" t="s">
        <v>181</v>
      </c>
      <c r="BP59">
        <v>3215.6640000000002</v>
      </c>
    </row>
    <row r="60" spans="1:68" ht="16.5">
      <c r="A60" s="105" t="str">
        <f t="shared" si="18"/>
        <v>강화교통</v>
      </c>
      <c r="B60" s="106" t="str">
        <f t="shared" si="1"/>
        <v>유평기</v>
      </c>
      <c r="C60" s="107" t="str">
        <f t="shared" si="19"/>
        <v>C</v>
      </c>
      <c r="D60" s="108">
        <f t="shared" si="20"/>
        <v>0.88692307692307693</v>
      </c>
      <c r="E60" s="109">
        <f t="shared" si="21"/>
        <v>9560</v>
      </c>
      <c r="F60" s="235" t="str">
        <f t="shared" si="22"/>
        <v>800</v>
      </c>
      <c r="G60" s="110" t="str">
        <f t="shared" si="23"/>
        <v>78바3230</v>
      </c>
      <c r="H60" s="111">
        <f t="shared" si="24"/>
        <v>1</v>
      </c>
      <c r="I60" s="112">
        <f t="shared" si="25"/>
        <v>3035.7289999999998</v>
      </c>
      <c r="J60" s="113">
        <f t="shared" si="26"/>
        <v>1.0730043958191509E-2</v>
      </c>
      <c r="K60" s="113">
        <f t="shared" si="27"/>
        <v>0.3218351345007982</v>
      </c>
      <c r="L60" s="113">
        <f t="shared" si="28"/>
        <v>0.26418695476440751</v>
      </c>
      <c r="M60" s="114">
        <f t="shared" si="29"/>
        <v>12.188000000000001</v>
      </c>
      <c r="N60" s="115">
        <f t="shared" si="30"/>
        <v>1.1529355881239729</v>
      </c>
      <c r="O60" s="115">
        <f t="shared" si="31"/>
        <v>31.32690698016852</v>
      </c>
      <c r="P60" s="224">
        <f t="shared" si="32"/>
        <v>15</v>
      </c>
      <c r="Q60" s="225">
        <f t="shared" si="33"/>
        <v>35</v>
      </c>
      <c r="R60" s="225">
        <f t="shared" si="34"/>
        <v>951</v>
      </c>
      <c r="T60">
        <v>503</v>
      </c>
      <c r="U60">
        <v>9560</v>
      </c>
      <c r="V60" t="s">
        <v>358</v>
      </c>
      <c r="W60">
        <v>3035.7289999999998</v>
      </c>
      <c r="X60">
        <v>1316.693</v>
      </c>
      <c r="Y60">
        <v>2.306</v>
      </c>
      <c r="Z60">
        <v>12.188000000000001</v>
      </c>
      <c r="AA60">
        <v>144.943861</v>
      </c>
      <c r="AB60">
        <v>1.5552539999999999</v>
      </c>
      <c r="AC60">
        <v>46.648026999999999</v>
      </c>
      <c r="AD60" s="1">
        <v>802</v>
      </c>
      <c r="AE60">
        <v>35</v>
      </c>
      <c r="AF60">
        <v>951</v>
      </c>
      <c r="AG60">
        <v>106</v>
      </c>
      <c r="AH60">
        <v>20.94417</v>
      </c>
      <c r="AI60">
        <v>13240.4</v>
      </c>
      <c r="AJ60">
        <v>1166.2</v>
      </c>
      <c r="AK60">
        <v>15</v>
      </c>
      <c r="AL60">
        <v>1106</v>
      </c>
      <c r="AM60" t="s">
        <v>359</v>
      </c>
      <c r="AN60" t="s">
        <v>533</v>
      </c>
      <c r="AO60">
        <v>3035.7289999999998</v>
      </c>
      <c r="AR60" t="s">
        <v>117</v>
      </c>
      <c r="AS60" t="s">
        <v>122</v>
      </c>
      <c r="AT60" t="s">
        <v>225</v>
      </c>
      <c r="AU60" t="s">
        <v>358</v>
      </c>
      <c r="AV60" t="s">
        <v>48</v>
      </c>
      <c r="AW60">
        <v>1</v>
      </c>
      <c r="BB60">
        <v>0.88692307692307693</v>
      </c>
      <c r="BC60" t="s">
        <v>69</v>
      </c>
      <c r="BF60" t="s">
        <v>117</v>
      </c>
      <c r="BG60" t="s">
        <v>122</v>
      </c>
      <c r="BH60" t="s">
        <v>358</v>
      </c>
      <c r="BI60">
        <v>9560</v>
      </c>
      <c r="BJ60">
        <v>1</v>
      </c>
      <c r="BK60" t="s">
        <v>225</v>
      </c>
      <c r="BL60" t="s">
        <v>177</v>
      </c>
      <c r="BM60">
        <v>0.88692307692307693</v>
      </c>
      <c r="BN60" t="s">
        <v>69</v>
      </c>
      <c r="BO60" t="s">
        <v>180</v>
      </c>
      <c r="BP60">
        <v>3035.7289999999998</v>
      </c>
    </row>
    <row r="61" spans="1:68" ht="16.5">
      <c r="A61" s="121" t="str">
        <f t="shared" si="18"/>
        <v>강화교통</v>
      </c>
      <c r="B61" s="122" t="str">
        <f t="shared" si="1"/>
        <v>유환순</v>
      </c>
      <c r="C61" s="123" t="str">
        <f t="shared" si="19"/>
        <v>F</v>
      </c>
      <c r="D61" s="124">
        <f t="shared" si="20"/>
        <v>0.77107142857142852</v>
      </c>
      <c r="E61" s="125">
        <f t="shared" si="21"/>
        <v>6826</v>
      </c>
      <c r="F61" s="234" t="str">
        <f t="shared" si="22"/>
        <v>70</v>
      </c>
      <c r="G61" s="126" t="str">
        <f t="shared" si="23"/>
        <v>78바3215</v>
      </c>
      <c r="H61" s="127">
        <f t="shared" si="24"/>
        <v>1</v>
      </c>
      <c r="I61" s="128">
        <f t="shared" si="25"/>
        <v>2945.8690000000001</v>
      </c>
      <c r="J61" s="129">
        <f t="shared" si="26"/>
        <v>9.9713957015483291E-3</v>
      </c>
      <c r="K61" s="129">
        <f t="shared" si="27"/>
        <v>0.29721086176309863</v>
      </c>
      <c r="L61" s="129">
        <f t="shared" si="28"/>
        <v>0.19586750123647725</v>
      </c>
      <c r="M61" s="130">
        <f t="shared" si="29"/>
        <v>15.48</v>
      </c>
      <c r="N61" s="131">
        <f t="shared" si="30"/>
        <v>2.5459380576665152</v>
      </c>
      <c r="O61" s="131">
        <f t="shared" si="31"/>
        <v>39.47901281421543</v>
      </c>
      <c r="P61" s="222">
        <f t="shared" si="32"/>
        <v>1</v>
      </c>
      <c r="Q61" s="223">
        <f t="shared" si="33"/>
        <v>75</v>
      </c>
      <c r="R61" s="223">
        <f t="shared" si="34"/>
        <v>1163</v>
      </c>
      <c r="T61">
        <v>503</v>
      </c>
      <c r="U61">
        <v>6826</v>
      </c>
      <c r="V61" t="s">
        <v>287</v>
      </c>
      <c r="W61">
        <v>2945.8690000000001</v>
      </c>
      <c r="X61">
        <v>1364.558</v>
      </c>
      <c r="Y61">
        <v>2.1589999999999998</v>
      </c>
      <c r="Z61">
        <v>15.48</v>
      </c>
      <c r="AA61">
        <v>134.048035</v>
      </c>
      <c r="AB61">
        <v>1.336646</v>
      </c>
      <c r="AC61">
        <v>39.840532000000003</v>
      </c>
      <c r="AD61" s="1">
        <v>577</v>
      </c>
      <c r="AE61">
        <v>75</v>
      </c>
      <c r="AF61">
        <v>1163</v>
      </c>
      <c r="AG61">
        <v>81</v>
      </c>
      <c r="AH61">
        <v>21.976219</v>
      </c>
      <c r="AI61">
        <v>8201.4</v>
      </c>
      <c r="AJ61">
        <v>0</v>
      </c>
      <c r="AK61">
        <v>1</v>
      </c>
      <c r="AL61">
        <v>48</v>
      </c>
      <c r="AM61" t="s">
        <v>288</v>
      </c>
      <c r="AN61" t="s">
        <v>534</v>
      </c>
      <c r="AO61">
        <v>2945.8690000000001</v>
      </c>
      <c r="AR61" t="s">
        <v>117</v>
      </c>
      <c r="AS61" t="s">
        <v>120</v>
      </c>
      <c r="AT61" t="s">
        <v>206</v>
      </c>
      <c r="AU61" t="s">
        <v>287</v>
      </c>
      <c r="AV61" t="s">
        <v>48</v>
      </c>
      <c r="AW61">
        <v>1</v>
      </c>
      <c r="BB61">
        <v>0.77107142857142852</v>
      </c>
      <c r="BC61" t="s">
        <v>70</v>
      </c>
      <c r="BF61" t="s">
        <v>117</v>
      </c>
      <c r="BG61" t="s">
        <v>120</v>
      </c>
      <c r="BH61" t="s">
        <v>287</v>
      </c>
      <c r="BI61">
        <v>6826</v>
      </c>
      <c r="BJ61">
        <v>1</v>
      </c>
      <c r="BK61" t="s">
        <v>206</v>
      </c>
      <c r="BL61" t="s">
        <v>177</v>
      </c>
      <c r="BM61">
        <v>0.77107142857142852</v>
      </c>
      <c r="BN61" t="s">
        <v>70</v>
      </c>
      <c r="BO61" t="s">
        <v>192</v>
      </c>
      <c r="BP61">
        <v>2945.8690000000001</v>
      </c>
    </row>
    <row r="62" spans="1:68" ht="16.5">
      <c r="A62" s="105" t="str">
        <f t="shared" si="18"/>
        <v>강화교통</v>
      </c>
      <c r="B62" s="106" t="str">
        <f t="shared" si="1"/>
        <v>윤경욱</v>
      </c>
      <c r="C62" s="107" t="str">
        <f t="shared" si="19"/>
        <v>D</v>
      </c>
      <c r="D62" s="108">
        <f t="shared" si="20"/>
        <v>0.83454545454545459</v>
      </c>
      <c r="E62" s="109">
        <f t="shared" si="21"/>
        <v>1448</v>
      </c>
      <c r="F62" s="235" t="str">
        <f t="shared" si="22"/>
        <v>71</v>
      </c>
      <c r="G62" s="110" t="str">
        <f t="shared" si="23"/>
        <v>78바3229</v>
      </c>
      <c r="H62" s="111">
        <f t="shared" si="24"/>
        <v>1</v>
      </c>
      <c r="I62" s="112">
        <f t="shared" si="25"/>
        <v>3646.97</v>
      </c>
      <c r="J62" s="113">
        <f t="shared" si="26"/>
        <v>9.2538924064037385E-3</v>
      </c>
      <c r="K62" s="113">
        <f t="shared" si="27"/>
        <v>0.24606141654883718</v>
      </c>
      <c r="L62" s="113">
        <f t="shared" si="28"/>
        <v>0.16287493453469593</v>
      </c>
      <c r="M62" s="114">
        <f t="shared" si="29"/>
        <v>12.01</v>
      </c>
      <c r="N62" s="115">
        <f t="shared" si="30"/>
        <v>8.2260067946816132E-2</v>
      </c>
      <c r="O62" s="115">
        <f t="shared" si="31"/>
        <v>7.6227662964049614</v>
      </c>
      <c r="P62" s="224">
        <f t="shared" si="32"/>
        <v>5</v>
      </c>
      <c r="Q62" s="225">
        <f t="shared" si="33"/>
        <v>3</v>
      </c>
      <c r="R62" s="225">
        <f t="shared" si="34"/>
        <v>278</v>
      </c>
      <c r="T62">
        <v>503</v>
      </c>
      <c r="U62">
        <v>1448</v>
      </c>
      <c r="V62" t="s">
        <v>289</v>
      </c>
      <c r="W62">
        <v>3646.97</v>
      </c>
      <c r="X62">
        <v>1324.145</v>
      </c>
      <c r="Y62">
        <v>2.754</v>
      </c>
      <c r="Z62">
        <v>12.01</v>
      </c>
      <c r="AA62">
        <v>148.7319</v>
      </c>
      <c r="AB62">
        <v>1.376349</v>
      </c>
      <c r="AC62">
        <v>36.597181999999997</v>
      </c>
      <c r="AD62" s="1">
        <v>594</v>
      </c>
      <c r="AE62">
        <v>3</v>
      </c>
      <c r="AF62">
        <v>278</v>
      </c>
      <c r="AG62">
        <v>84</v>
      </c>
      <c r="AH62">
        <v>24.520429</v>
      </c>
      <c r="AI62">
        <v>2718.6</v>
      </c>
      <c r="AJ62">
        <v>0</v>
      </c>
      <c r="AK62">
        <v>5</v>
      </c>
      <c r="AL62">
        <v>1856</v>
      </c>
      <c r="AM62" t="s">
        <v>290</v>
      </c>
      <c r="AN62" t="s">
        <v>535</v>
      </c>
      <c r="AO62">
        <v>3646.97</v>
      </c>
      <c r="AR62" t="s">
        <v>117</v>
      </c>
      <c r="AS62" t="s">
        <v>121</v>
      </c>
      <c r="AT62" t="s">
        <v>218</v>
      </c>
      <c r="AU62" t="s">
        <v>289</v>
      </c>
      <c r="AV62" t="s">
        <v>48</v>
      </c>
      <c r="AW62">
        <v>1</v>
      </c>
      <c r="BB62">
        <v>0.83454545454545459</v>
      </c>
      <c r="BC62" t="s">
        <v>67</v>
      </c>
      <c r="BF62" t="s">
        <v>117</v>
      </c>
      <c r="BG62" t="s">
        <v>121</v>
      </c>
      <c r="BH62" t="s">
        <v>289</v>
      </c>
      <c r="BI62">
        <v>1448</v>
      </c>
      <c r="BJ62">
        <v>1</v>
      </c>
      <c r="BK62" t="s">
        <v>218</v>
      </c>
      <c r="BL62" t="s">
        <v>177</v>
      </c>
      <c r="BM62">
        <v>0.83454545454545459</v>
      </c>
      <c r="BN62" t="s">
        <v>67</v>
      </c>
      <c r="BO62" t="s">
        <v>182</v>
      </c>
      <c r="BP62">
        <v>3646.97</v>
      </c>
    </row>
    <row r="63" spans="1:68" ht="16.5">
      <c r="A63" s="121" t="str">
        <f t="shared" si="18"/>
        <v>강화교통</v>
      </c>
      <c r="B63" s="122" t="str">
        <f t="shared" si="1"/>
        <v>윤한상</v>
      </c>
      <c r="C63" s="123" t="str">
        <f t="shared" si="19"/>
        <v>A</v>
      </c>
      <c r="D63" s="124">
        <f t="shared" si="20"/>
        <v>0.95499999999999996</v>
      </c>
      <c r="E63" s="125">
        <f t="shared" si="21"/>
        <v>5862</v>
      </c>
      <c r="F63" s="234" t="str">
        <f t="shared" si="22"/>
        <v>800</v>
      </c>
      <c r="G63" s="126" t="str">
        <f t="shared" si="23"/>
        <v>70바3711</v>
      </c>
      <c r="H63" s="127">
        <f t="shared" si="24"/>
        <v>1</v>
      </c>
      <c r="I63" s="128">
        <f t="shared" si="25"/>
        <v>3214.75</v>
      </c>
      <c r="J63" s="129">
        <f t="shared" si="26"/>
        <v>1.0831042372565989E-2</v>
      </c>
      <c r="K63" s="129">
        <f t="shared" si="27"/>
        <v>0.36892724527772003</v>
      </c>
      <c r="L63" s="129">
        <f t="shared" si="28"/>
        <v>0.27715996578272029</v>
      </c>
      <c r="M63" s="130">
        <f t="shared" si="29"/>
        <v>12.394</v>
      </c>
      <c r="N63" s="131">
        <f t="shared" si="30"/>
        <v>1.182051481452679</v>
      </c>
      <c r="O63" s="131">
        <f t="shared" si="31"/>
        <v>29.644606890115874</v>
      </c>
      <c r="P63" s="222">
        <f t="shared" si="32"/>
        <v>14</v>
      </c>
      <c r="Q63" s="223">
        <f t="shared" si="33"/>
        <v>38</v>
      </c>
      <c r="R63" s="223">
        <f t="shared" si="34"/>
        <v>953</v>
      </c>
      <c r="T63">
        <v>503</v>
      </c>
      <c r="U63">
        <v>5862</v>
      </c>
      <c r="V63" t="s">
        <v>360</v>
      </c>
      <c r="W63">
        <v>3214.75</v>
      </c>
      <c r="X63">
        <v>1294.7750000000001</v>
      </c>
      <c r="Y63">
        <v>2.4830000000000001</v>
      </c>
      <c r="Z63">
        <v>12.394</v>
      </c>
      <c r="AA63">
        <v>151.77329599999999</v>
      </c>
      <c r="AB63">
        <v>1.6438630000000001</v>
      </c>
      <c r="AC63">
        <v>55.993304000000002</v>
      </c>
      <c r="AD63" s="1">
        <v>891</v>
      </c>
      <c r="AE63">
        <v>38</v>
      </c>
      <c r="AF63">
        <v>953</v>
      </c>
      <c r="AG63">
        <v>91</v>
      </c>
      <c r="AH63">
        <v>21.181262</v>
      </c>
      <c r="AI63">
        <v>14561.2</v>
      </c>
      <c r="AJ63">
        <v>285.89999999999998</v>
      </c>
      <c r="AK63">
        <v>14</v>
      </c>
      <c r="AL63">
        <v>1575</v>
      </c>
      <c r="AM63" t="s">
        <v>361</v>
      </c>
      <c r="AN63" t="s">
        <v>536</v>
      </c>
      <c r="AO63">
        <v>3214.75</v>
      </c>
      <c r="AR63" t="s">
        <v>117</v>
      </c>
      <c r="AS63" t="s">
        <v>122</v>
      </c>
      <c r="AT63" t="s">
        <v>325</v>
      </c>
      <c r="AU63" t="s">
        <v>360</v>
      </c>
      <c r="AV63" t="s">
        <v>48</v>
      </c>
      <c r="AW63">
        <v>1</v>
      </c>
      <c r="BB63">
        <v>0.95499999999999996</v>
      </c>
      <c r="BC63" t="s">
        <v>66</v>
      </c>
      <c r="BF63" t="s">
        <v>117</v>
      </c>
      <c r="BG63" t="s">
        <v>122</v>
      </c>
      <c r="BH63" t="s">
        <v>360</v>
      </c>
      <c r="BI63">
        <v>5862</v>
      </c>
      <c r="BJ63">
        <v>1</v>
      </c>
      <c r="BK63" t="s">
        <v>325</v>
      </c>
      <c r="BL63" t="s">
        <v>177</v>
      </c>
      <c r="BM63">
        <v>0.95499999999999996</v>
      </c>
      <c r="BN63" t="s">
        <v>66</v>
      </c>
      <c r="BO63" t="s">
        <v>181</v>
      </c>
      <c r="BP63">
        <v>3214.75</v>
      </c>
    </row>
    <row r="64" spans="1:68" ht="16.5">
      <c r="A64" s="105" t="str">
        <f t="shared" si="18"/>
        <v>강화교통</v>
      </c>
      <c r="B64" s="106" t="str">
        <f t="shared" si="1"/>
        <v>이근실</v>
      </c>
      <c r="C64" s="107" t="str">
        <f t="shared" si="19"/>
        <v>D</v>
      </c>
      <c r="D64" s="108">
        <f t="shared" si="20"/>
        <v>0.81310344827586212</v>
      </c>
      <c r="E64" s="109">
        <f t="shared" si="21"/>
        <v>3560</v>
      </c>
      <c r="F64" s="235" t="str">
        <f t="shared" si="22"/>
        <v>70</v>
      </c>
      <c r="G64" s="110" t="str">
        <f t="shared" si="23"/>
        <v>78바3222</v>
      </c>
      <c r="H64" s="111">
        <f t="shared" si="24"/>
        <v>1</v>
      </c>
      <c r="I64" s="112">
        <f t="shared" si="25"/>
        <v>2784.5259999999998</v>
      </c>
      <c r="J64" s="113">
        <f t="shared" si="26"/>
        <v>9.0094897631772565E-3</v>
      </c>
      <c r="K64" s="113">
        <f t="shared" si="27"/>
        <v>0.27901728446278157</v>
      </c>
      <c r="L64" s="113">
        <f t="shared" si="28"/>
        <v>0.15765699440407452</v>
      </c>
      <c r="M64" s="114">
        <f t="shared" si="29"/>
        <v>13.159000000000001</v>
      </c>
      <c r="N64" s="115">
        <f t="shared" si="30"/>
        <v>0</v>
      </c>
      <c r="O64" s="115">
        <f t="shared" si="31"/>
        <v>10.37878619197666</v>
      </c>
      <c r="P64" s="224">
        <f t="shared" si="32"/>
        <v>6</v>
      </c>
      <c r="Q64" s="225">
        <f t="shared" si="33"/>
        <v>0</v>
      </c>
      <c r="R64" s="225">
        <f t="shared" si="34"/>
        <v>289</v>
      </c>
      <c r="T64">
        <v>503</v>
      </c>
      <c r="U64">
        <v>3560</v>
      </c>
      <c r="V64" t="s">
        <v>291</v>
      </c>
      <c r="W64">
        <v>2784.5259999999998</v>
      </c>
      <c r="X64">
        <v>1180.893</v>
      </c>
      <c r="Y64">
        <v>2.3580000000000001</v>
      </c>
      <c r="Z64">
        <v>13.159000000000001</v>
      </c>
      <c r="AA64">
        <v>123.41719999999999</v>
      </c>
      <c r="AB64">
        <v>1.111926</v>
      </c>
      <c r="AC64">
        <v>34.435532000000002</v>
      </c>
      <c r="AD64" s="1">
        <v>439</v>
      </c>
      <c r="AE64">
        <v>0</v>
      </c>
      <c r="AF64">
        <v>289</v>
      </c>
      <c r="AG64">
        <v>80</v>
      </c>
      <c r="AH64">
        <v>22.561895</v>
      </c>
      <c r="AI64">
        <v>2820.4</v>
      </c>
      <c r="AJ64">
        <v>0</v>
      </c>
      <c r="AK64">
        <v>6</v>
      </c>
      <c r="AL64">
        <v>884</v>
      </c>
      <c r="AM64" t="s">
        <v>292</v>
      </c>
      <c r="AN64" t="s">
        <v>537</v>
      </c>
      <c r="AO64">
        <v>2784.5259999999998</v>
      </c>
      <c r="AR64" t="s">
        <v>117</v>
      </c>
      <c r="AS64" t="s">
        <v>120</v>
      </c>
      <c r="AT64" t="s">
        <v>209</v>
      </c>
      <c r="AU64" t="s">
        <v>291</v>
      </c>
      <c r="AV64" t="s">
        <v>48</v>
      </c>
      <c r="AW64">
        <v>1</v>
      </c>
      <c r="BB64">
        <v>0.81310344827586212</v>
      </c>
      <c r="BC64" t="s">
        <v>67</v>
      </c>
      <c r="BF64" t="s">
        <v>117</v>
      </c>
      <c r="BG64" t="s">
        <v>120</v>
      </c>
      <c r="BH64" t="s">
        <v>291</v>
      </c>
      <c r="BI64">
        <v>3560</v>
      </c>
      <c r="BJ64">
        <v>1</v>
      </c>
      <c r="BK64" t="s">
        <v>209</v>
      </c>
      <c r="BL64" t="s">
        <v>177</v>
      </c>
      <c r="BM64">
        <v>0.81310344827586212</v>
      </c>
      <c r="BN64" t="s">
        <v>67</v>
      </c>
      <c r="BO64" t="s">
        <v>182</v>
      </c>
      <c r="BP64">
        <v>2784.5259999999998</v>
      </c>
    </row>
    <row r="65" spans="1:68" ht="16.5">
      <c r="A65" s="121" t="str">
        <f t="shared" si="18"/>
        <v>강화교통</v>
      </c>
      <c r="B65" s="122" t="str">
        <f t="shared" si="1"/>
        <v>이동열</v>
      </c>
      <c r="C65" s="123" t="str">
        <f t="shared" si="19"/>
        <v>F</v>
      </c>
      <c r="D65" s="124">
        <f t="shared" si="20"/>
        <v>0.79791666666666672</v>
      </c>
      <c r="E65" s="125">
        <f t="shared" si="21"/>
        <v>416</v>
      </c>
      <c r="F65" s="234" t="str">
        <f t="shared" si="22"/>
        <v>17</v>
      </c>
      <c r="G65" s="126" t="str">
        <f t="shared" si="23"/>
        <v>78바3234</v>
      </c>
      <c r="H65" s="127">
        <f t="shared" si="24"/>
        <v>1</v>
      </c>
      <c r="I65" s="128">
        <f t="shared" si="25"/>
        <v>1999.604</v>
      </c>
      <c r="J65" s="129">
        <f t="shared" si="26"/>
        <v>1.5997278202429448E-2</v>
      </c>
      <c r="K65" s="129">
        <f t="shared" si="27"/>
        <v>0.39061120802249427</v>
      </c>
      <c r="L65" s="129">
        <f t="shared" si="28"/>
        <v>0.15203010196018812</v>
      </c>
      <c r="M65" s="130">
        <f t="shared" si="29"/>
        <v>14.726000000000001</v>
      </c>
      <c r="N65" s="131">
        <f t="shared" si="30"/>
        <v>0.50009901960588199</v>
      </c>
      <c r="O65" s="131">
        <f t="shared" si="31"/>
        <v>14.702911176412929</v>
      </c>
      <c r="P65" s="222">
        <f t="shared" si="32"/>
        <v>20</v>
      </c>
      <c r="Q65" s="223">
        <f t="shared" si="33"/>
        <v>10</v>
      </c>
      <c r="R65" s="223">
        <f t="shared" si="34"/>
        <v>294</v>
      </c>
      <c r="T65">
        <v>503</v>
      </c>
      <c r="U65">
        <v>416</v>
      </c>
      <c r="V65" t="s">
        <v>538</v>
      </c>
      <c r="W65">
        <v>1999.604</v>
      </c>
      <c r="X65">
        <v>1044.1089999999999</v>
      </c>
      <c r="Y65">
        <v>1.915</v>
      </c>
      <c r="Z65">
        <v>14.726000000000001</v>
      </c>
      <c r="AA65">
        <v>136.06302099999999</v>
      </c>
      <c r="AB65">
        <v>2.1766380000000001</v>
      </c>
      <c r="AC65">
        <v>53.147741000000003</v>
      </c>
      <c r="AD65" s="1">
        <v>304</v>
      </c>
      <c r="AE65">
        <v>10</v>
      </c>
      <c r="AF65">
        <v>294</v>
      </c>
      <c r="AG65">
        <v>73</v>
      </c>
      <c r="AH65">
        <v>14.696160000000001</v>
      </c>
      <c r="AI65">
        <v>255.8</v>
      </c>
      <c r="AJ65">
        <v>0</v>
      </c>
      <c r="AK65">
        <v>20</v>
      </c>
      <c r="AL65">
        <v>5203</v>
      </c>
      <c r="AM65" t="s">
        <v>539</v>
      </c>
      <c r="AN65" t="s">
        <v>540</v>
      </c>
      <c r="AO65">
        <v>1999.604</v>
      </c>
      <c r="AR65" t="s">
        <v>117</v>
      </c>
      <c r="AS65" t="s">
        <v>118</v>
      </c>
      <c r="AT65" t="s">
        <v>467</v>
      </c>
      <c r="AU65" t="s">
        <v>538</v>
      </c>
      <c r="AV65" t="s">
        <v>48</v>
      </c>
      <c r="AW65">
        <v>1</v>
      </c>
      <c r="BB65">
        <v>0.79791666666666672</v>
      </c>
      <c r="BC65" t="s">
        <v>70</v>
      </c>
      <c r="BF65" t="s">
        <v>117</v>
      </c>
      <c r="BG65" t="s">
        <v>118</v>
      </c>
      <c r="BH65" t="s">
        <v>538</v>
      </c>
      <c r="BI65">
        <v>416</v>
      </c>
      <c r="BJ65">
        <v>1</v>
      </c>
      <c r="BK65" t="s">
        <v>467</v>
      </c>
      <c r="BL65" t="s">
        <v>177</v>
      </c>
      <c r="BM65">
        <v>0.79791666666666672</v>
      </c>
      <c r="BN65" t="s">
        <v>70</v>
      </c>
      <c r="BO65" t="s">
        <v>192</v>
      </c>
      <c r="BP65">
        <v>1999.604</v>
      </c>
    </row>
    <row r="66" spans="1:68" ht="16.5">
      <c r="A66" s="105" t="str">
        <f t="shared" si="18"/>
        <v>강화교통</v>
      </c>
      <c r="B66" s="106" t="str">
        <f t="shared" si="1"/>
        <v>이상진</v>
      </c>
      <c r="C66" s="107" t="str">
        <f t="shared" si="19"/>
        <v>C</v>
      </c>
      <c r="D66" s="108">
        <f t="shared" si="20"/>
        <v>0.89350211325408413</v>
      </c>
      <c r="E66" s="109">
        <f t="shared" si="21"/>
        <v>9917</v>
      </c>
      <c r="F66" s="235" t="str">
        <f t="shared" si="22"/>
        <v>71</v>
      </c>
      <c r="G66" s="110" t="str">
        <f t="shared" si="23"/>
        <v>78바3225</v>
      </c>
      <c r="H66" s="111">
        <f t="shared" si="24"/>
        <v>2</v>
      </c>
      <c r="I66" s="112">
        <f t="shared" si="25"/>
        <v>3144.7910000000002</v>
      </c>
      <c r="J66" s="113">
        <f t="shared" si="26"/>
        <v>1.1004806414595491E-2</v>
      </c>
      <c r="K66" s="113">
        <f t="shared" si="27"/>
        <v>0.2562540361609747</v>
      </c>
      <c r="L66" s="113">
        <f t="shared" si="28"/>
        <v>0.24771121514911482</v>
      </c>
      <c r="M66" s="114">
        <f t="shared" si="29"/>
        <v>11.484</v>
      </c>
      <c r="N66" s="115">
        <f t="shared" si="30"/>
        <v>3.1798615551876103E-2</v>
      </c>
      <c r="O66" s="115">
        <f t="shared" si="31"/>
        <v>8.617424814558424</v>
      </c>
      <c r="P66" s="224">
        <f t="shared" si="32"/>
        <v>0</v>
      </c>
      <c r="Q66" s="225">
        <f t="shared" si="33"/>
        <v>1</v>
      </c>
      <c r="R66" s="225">
        <f t="shared" si="34"/>
        <v>271</v>
      </c>
      <c r="T66">
        <v>503</v>
      </c>
      <c r="U66">
        <v>9917</v>
      </c>
      <c r="V66" t="s">
        <v>293</v>
      </c>
      <c r="W66">
        <v>3144.7910000000002</v>
      </c>
      <c r="X66">
        <v>1066.77</v>
      </c>
      <c r="Y66">
        <v>2.948</v>
      </c>
      <c r="Z66">
        <v>11.484</v>
      </c>
      <c r="AA66">
        <v>127.49274699999999</v>
      </c>
      <c r="AB66">
        <v>1.403033</v>
      </c>
      <c r="AC66">
        <v>32.670530999999997</v>
      </c>
      <c r="AD66" s="1">
        <v>779</v>
      </c>
      <c r="AE66">
        <v>1</v>
      </c>
      <c r="AF66">
        <v>271</v>
      </c>
      <c r="AG66">
        <v>74</v>
      </c>
      <c r="AH66">
        <v>24.666429999999998</v>
      </c>
      <c r="AI66">
        <v>1309.8</v>
      </c>
      <c r="AJ66">
        <v>0</v>
      </c>
      <c r="AK66">
        <v>0</v>
      </c>
      <c r="AL66">
        <v>0</v>
      </c>
      <c r="AM66" t="s">
        <v>294</v>
      </c>
      <c r="AN66" t="s">
        <v>541</v>
      </c>
      <c r="AO66">
        <v>3023.6060000000002</v>
      </c>
      <c r="AR66" t="s">
        <v>117</v>
      </c>
      <c r="AS66" t="s">
        <v>121</v>
      </c>
      <c r="AT66" t="s">
        <v>215</v>
      </c>
      <c r="AU66" t="s">
        <v>293</v>
      </c>
      <c r="AV66" t="s">
        <v>48</v>
      </c>
      <c r="AW66">
        <v>2</v>
      </c>
      <c r="BB66">
        <v>0.89350211325408413</v>
      </c>
      <c r="BC66" t="s">
        <v>69</v>
      </c>
      <c r="BF66" t="s">
        <v>117</v>
      </c>
      <c r="BG66" t="s">
        <v>121</v>
      </c>
      <c r="BH66" t="s">
        <v>293</v>
      </c>
      <c r="BI66">
        <v>9917</v>
      </c>
      <c r="BJ66">
        <v>2</v>
      </c>
      <c r="BK66" t="s">
        <v>215</v>
      </c>
      <c r="BL66" t="s">
        <v>218</v>
      </c>
      <c r="BM66">
        <v>0.89350211325408413</v>
      </c>
      <c r="BN66" t="s">
        <v>69</v>
      </c>
      <c r="BO66" t="s">
        <v>180</v>
      </c>
      <c r="BP66">
        <v>3144.7910000000002</v>
      </c>
    </row>
    <row r="67" spans="1:68" ht="16.5">
      <c r="A67" s="121" t="str">
        <f t="shared" si="18"/>
        <v>강화교통</v>
      </c>
      <c r="B67" s="122" t="str">
        <f t="shared" si="1"/>
        <v>이성훈</v>
      </c>
      <c r="C67" s="123" t="str">
        <f t="shared" si="19"/>
        <v>C</v>
      </c>
      <c r="D67" s="124">
        <f t="shared" si="20"/>
        <v>0.85131578947368425</v>
      </c>
      <c r="E67" s="125">
        <f t="shared" si="21"/>
        <v>335</v>
      </c>
      <c r="F67" s="234" t="s">
        <v>380</v>
      </c>
      <c r="G67" s="126" t="str">
        <f t="shared" si="23"/>
        <v>78바3205</v>
      </c>
      <c r="H67" s="127">
        <f t="shared" si="24"/>
        <v>1</v>
      </c>
      <c r="I67" s="128">
        <f t="shared" si="25"/>
        <v>4233.1139999999996</v>
      </c>
      <c r="J67" s="129">
        <f t="shared" si="26"/>
        <v>2.6288698302528276E-2</v>
      </c>
      <c r="K67" s="129">
        <f t="shared" si="27"/>
        <v>0.20444157529475401</v>
      </c>
      <c r="L67" s="129">
        <f t="shared" si="28"/>
        <v>0.22111381833798952</v>
      </c>
      <c r="M67" s="130">
        <f t="shared" si="29"/>
        <v>12.724</v>
      </c>
      <c r="N67" s="131">
        <f t="shared" si="30"/>
        <v>0</v>
      </c>
      <c r="O67" s="131">
        <f t="shared" si="31"/>
        <v>8.8114801538536422</v>
      </c>
      <c r="P67" s="222">
        <f t="shared" si="32"/>
        <v>10</v>
      </c>
      <c r="Q67" s="223">
        <f t="shared" si="33"/>
        <v>0</v>
      </c>
      <c r="R67" s="223">
        <f t="shared" si="34"/>
        <v>373</v>
      </c>
      <c r="T67">
        <v>503</v>
      </c>
      <c r="U67">
        <v>335</v>
      </c>
      <c r="V67" t="s">
        <v>295</v>
      </c>
      <c r="W67">
        <v>4233.1139999999996</v>
      </c>
      <c r="X67">
        <v>1308.4549999999999</v>
      </c>
      <c r="Y67">
        <v>3.2349999999999999</v>
      </c>
      <c r="Z67">
        <v>12.724</v>
      </c>
      <c r="AA67">
        <v>137.10914700000001</v>
      </c>
      <c r="AB67">
        <v>3.6044209999999999</v>
      </c>
      <c r="AC67">
        <v>28.030809999999999</v>
      </c>
      <c r="AD67" s="1">
        <v>936</v>
      </c>
      <c r="AE67">
        <v>0</v>
      </c>
      <c r="AF67">
        <v>373</v>
      </c>
      <c r="AG67">
        <v>90</v>
      </c>
      <c r="AH67">
        <v>30.874044999999999</v>
      </c>
      <c r="AI67">
        <v>25140.5</v>
      </c>
      <c r="AJ67">
        <v>283.89999999999998</v>
      </c>
      <c r="AK67">
        <v>10</v>
      </c>
      <c r="AL67">
        <v>1098</v>
      </c>
      <c r="AM67" t="s">
        <v>296</v>
      </c>
      <c r="AN67" t="s">
        <v>542</v>
      </c>
      <c r="AO67">
        <v>4233.1139999999996</v>
      </c>
      <c r="AR67" t="s">
        <v>117</v>
      </c>
      <c r="AS67" t="s">
        <v>119</v>
      </c>
      <c r="AT67" t="s">
        <v>196</v>
      </c>
      <c r="AU67" t="s">
        <v>295</v>
      </c>
      <c r="AV67" t="s">
        <v>48</v>
      </c>
      <c r="AW67">
        <v>1</v>
      </c>
      <c r="BB67">
        <v>0.85131578947368425</v>
      </c>
      <c r="BC67" t="s">
        <v>69</v>
      </c>
      <c r="BF67" t="s">
        <v>117</v>
      </c>
      <c r="BG67" t="s">
        <v>119</v>
      </c>
      <c r="BH67" t="s">
        <v>295</v>
      </c>
      <c r="BI67">
        <v>335</v>
      </c>
      <c r="BJ67">
        <v>1</v>
      </c>
      <c r="BK67" t="s">
        <v>196</v>
      </c>
      <c r="BL67" t="s">
        <v>177</v>
      </c>
      <c r="BM67">
        <v>0.85131578947368425</v>
      </c>
      <c r="BN67" t="s">
        <v>69</v>
      </c>
      <c r="BO67" t="s">
        <v>180</v>
      </c>
      <c r="BP67">
        <v>4233.1139999999996</v>
      </c>
    </row>
    <row r="68" spans="1:68" ht="16.5">
      <c r="A68" s="105" t="str">
        <f t="shared" si="18"/>
        <v>강화교통</v>
      </c>
      <c r="B68" s="106" t="str">
        <f t="shared" si="1"/>
        <v>이승호</v>
      </c>
      <c r="C68" s="107" t="str">
        <f t="shared" si="19"/>
        <v>B</v>
      </c>
      <c r="D68" s="108">
        <f t="shared" si="20"/>
        <v>0.92846153846153845</v>
      </c>
      <c r="E68" s="109">
        <f t="shared" si="21"/>
        <v>703</v>
      </c>
      <c r="F68" s="235" t="str">
        <f t="shared" si="22"/>
        <v>800</v>
      </c>
      <c r="G68" s="110" t="str">
        <f t="shared" si="23"/>
        <v>70바3711</v>
      </c>
      <c r="H68" s="111">
        <f t="shared" si="24"/>
        <v>1</v>
      </c>
      <c r="I68" s="112">
        <f t="shared" si="25"/>
        <v>2919.1370000000002</v>
      </c>
      <c r="J68" s="113">
        <f t="shared" si="26"/>
        <v>4.3105825339731473E-3</v>
      </c>
      <c r="K68" s="113">
        <f t="shared" si="27"/>
        <v>0.350027311555964</v>
      </c>
      <c r="L68" s="113">
        <f t="shared" si="28"/>
        <v>0.22506651794691374</v>
      </c>
      <c r="M68" s="114">
        <f t="shared" si="29"/>
        <v>12.106999999999999</v>
      </c>
      <c r="N68" s="115">
        <f t="shared" si="30"/>
        <v>0.37682369823684192</v>
      </c>
      <c r="O68" s="115">
        <f t="shared" si="31"/>
        <v>28.193263968083716</v>
      </c>
      <c r="P68" s="224">
        <f t="shared" si="32"/>
        <v>4</v>
      </c>
      <c r="Q68" s="225">
        <f t="shared" si="33"/>
        <v>11</v>
      </c>
      <c r="R68" s="225">
        <f t="shared" si="34"/>
        <v>823</v>
      </c>
      <c r="T68">
        <v>503</v>
      </c>
      <c r="U68">
        <v>703</v>
      </c>
      <c r="V68" t="s">
        <v>362</v>
      </c>
      <c r="W68">
        <v>2919.1370000000002</v>
      </c>
      <c r="X68">
        <v>1209.066</v>
      </c>
      <c r="Y68">
        <v>2.4140000000000001</v>
      </c>
      <c r="Z68">
        <v>12.106999999999999</v>
      </c>
      <c r="AA68">
        <v>138.15580499999999</v>
      </c>
      <c r="AB68">
        <v>0.59553199999999995</v>
      </c>
      <c r="AC68">
        <v>48.358305000000001</v>
      </c>
      <c r="AD68" s="1">
        <v>657</v>
      </c>
      <c r="AE68">
        <v>11</v>
      </c>
      <c r="AF68">
        <v>823</v>
      </c>
      <c r="AG68">
        <v>97</v>
      </c>
      <c r="AH68">
        <v>21.129311000000001</v>
      </c>
      <c r="AI68">
        <v>8856</v>
      </c>
      <c r="AJ68">
        <v>665.8</v>
      </c>
      <c r="AK68">
        <v>4</v>
      </c>
      <c r="AL68">
        <v>884</v>
      </c>
      <c r="AM68" t="s">
        <v>363</v>
      </c>
      <c r="AN68" t="s">
        <v>543</v>
      </c>
      <c r="AO68">
        <v>2919.1370000000002</v>
      </c>
      <c r="AR68" t="s">
        <v>117</v>
      </c>
      <c r="AS68" t="s">
        <v>122</v>
      </c>
      <c r="AT68" t="s">
        <v>325</v>
      </c>
      <c r="AU68" t="s">
        <v>362</v>
      </c>
      <c r="AV68" t="s">
        <v>48</v>
      </c>
      <c r="AW68">
        <v>1</v>
      </c>
      <c r="BB68">
        <v>0.92846153846153845</v>
      </c>
      <c r="BC68" t="s">
        <v>68</v>
      </c>
      <c r="BF68" t="s">
        <v>117</v>
      </c>
      <c r="BG68" t="s">
        <v>122</v>
      </c>
      <c r="BH68" t="s">
        <v>362</v>
      </c>
      <c r="BI68">
        <v>703</v>
      </c>
      <c r="BJ68">
        <v>1</v>
      </c>
      <c r="BK68" t="s">
        <v>325</v>
      </c>
      <c r="BL68" t="s">
        <v>177</v>
      </c>
      <c r="BM68">
        <v>0.92846153846153845</v>
      </c>
      <c r="BN68" t="s">
        <v>68</v>
      </c>
      <c r="BO68" t="s">
        <v>178</v>
      </c>
      <c r="BP68">
        <v>2919.1370000000002</v>
      </c>
    </row>
    <row r="69" spans="1:68" ht="16.5">
      <c r="A69" s="121" t="str">
        <f t="shared" si="18"/>
        <v>강화교통</v>
      </c>
      <c r="B69" s="122" t="str">
        <f t="shared" si="1"/>
        <v>이용희</v>
      </c>
      <c r="C69" s="123" t="str">
        <f t="shared" si="19"/>
        <v>D</v>
      </c>
      <c r="D69" s="124">
        <f t="shared" si="20"/>
        <v>0.83210526315789479</v>
      </c>
      <c r="E69" s="125">
        <f t="shared" si="21"/>
        <v>2964</v>
      </c>
      <c r="F69" s="234" t="str">
        <f t="shared" si="22"/>
        <v>60-5</v>
      </c>
      <c r="G69" s="126" t="str">
        <f t="shared" si="23"/>
        <v>78바3206</v>
      </c>
      <c r="H69" s="127">
        <f t="shared" si="24"/>
        <v>1</v>
      </c>
      <c r="I69" s="128">
        <f t="shared" si="25"/>
        <v>3612.5189999999998</v>
      </c>
      <c r="J69" s="129">
        <f t="shared" si="26"/>
        <v>2.0958794786840818E-2</v>
      </c>
      <c r="K69" s="129">
        <f t="shared" si="27"/>
        <v>0.22332416014025555</v>
      </c>
      <c r="L69" s="129">
        <f t="shared" si="28"/>
        <v>0.14781929174628564</v>
      </c>
      <c r="M69" s="130">
        <f t="shared" si="29"/>
        <v>13.413</v>
      </c>
      <c r="N69" s="131">
        <f t="shared" si="30"/>
        <v>0</v>
      </c>
      <c r="O69" s="131">
        <f t="shared" si="31"/>
        <v>26.712662272502929</v>
      </c>
      <c r="P69" s="222">
        <f t="shared" si="32"/>
        <v>1</v>
      </c>
      <c r="Q69" s="223">
        <f t="shared" si="33"/>
        <v>0</v>
      </c>
      <c r="R69" s="223">
        <f t="shared" si="34"/>
        <v>965</v>
      </c>
      <c r="T69">
        <v>503</v>
      </c>
      <c r="U69">
        <v>2964</v>
      </c>
      <c r="V69" t="s">
        <v>297</v>
      </c>
      <c r="W69">
        <v>3612.5189999999998</v>
      </c>
      <c r="X69">
        <v>1142.607</v>
      </c>
      <c r="Y69">
        <v>3.1619999999999999</v>
      </c>
      <c r="Z69">
        <v>13.413</v>
      </c>
      <c r="AA69">
        <v>113.329131</v>
      </c>
      <c r="AB69">
        <v>2.3752420000000001</v>
      </c>
      <c r="AC69">
        <v>25.309132999999999</v>
      </c>
      <c r="AD69" s="1">
        <v>534</v>
      </c>
      <c r="AE69">
        <v>0</v>
      </c>
      <c r="AF69">
        <v>965</v>
      </c>
      <c r="AG69">
        <v>86</v>
      </c>
      <c r="AH69">
        <v>31.876349000000001</v>
      </c>
      <c r="AI69">
        <v>19899.8</v>
      </c>
      <c r="AJ69">
        <v>243.8</v>
      </c>
      <c r="AK69">
        <v>1</v>
      </c>
      <c r="AL69">
        <v>37</v>
      </c>
      <c r="AM69" t="s">
        <v>298</v>
      </c>
      <c r="AN69" t="s">
        <v>544</v>
      </c>
      <c r="AO69">
        <v>3612.5189999999998</v>
      </c>
      <c r="AR69" t="s">
        <v>117</v>
      </c>
      <c r="AS69" t="s">
        <v>119</v>
      </c>
      <c r="AT69" t="s">
        <v>197</v>
      </c>
      <c r="AU69" t="s">
        <v>297</v>
      </c>
      <c r="AV69" t="s">
        <v>48</v>
      </c>
      <c r="AW69">
        <v>1</v>
      </c>
      <c r="BB69">
        <v>0.83210526315789479</v>
      </c>
      <c r="BC69" t="s">
        <v>67</v>
      </c>
      <c r="BF69" t="s">
        <v>117</v>
      </c>
      <c r="BG69" t="s">
        <v>119</v>
      </c>
      <c r="BH69" t="s">
        <v>297</v>
      </c>
      <c r="BI69">
        <v>2964</v>
      </c>
      <c r="BJ69">
        <v>1</v>
      </c>
      <c r="BK69" t="s">
        <v>197</v>
      </c>
      <c r="BL69" t="s">
        <v>177</v>
      </c>
      <c r="BM69">
        <v>0.83210526315789479</v>
      </c>
      <c r="BN69" t="s">
        <v>67</v>
      </c>
      <c r="BO69" t="s">
        <v>182</v>
      </c>
      <c r="BP69">
        <v>3612.5189999999998</v>
      </c>
    </row>
    <row r="70" spans="1:68" ht="16.5">
      <c r="A70" s="105" t="str">
        <f t="shared" si="18"/>
        <v>강화교통</v>
      </c>
      <c r="B70" s="106" t="str">
        <f t="shared" ref="B70:B92" si="35">IF(BH70="NULL", E70, BH70)</f>
        <v>이우철</v>
      </c>
      <c r="C70" s="107" t="str">
        <f t="shared" si="19"/>
        <v>F</v>
      </c>
      <c r="D70" s="108">
        <f t="shared" si="20"/>
        <v>0.77671930604841599</v>
      </c>
      <c r="E70" s="109">
        <f t="shared" si="21"/>
        <v>6571</v>
      </c>
      <c r="F70" s="235" t="str">
        <f t="shared" si="22"/>
        <v>71</v>
      </c>
      <c r="G70" s="110" t="str">
        <f t="shared" si="23"/>
        <v>78바3223</v>
      </c>
      <c r="H70" s="111">
        <f t="shared" si="24"/>
        <v>8</v>
      </c>
      <c r="I70" s="112">
        <f t="shared" si="25"/>
        <v>3729.9860000000003</v>
      </c>
      <c r="J70" s="113">
        <f t="shared" si="26"/>
        <v>1.4899507241074878E-2</v>
      </c>
      <c r="K70" s="113">
        <f t="shared" si="27"/>
        <v>0.28433897174211314</v>
      </c>
      <c r="L70" s="113">
        <f t="shared" si="28"/>
        <v>0.27131469126157576</v>
      </c>
      <c r="M70" s="114">
        <f t="shared" si="29"/>
        <v>16.504000000000001</v>
      </c>
      <c r="N70" s="115">
        <f t="shared" si="30"/>
        <v>0.24128776890851603</v>
      </c>
      <c r="O70" s="115">
        <f t="shared" si="31"/>
        <v>22.466572260592937</v>
      </c>
      <c r="P70" s="224">
        <f t="shared" si="32"/>
        <v>3</v>
      </c>
      <c r="Q70" s="225">
        <f t="shared" si="33"/>
        <v>9</v>
      </c>
      <c r="R70" s="225">
        <f t="shared" si="34"/>
        <v>838</v>
      </c>
      <c r="T70">
        <v>503</v>
      </c>
      <c r="U70">
        <v>6571</v>
      </c>
      <c r="V70" t="s">
        <v>385</v>
      </c>
      <c r="W70">
        <v>3729.9859999999999</v>
      </c>
      <c r="X70">
        <v>1517.712</v>
      </c>
      <c r="Y70">
        <v>2.4580000000000002</v>
      </c>
      <c r="Z70">
        <v>16.504000000000001</v>
      </c>
      <c r="AA70">
        <v>146.59135800000001</v>
      </c>
      <c r="AB70">
        <v>2.1841390000000001</v>
      </c>
      <c r="AC70">
        <v>41.681635999999997</v>
      </c>
      <c r="AD70" s="1">
        <v>1012</v>
      </c>
      <c r="AE70">
        <v>9</v>
      </c>
      <c r="AF70">
        <v>838</v>
      </c>
      <c r="AG70">
        <v>97</v>
      </c>
      <c r="AH70">
        <v>25.444787000000002</v>
      </c>
      <c r="AI70">
        <v>22361.3</v>
      </c>
      <c r="AJ70">
        <v>1236.2</v>
      </c>
      <c r="AK70">
        <v>3</v>
      </c>
      <c r="AL70">
        <v>317</v>
      </c>
      <c r="AM70" t="s">
        <v>386</v>
      </c>
      <c r="AN70" t="s">
        <v>545</v>
      </c>
      <c r="AO70">
        <v>734.16499999999996</v>
      </c>
      <c r="AR70" t="s">
        <v>117</v>
      </c>
      <c r="AS70" t="s">
        <v>121</v>
      </c>
      <c r="AT70" t="s">
        <v>213</v>
      </c>
      <c r="AU70" t="s">
        <v>385</v>
      </c>
      <c r="AV70" t="s">
        <v>48</v>
      </c>
      <c r="AW70">
        <v>8</v>
      </c>
      <c r="BB70">
        <v>0.77671930604841599</v>
      </c>
      <c r="BC70" t="s">
        <v>70</v>
      </c>
      <c r="BF70" t="s">
        <v>117</v>
      </c>
      <c r="BG70" t="s">
        <v>121</v>
      </c>
      <c r="BH70" t="s">
        <v>385</v>
      </c>
      <c r="BI70">
        <v>6571</v>
      </c>
      <c r="BJ70">
        <v>8</v>
      </c>
      <c r="BK70" t="s">
        <v>213</v>
      </c>
      <c r="BL70" t="s">
        <v>203</v>
      </c>
      <c r="BM70">
        <v>0.77671930604841599</v>
      </c>
      <c r="BN70" t="s">
        <v>70</v>
      </c>
      <c r="BO70" t="s">
        <v>192</v>
      </c>
      <c r="BP70">
        <v>3729.9860000000003</v>
      </c>
    </row>
    <row r="71" spans="1:68" ht="16.5">
      <c r="A71" s="121" t="str">
        <f t="shared" si="18"/>
        <v>강화교통</v>
      </c>
      <c r="B71" s="122" t="str">
        <f t="shared" si="35"/>
        <v>이정세</v>
      </c>
      <c r="C71" s="123" t="str">
        <f t="shared" si="19"/>
        <v>B</v>
      </c>
      <c r="D71" s="124">
        <f t="shared" si="20"/>
        <v>0.92307692307692302</v>
      </c>
      <c r="E71" s="125">
        <f t="shared" si="21"/>
        <v>5786</v>
      </c>
      <c r="F71" s="234" t="str">
        <f t="shared" si="22"/>
        <v>800</v>
      </c>
      <c r="G71" s="126" t="str">
        <f t="shared" si="23"/>
        <v>78바3211</v>
      </c>
      <c r="H71" s="127">
        <f t="shared" si="24"/>
        <v>1</v>
      </c>
      <c r="I71" s="128">
        <f t="shared" si="25"/>
        <v>2876.1289999999999</v>
      </c>
      <c r="J71" s="129">
        <f t="shared" si="26"/>
        <v>1.198811372226842E-2</v>
      </c>
      <c r="K71" s="129">
        <f t="shared" si="27"/>
        <v>0.3448606730236759</v>
      </c>
      <c r="L71" s="129">
        <f t="shared" si="28"/>
        <v>0.3077052524417368</v>
      </c>
      <c r="M71" s="130">
        <f t="shared" si="29"/>
        <v>12.603999999999999</v>
      </c>
      <c r="N71" s="131">
        <f t="shared" si="30"/>
        <v>0.83445492187589643</v>
      </c>
      <c r="O71" s="131">
        <f t="shared" si="31"/>
        <v>50.936519189507841</v>
      </c>
      <c r="P71" s="222">
        <f t="shared" si="32"/>
        <v>2</v>
      </c>
      <c r="Q71" s="223">
        <f t="shared" si="33"/>
        <v>24</v>
      </c>
      <c r="R71" s="223">
        <f t="shared" si="34"/>
        <v>1465</v>
      </c>
      <c r="T71">
        <v>503</v>
      </c>
      <c r="U71">
        <v>5786</v>
      </c>
      <c r="V71" t="s">
        <v>364</v>
      </c>
      <c r="W71">
        <v>2876.1289999999999</v>
      </c>
      <c r="X71">
        <v>1198.4010000000001</v>
      </c>
      <c r="Y71">
        <v>2.4</v>
      </c>
      <c r="Z71">
        <v>12.603999999999999</v>
      </c>
      <c r="AA71">
        <v>134.01941600000001</v>
      </c>
      <c r="AB71">
        <v>1.6066400000000001</v>
      </c>
      <c r="AC71">
        <v>46.218026000000002</v>
      </c>
      <c r="AD71" s="1">
        <v>885</v>
      </c>
      <c r="AE71">
        <v>24</v>
      </c>
      <c r="AF71">
        <v>1465</v>
      </c>
      <c r="AG71">
        <v>93</v>
      </c>
      <c r="AH71">
        <v>21.460539000000001</v>
      </c>
      <c r="AI71">
        <v>11095.2</v>
      </c>
      <c r="AJ71">
        <v>242.6</v>
      </c>
      <c r="AK71">
        <v>2</v>
      </c>
      <c r="AL71">
        <v>938</v>
      </c>
      <c r="AM71" t="s">
        <v>365</v>
      </c>
      <c r="AN71" t="s">
        <v>546</v>
      </c>
      <c r="AO71">
        <v>2876.1289999999999</v>
      </c>
      <c r="AR71" t="s">
        <v>117</v>
      </c>
      <c r="AS71" t="s">
        <v>122</v>
      </c>
      <c r="AT71" t="s">
        <v>327</v>
      </c>
      <c r="AU71" t="s">
        <v>364</v>
      </c>
      <c r="AV71" t="s">
        <v>48</v>
      </c>
      <c r="AW71">
        <v>1</v>
      </c>
      <c r="BB71">
        <v>0.92307692307692302</v>
      </c>
      <c r="BC71" t="s">
        <v>68</v>
      </c>
      <c r="BF71" t="s">
        <v>117</v>
      </c>
      <c r="BG71" t="s">
        <v>122</v>
      </c>
      <c r="BH71" t="s">
        <v>364</v>
      </c>
      <c r="BI71">
        <v>5786</v>
      </c>
      <c r="BJ71">
        <v>1</v>
      </c>
      <c r="BK71" t="s">
        <v>327</v>
      </c>
      <c r="BL71" t="s">
        <v>177</v>
      </c>
      <c r="BM71">
        <v>0.92307692307692302</v>
      </c>
      <c r="BN71" t="s">
        <v>68</v>
      </c>
      <c r="BO71" t="s">
        <v>178</v>
      </c>
      <c r="BP71">
        <v>2876.1289999999999</v>
      </c>
    </row>
    <row r="72" spans="1:68" ht="16.5">
      <c r="A72" s="105" t="str">
        <f t="shared" ref="A72:A87" si="36">BF72</f>
        <v>강화교통</v>
      </c>
      <c r="B72" s="106" t="str">
        <f t="shared" si="35"/>
        <v>이제강</v>
      </c>
      <c r="C72" s="107" t="str">
        <f t="shared" ref="C72:C87" si="37">BN72</f>
        <v>F</v>
      </c>
      <c r="D72" s="108">
        <f t="shared" ref="D72:D87" si="38">BM72</f>
        <v>0.74964285714285728</v>
      </c>
      <c r="E72" s="109">
        <f t="shared" ref="E72:E87" si="39">U72</f>
        <v>6014</v>
      </c>
      <c r="F72" s="235" t="str">
        <f t="shared" ref="F72:F87" si="40">BG72</f>
        <v>800</v>
      </c>
      <c r="G72" s="110" t="str">
        <f t="shared" ref="G72:G87" si="41">BK72</f>
        <v>70바3704</v>
      </c>
      <c r="H72" s="111">
        <f t="shared" ref="H72:H87" si="42">BJ72</f>
        <v>1</v>
      </c>
      <c r="I72" s="112">
        <f t="shared" ref="I72:I87" si="43">BP72</f>
        <v>3522.91</v>
      </c>
      <c r="J72" s="113">
        <f t="shared" ref="J72:J87" si="44">AB72/AA72</f>
        <v>1.4589872337543264E-2</v>
      </c>
      <c r="K72" s="113">
        <f t="shared" ref="K72:K87" si="45">AC72/AA72</f>
        <v>0.33804148640501008</v>
      </c>
      <c r="L72" s="113">
        <f t="shared" ref="L72:L87" si="46">AD72/I72</f>
        <v>0.24411636970572625</v>
      </c>
      <c r="M72" s="114">
        <f t="shared" ref="M72:M87" si="47">Z72</f>
        <v>15.115</v>
      </c>
      <c r="N72" s="115">
        <f t="shared" ref="N72:N87" si="48">AE72*100/W72</f>
        <v>0</v>
      </c>
      <c r="O72" s="115">
        <f t="shared" ref="O72:O87" si="49">AF72*100/W72</f>
        <v>19.500923952073713</v>
      </c>
      <c r="P72" s="224">
        <f t="shared" ref="P72:P87" si="50">AK72</f>
        <v>9</v>
      </c>
      <c r="Q72" s="225">
        <f t="shared" ref="Q72:Q87" si="51">AE72</f>
        <v>0</v>
      </c>
      <c r="R72" s="225">
        <f t="shared" ref="R72:R87" si="52">AF72</f>
        <v>687</v>
      </c>
      <c r="T72">
        <v>503</v>
      </c>
      <c r="U72">
        <v>6014</v>
      </c>
      <c r="V72" t="s">
        <v>418</v>
      </c>
      <c r="W72">
        <v>3522.91</v>
      </c>
      <c r="X72">
        <v>1678.69</v>
      </c>
      <c r="Y72">
        <v>2.0990000000000002</v>
      </c>
      <c r="Z72">
        <v>15.115</v>
      </c>
      <c r="AA72">
        <v>161.81108</v>
      </c>
      <c r="AB72">
        <v>2.3608030000000002</v>
      </c>
      <c r="AC72">
        <v>54.698858000000001</v>
      </c>
      <c r="AD72" s="1">
        <v>860</v>
      </c>
      <c r="AE72">
        <v>0</v>
      </c>
      <c r="AF72">
        <v>687</v>
      </c>
      <c r="AG72">
        <v>92</v>
      </c>
      <c r="AH72">
        <v>21.771747000000001</v>
      </c>
      <c r="AI72">
        <v>13451.1</v>
      </c>
      <c r="AJ72">
        <v>252.4</v>
      </c>
      <c r="AK72">
        <v>9</v>
      </c>
      <c r="AL72">
        <v>761</v>
      </c>
      <c r="AM72" t="s">
        <v>419</v>
      </c>
      <c r="AN72" t="s">
        <v>547</v>
      </c>
      <c r="AO72">
        <v>3522.91</v>
      </c>
      <c r="AR72" t="s">
        <v>117</v>
      </c>
      <c r="AS72" t="s">
        <v>122</v>
      </c>
      <c r="AT72" t="s">
        <v>413</v>
      </c>
      <c r="AU72" t="s">
        <v>418</v>
      </c>
      <c r="AV72" t="s">
        <v>48</v>
      </c>
      <c r="AW72">
        <v>1</v>
      </c>
      <c r="BB72">
        <v>0.74964285714285728</v>
      </c>
      <c r="BC72" t="s">
        <v>70</v>
      </c>
      <c r="BF72" t="s">
        <v>117</v>
      </c>
      <c r="BG72" t="s">
        <v>122</v>
      </c>
      <c r="BH72" t="s">
        <v>418</v>
      </c>
      <c r="BI72">
        <v>6014</v>
      </c>
      <c r="BJ72">
        <v>1</v>
      </c>
      <c r="BK72" t="s">
        <v>413</v>
      </c>
      <c r="BL72" t="s">
        <v>177</v>
      </c>
      <c r="BM72">
        <v>0.74964285714285728</v>
      </c>
      <c r="BN72" t="s">
        <v>70</v>
      </c>
      <c r="BO72" t="s">
        <v>192</v>
      </c>
      <c r="BP72">
        <v>3522.91</v>
      </c>
    </row>
    <row r="73" spans="1:68" ht="16.5">
      <c r="A73" s="121" t="str">
        <f t="shared" si="36"/>
        <v>강화교통</v>
      </c>
      <c r="B73" s="122" t="str">
        <f t="shared" si="35"/>
        <v>임성주</v>
      </c>
      <c r="C73" s="123" t="str">
        <f t="shared" si="37"/>
        <v>B</v>
      </c>
      <c r="D73" s="124">
        <f t="shared" si="38"/>
        <v>0.90563471637010429</v>
      </c>
      <c r="E73" s="125">
        <f t="shared" si="39"/>
        <v>9882</v>
      </c>
      <c r="F73" s="234" t="str">
        <f t="shared" si="40"/>
        <v>70</v>
      </c>
      <c r="G73" s="126" t="str">
        <f t="shared" si="41"/>
        <v>78바3214</v>
      </c>
      <c r="H73" s="127">
        <f t="shared" si="42"/>
        <v>2</v>
      </c>
      <c r="I73" s="128">
        <f t="shared" si="43"/>
        <v>3160.7740000000003</v>
      </c>
      <c r="J73" s="129">
        <f t="shared" si="44"/>
        <v>1.1098076784384224E-2</v>
      </c>
      <c r="K73" s="129">
        <f t="shared" si="45"/>
        <v>0.28341076518028047</v>
      </c>
      <c r="L73" s="129">
        <f t="shared" si="46"/>
        <v>0.21355528740745144</v>
      </c>
      <c r="M73" s="130">
        <f t="shared" si="47"/>
        <v>13.691000000000001</v>
      </c>
      <c r="N73" s="131">
        <f t="shared" si="48"/>
        <v>0</v>
      </c>
      <c r="O73" s="131">
        <f t="shared" si="49"/>
        <v>8.4789358555847407</v>
      </c>
      <c r="P73" s="222">
        <f t="shared" si="50"/>
        <v>3</v>
      </c>
      <c r="Q73" s="223">
        <f t="shared" si="51"/>
        <v>0</v>
      </c>
      <c r="R73" s="223">
        <f t="shared" si="52"/>
        <v>268</v>
      </c>
      <c r="T73">
        <v>503</v>
      </c>
      <c r="U73">
        <v>9882</v>
      </c>
      <c r="V73" t="s">
        <v>299</v>
      </c>
      <c r="W73">
        <v>3160.7739999999999</v>
      </c>
      <c r="X73">
        <v>1246.5940000000001</v>
      </c>
      <c r="Y73">
        <v>2.536</v>
      </c>
      <c r="Z73">
        <v>13.691000000000001</v>
      </c>
      <c r="AA73">
        <v>140.612471</v>
      </c>
      <c r="AB73">
        <v>1.5605279999999999</v>
      </c>
      <c r="AC73">
        <v>39.851087999999997</v>
      </c>
      <c r="AD73" s="1">
        <v>675</v>
      </c>
      <c r="AE73">
        <v>0</v>
      </c>
      <c r="AF73">
        <v>268</v>
      </c>
      <c r="AG73">
        <v>74</v>
      </c>
      <c r="AH73">
        <v>22.478617</v>
      </c>
      <c r="AI73">
        <v>5010.6000000000004</v>
      </c>
      <c r="AJ73">
        <v>0</v>
      </c>
      <c r="AK73">
        <v>3</v>
      </c>
      <c r="AL73">
        <v>126</v>
      </c>
      <c r="AM73" t="s">
        <v>300</v>
      </c>
      <c r="AN73" t="s">
        <v>548</v>
      </c>
      <c r="AO73">
        <v>3043.4070000000002</v>
      </c>
      <c r="AR73" t="s">
        <v>117</v>
      </c>
      <c r="AS73" t="s">
        <v>120</v>
      </c>
      <c r="AT73" t="s">
        <v>205</v>
      </c>
      <c r="AU73" t="s">
        <v>299</v>
      </c>
      <c r="AV73" t="s">
        <v>48</v>
      </c>
      <c r="AW73">
        <v>2</v>
      </c>
      <c r="BB73">
        <v>0.90563471637010429</v>
      </c>
      <c r="BC73" t="s">
        <v>68</v>
      </c>
      <c r="BF73" t="s">
        <v>117</v>
      </c>
      <c r="BG73" t="s">
        <v>120</v>
      </c>
      <c r="BH73" t="s">
        <v>299</v>
      </c>
      <c r="BI73">
        <v>9882</v>
      </c>
      <c r="BJ73">
        <v>2</v>
      </c>
      <c r="BK73" t="s">
        <v>205</v>
      </c>
      <c r="BL73" t="s">
        <v>204</v>
      </c>
      <c r="BM73">
        <v>0.90563471637010429</v>
      </c>
      <c r="BN73" t="s">
        <v>68</v>
      </c>
      <c r="BO73" t="s">
        <v>178</v>
      </c>
      <c r="BP73">
        <v>3160.7740000000003</v>
      </c>
    </row>
    <row r="74" spans="1:68" ht="16.5">
      <c r="A74" s="105" t="str">
        <f t="shared" si="36"/>
        <v>강화교통</v>
      </c>
      <c r="B74" s="106" t="str">
        <f t="shared" si="35"/>
        <v>임승준</v>
      </c>
      <c r="C74" s="107" t="str">
        <f t="shared" si="37"/>
        <v>F</v>
      </c>
      <c r="D74" s="108">
        <f t="shared" si="38"/>
        <v>0.77312500000000006</v>
      </c>
      <c r="E74" s="109">
        <f t="shared" si="39"/>
        <v>7449</v>
      </c>
      <c r="F74" s="235" t="s">
        <v>380</v>
      </c>
      <c r="G74" s="110" t="str">
        <f t="shared" si="41"/>
        <v>78바3237</v>
      </c>
      <c r="H74" s="111">
        <f t="shared" si="42"/>
        <v>1</v>
      </c>
      <c r="I74" s="112">
        <f t="shared" si="43"/>
        <v>3215.933</v>
      </c>
      <c r="J74" s="113">
        <f t="shared" si="44"/>
        <v>2.1069610315061625E-2</v>
      </c>
      <c r="K74" s="113">
        <f t="shared" si="45"/>
        <v>0.28513144170314381</v>
      </c>
      <c r="L74" s="113">
        <f t="shared" si="46"/>
        <v>0.22481811654658229</v>
      </c>
      <c r="M74" s="114">
        <f t="shared" si="47"/>
        <v>16.058</v>
      </c>
      <c r="N74" s="115">
        <f t="shared" si="48"/>
        <v>0.12438070071733459</v>
      </c>
      <c r="O74" s="115">
        <f t="shared" si="49"/>
        <v>8.8932201012894243</v>
      </c>
      <c r="P74" s="224">
        <f t="shared" si="50"/>
        <v>12</v>
      </c>
      <c r="Q74" s="225">
        <f t="shared" si="51"/>
        <v>4</v>
      </c>
      <c r="R74" s="225">
        <f t="shared" si="52"/>
        <v>286</v>
      </c>
      <c r="T74">
        <v>503</v>
      </c>
      <c r="U74">
        <v>7449</v>
      </c>
      <c r="V74" t="s">
        <v>301</v>
      </c>
      <c r="W74">
        <v>3215.933</v>
      </c>
      <c r="X74">
        <v>1300.1199999999999</v>
      </c>
      <c r="Y74">
        <v>2.4740000000000002</v>
      </c>
      <c r="Z74">
        <v>16.058</v>
      </c>
      <c r="AA74">
        <v>136.53052700000001</v>
      </c>
      <c r="AB74">
        <v>2.8766449999999999</v>
      </c>
      <c r="AC74">
        <v>38.929146000000003</v>
      </c>
      <c r="AD74" s="1">
        <v>723</v>
      </c>
      <c r="AE74">
        <v>4</v>
      </c>
      <c r="AF74">
        <v>286</v>
      </c>
      <c r="AG74">
        <v>80</v>
      </c>
      <c r="AH74">
        <v>23.554680000000001</v>
      </c>
      <c r="AI74">
        <v>3669.8</v>
      </c>
      <c r="AJ74">
        <v>0</v>
      </c>
      <c r="AK74">
        <v>12</v>
      </c>
      <c r="AL74">
        <v>2128</v>
      </c>
      <c r="AM74" t="s">
        <v>302</v>
      </c>
      <c r="AN74" t="s">
        <v>549</v>
      </c>
      <c r="AO74">
        <v>3215.933</v>
      </c>
      <c r="AR74" t="s">
        <v>117</v>
      </c>
      <c r="AS74" t="s">
        <v>121</v>
      </c>
      <c r="AT74" t="s">
        <v>219</v>
      </c>
      <c r="AU74" t="s">
        <v>301</v>
      </c>
      <c r="AV74" t="s">
        <v>48</v>
      </c>
      <c r="AW74">
        <v>1</v>
      </c>
      <c r="BB74">
        <v>0.77312500000000006</v>
      </c>
      <c r="BC74" t="s">
        <v>70</v>
      </c>
      <c r="BF74" t="s">
        <v>117</v>
      </c>
      <c r="BG74" t="s">
        <v>121</v>
      </c>
      <c r="BH74" t="s">
        <v>301</v>
      </c>
      <c r="BI74">
        <v>7449</v>
      </c>
      <c r="BJ74">
        <v>1</v>
      </c>
      <c r="BK74" t="s">
        <v>219</v>
      </c>
      <c r="BL74" t="s">
        <v>177</v>
      </c>
      <c r="BM74">
        <v>0.77312500000000006</v>
      </c>
      <c r="BN74" t="s">
        <v>70</v>
      </c>
      <c r="BO74" t="s">
        <v>192</v>
      </c>
      <c r="BP74">
        <v>3215.933</v>
      </c>
    </row>
    <row r="75" spans="1:68" ht="16.5">
      <c r="A75" s="121" t="str">
        <f t="shared" si="36"/>
        <v>강화교통</v>
      </c>
      <c r="B75" s="122" t="str">
        <f t="shared" si="35"/>
        <v>전종한</v>
      </c>
      <c r="C75" s="123" t="str">
        <f t="shared" si="37"/>
        <v>D</v>
      </c>
      <c r="D75" s="124">
        <f t="shared" si="38"/>
        <v>0.81545454545454543</v>
      </c>
      <c r="E75" s="125">
        <f t="shared" si="39"/>
        <v>6810</v>
      </c>
      <c r="F75" s="234" t="str">
        <f t="shared" si="40"/>
        <v>71</v>
      </c>
      <c r="G75" s="126" t="str">
        <f t="shared" si="41"/>
        <v>78바3225</v>
      </c>
      <c r="H75" s="127">
        <f t="shared" si="42"/>
        <v>1</v>
      </c>
      <c r="I75" s="128">
        <f t="shared" si="43"/>
        <v>3251.7269999999999</v>
      </c>
      <c r="J75" s="129">
        <f t="shared" si="44"/>
        <v>6.991996731740318E-3</v>
      </c>
      <c r="K75" s="129">
        <f t="shared" si="45"/>
        <v>0.27764015235313871</v>
      </c>
      <c r="L75" s="129">
        <f t="shared" si="46"/>
        <v>0.25893932670239539</v>
      </c>
      <c r="M75" s="130">
        <f t="shared" si="47"/>
        <v>13.67</v>
      </c>
      <c r="N75" s="131">
        <f t="shared" si="48"/>
        <v>0</v>
      </c>
      <c r="O75" s="131">
        <f t="shared" si="49"/>
        <v>21.434763742466696</v>
      </c>
      <c r="P75" s="222">
        <f t="shared" si="50"/>
        <v>7</v>
      </c>
      <c r="Q75" s="223">
        <f t="shared" si="51"/>
        <v>0</v>
      </c>
      <c r="R75" s="223">
        <f t="shared" si="52"/>
        <v>697</v>
      </c>
      <c r="T75">
        <v>503</v>
      </c>
      <c r="U75">
        <v>6810</v>
      </c>
      <c r="V75" t="s">
        <v>303</v>
      </c>
      <c r="W75">
        <v>3251.7269999999999</v>
      </c>
      <c r="X75">
        <v>1208.4929999999999</v>
      </c>
      <c r="Y75">
        <v>2.6909999999999998</v>
      </c>
      <c r="Z75">
        <v>13.67</v>
      </c>
      <c r="AA75">
        <v>132.41053099999999</v>
      </c>
      <c r="AB75">
        <v>0.92581400000000003</v>
      </c>
      <c r="AC75">
        <v>36.762479999999996</v>
      </c>
      <c r="AD75" s="1">
        <v>842</v>
      </c>
      <c r="AE75">
        <v>0</v>
      </c>
      <c r="AF75">
        <v>697</v>
      </c>
      <c r="AG75">
        <v>83</v>
      </c>
      <c r="AH75">
        <v>24.557918000000001</v>
      </c>
      <c r="AI75">
        <v>5629.7</v>
      </c>
      <c r="AJ75">
        <v>0</v>
      </c>
      <c r="AK75">
        <v>7</v>
      </c>
      <c r="AL75">
        <v>918</v>
      </c>
      <c r="AM75" t="s">
        <v>304</v>
      </c>
      <c r="AN75" t="s">
        <v>550</v>
      </c>
      <c r="AO75">
        <v>3251.7269999999999</v>
      </c>
      <c r="AR75" t="s">
        <v>117</v>
      </c>
      <c r="AS75" t="s">
        <v>121</v>
      </c>
      <c r="AT75" t="s">
        <v>215</v>
      </c>
      <c r="AU75" t="s">
        <v>303</v>
      </c>
      <c r="AV75" t="s">
        <v>48</v>
      </c>
      <c r="AW75">
        <v>1</v>
      </c>
      <c r="BB75">
        <v>0.81545454545454543</v>
      </c>
      <c r="BC75" t="s">
        <v>67</v>
      </c>
      <c r="BF75" t="s">
        <v>117</v>
      </c>
      <c r="BG75" t="s">
        <v>121</v>
      </c>
      <c r="BH75" t="s">
        <v>303</v>
      </c>
      <c r="BI75">
        <v>6810</v>
      </c>
      <c r="BJ75">
        <v>1</v>
      </c>
      <c r="BK75" t="s">
        <v>215</v>
      </c>
      <c r="BL75" t="s">
        <v>177</v>
      </c>
      <c r="BM75">
        <v>0.81545454545454543</v>
      </c>
      <c r="BN75" t="s">
        <v>67</v>
      </c>
      <c r="BO75" t="s">
        <v>182</v>
      </c>
      <c r="BP75">
        <v>3251.7269999999999</v>
      </c>
    </row>
    <row r="76" spans="1:68" ht="16.5">
      <c r="A76" s="105" t="str">
        <f t="shared" si="36"/>
        <v>강화교통</v>
      </c>
      <c r="B76" s="106" t="str">
        <f t="shared" si="35"/>
        <v>정봉진</v>
      </c>
      <c r="C76" s="107" t="str">
        <f t="shared" si="37"/>
        <v>A</v>
      </c>
      <c r="D76" s="108">
        <f t="shared" si="38"/>
        <v>0.96846153846153837</v>
      </c>
      <c r="E76" s="109">
        <f t="shared" si="39"/>
        <v>8578</v>
      </c>
      <c r="F76" s="235" t="str">
        <f t="shared" si="40"/>
        <v>800</v>
      </c>
      <c r="G76" s="110" t="str">
        <f t="shared" si="41"/>
        <v>78바3241</v>
      </c>
      <c r="H76" s="111">
        <f t="shared" si="42"/>
        <v>1</v>
      </c>
      <c r="I76" s="112">
        <f t="shared" si="43"/>
        <v>3372.8519999999999</v>
      </c>
      <c r="J76" s="113">
        <f t="shared" si="44"/>
        <v>1.3190475312370255E-2</v>
      </c>
      <c r="K76" s="113">
        <f t="shared" si="45"/>
        <v>0.35596495039426324</v>
      </c>
      <c r="L76" s="113">
        <f t="shared" si="46"/>
        <v>0.25408763859190975</v>
      </c>
      <c r="M76" s="114">
        <f t="shared" si="47"/>
        <v>12.116</v>
      </c>
      <c r="N76" s="115">
        <f t="shared" si="48"/>
        <v>0.2371879940181188</v>
      </c>
      <c r="O76" s="115">
        <f t="shared" si="49"/>
        <v>17.344372062574937</v>
      </c>
      <c r="P76" s="224">
        <f t="shared" si="50"/>
        <v>5</v>
      </c>
      <c r="Q76" s="225">
        <f t="shared" si="51"/>
        <v>8</v>
      </c>
      <c r="R76" s="225">
        <f t="shared" si="52"/>
        <v>585</v>
      </c>
      <c r="T76">
        <v>503</v>
      </c>
      <c r="U76">
        <v>8578</v>
      </c>
      <c r="V76" t="s">
        <v>392</v>
      </c>
      <c r="W76">
        <v>3372.8519999999999</v>
      </c>
      <c r="X76">
        <v>1339.2619999999999</v>
      </c>
      <c r="Y76">
        <v>2.5179999999999998</v>
      </c>
      <c r="Z76">
        <v>12.116</v>
      </c>
      <c r="AA76">
        <v>156.61414400000001</v>
      </c>
      <c r="AB76">
        <v>2.0658150000000002</v>
      </c>
      <c r="AC76">
        <v>55.749146000000003</v>
      </c>
      <c r="AD76" s="1">
        <v>857</v>
      </c>
      <c r="AE76">
        <v>8</v>
      </c>
      <c r="AF76">
        <v>585</v>
      </c>
      <c r="AG76">
        <v>92</v>
      </c>
      <c r="AH76">
        <v>21.536062000000001</v>
      </c>
      <c r="AI76">
        <v>16859.900000000001</v>
      </c>
      <c r="AJ76">
        <v>278.8</v>
      </c>
      <c r="AK76">
        <v>5</v>
      </c>
      <c r="AL76">
        <v>847</v>
      </c>
      <c r="AM76" t="s">
        <v>393</v>
      </c>
      <c r="AN76" t="s">
        <v>551</v>
      </c>
      <c r="AO76">
        <v>3372.8519999999999</v>
      </c>
      <c r="AR76" t="s">
        <v>117</v>
      </c>
      <c r="AS76" t="s">
        <v>122</v>
      </c>
      <c r="AT76" t="s">
        <v>391</v>
      </c>
      <c r="AU76" t="s">
        <v>392</v>
      </c>
      <c r="AV76" t="s">
        <v>48</v>
      </c>
      <c r="AW76">
        <v>1</v>
      </c>
      <c r="BB76">
        <v>0.96846153846153837</v>
      </c>
      <c r="BC76" t="s">
        <v>66</v>
      </c>
      <c r="BF76" t="s">
        <v>117</v>
      </c>
      <c r="BG76" t="s">
        <v>122</v>
      </c>
      <c r="BH76" t="s">
        <v>392</v>
      </c>
      <c r="BI76">
        <v>8578</v>
      </c>
      <c r="BJ76">
        <v>1</v>
      </c>
      <c r="BK76" t="s">
        <v>391</v>
      </c>
      <c r="BL76" t="s">
        <v>177</v>
      </c>
      <c r="BM76">
        <v>0.96846153846153837</v>
      </c>
      <c r="BN76" t="s">
        <v>66</v>
      </c>
      <c r="BO76" t="s">
        <v>181</v>
      </c>
      <c r="BP76">
        <v>3372.8519999999999</v>
      </c>
    </row>
    <row r="77" spans="1:68" ht="16.5">
      <c r="A77" s="121" t="str">
        <f t="shared" si="36"/>
        <v>강화교통</v>
      </c>
      <c r="B77" s="122" t="str">
        <f t="shared" si="35"/>
        <v>정상복</v>
      </c>
      <c r="C77" s="123" t="str">
        <f t="shared" si="37"/>
        <v>D</v>
      </c>
      <c r="D77" s="124">
        <f t="shared" si="38"/>
        <v>0.81553883091093538</v>
      </c>
      <c r="E77" s="125">
        <f t="shared" si="39"/>
        <v>4337</v>
      </c>
      <c r="F77" s="234" t="str">
        <f t="shared" si="40"/>
        <v>800</v>
      </c>
      <c r="G77" s="126" t="str">
        <f t="shared" si="41"/>
        <v>78바3210</v>
      </c>
      <c r="H77" s="127">
        <f t="shared" si="42"/>
        <v>2</v>
      </c>
      <c r="I77" s="128">
        <f t="shared" si="43"/>
        <v>3130.7330000000002</v>
      </c>
      <c r="J77" s="129">
        <f t="shared" si="44"/>
        <v>1.0746919345581168E-2</v>
      </c>
      <c r="K77" s="129">
        <f t="shared" si="45"/>
        <v>0.32429692854362724</v>
      </c>
      <c r="L77" s="129">
        <f t="shared" si="46"/>
        <v>9.9976586952640153E-2</v>
      </c>
      <c r="M77" s="130">
        <f t="shared" si="47"/>
        <v>14.116</v>
      </c>
      <c r="N77" s="131">
        <f t="shared" si="48"/>
        <v>6.3882803164626301E-2</v>
      </c>
      <c r="O77" s="131">
        <f t="shared" si="49"/>
        <v>20.538321217427356</v>
      </c>
      <c r="P77" s="222">
        <f t="shared" si="50"/>
        <v>4</v>
      </c>
      <c r="Q77" s="223">
        <f t="shared" si="51"/>
        <v>2</v>
      </c>
      <c r="R77" s="223">
        <f t="shared" si="52"/>
        <v>643</v>
      </c>
      <c r="T77">
        <v>503</v>
      </c>
      <c r="U77">
        <v>4337</v>
      </c>
      <c r="V77" t="s">
        <v>366</v>
      </c>
      <c r="W77">
        <v>3130.7330000000002</v>
      </c>
      <c r="X77">
        <v>1418.1120000000001</v>
      </c>
      <c r="Y77">
        <v>2.2080000000000002</v>
      </c>
      <c r="Z77">
        <v>14.116</v>
      </c>
      <c r="AA77">
        <v>144.715518</v>
      </c>
      <c r="AB77">
        <v>1.5552459999999999</v>
      </c>
      <c r="AC77">
        <v>46.930798000000003</v>
      </c>
      <c r="AD77" s="1">
        <v>313</v>
      </c>
      <c r="AE77">
        <v>2</v>
      </c>
      <c r="AF77">
        <v>643</v>
      </c>
      <c r="AG77">
        <v>88</v>
      </c>
      <c r="AH77">
        <v>21.633706</v>
      </c>
      <c r="AI77">
        <v>10990.1</v>
      </c>
      <c r="AJ77">
        <v>65</v>
      </c>
      <c r="AK77">
        <v>4</v>
      </c>
      <c r="AL77">
        <v>164</v>
      </c>
      <c r="AM77" t="s">
        <v>367</v>
      </c>
      <c r="AN77" t="s">
        <v>552</v>
      </c>
      <c r="AO77">
        <v>2791.6350000000002</v>
      </c>
      <c r="AR77" t="s">
        <v>117</v>
      </c>
      <c r="AS77" t="s">
        <v>122</v>
      </c>
      <c r="AT77" t="s">
        <v>223</v>
      </c>
      <c r="AU77" t="s">
        <v>366</v>
      </c>
      <c r="AV77" t="s">
        <v>48</v>
      </c>
      <c r="AW77">
        <v>2</v>
      </c>
      <c r="BB77">
        <v>0.81553883091093538</v>
      </c>
      <c r="BC77" t="s">
        <v>67</v>
      </c>
      <c r="BF77" t="s">
        <v>117</v>
      </c>
      <c r="BG77" t="s">
        <v>122</v>
      </c>
      <c r="BH77" t="s">
        <v>366</v>
      </c>
      <c r="BI77">
        <v>4337</v>
      </c>
      <c r="BJ77">
        <v>2</v>
      </c>
      <c r="BK77" t="s">
        <v>223</v>
      </c>
      <c r="BL77" t="s">
        <v>413</v>
      </c>
      <c r="BM77">
        <v>0.81553883091093538</v>
      </c>
      <c r="BN77" t="s">
        <v>67</v>
      </c>
      <c r="BO77" t="s">
        <v>182</v>
      </c>
      <c r="BP77">
        <v>3130.7330000000002</v>
      </c>
    </row>
    <row r="78" spans="1:68" ht="16.5">
      <c r="A78" s="105" t="str">
        <f t="shared" si="36"/>
        <v>강화교통</v>
      </c>
      <c r="B78" s="106" t="str">
        <f t="shared" si="35"/>
        <v>정찬희</v>
      </c>
      <c r="C78" s="107" t="str">
        <f t="shared" si="37"/>
        <v>C</v>
      </c>
      <c r="D78" s="108">
        <f t="shared" si="38"/>
        <v>0.87937500000000002</v>
      </c>
      <c r="E78" s="109">
        <f t="shared" si="39"/>
        <v>1002</v>
      </c>
      <c r="F78" s="235" t="s">
        <v>380</v>
      </c>
      <c r="G78" s="110" t="str">
        <f t="shared" si="41"/>
        <v>78바3208</v>
      </c>
      <c r="H78" s="111">
        <f t="shared" si="42"/>
        <v>1</v>
      </c>
      <c r="I78" s="112">
        <f t="shared" si="43"/>
        <v>3298.6370000000002</v>
      </c>
      <c r="J78" s="113">
        <f t="shared" si="44"/>
        <v>1.4036570155766944E-2</v>
      </c>
      <c r="K78" s="113">
        <f t="shared" si="45"/>
        <v>0.26336768216031053</v>
      </c>
      <c r="L78" s="113">
        <f t="shared" si="46"/>
        <v>0.25374116642722433</v>
      </c>
      <c r="M78" s="114">
        <f t="shared" si="47"/>
        <v>12.218</v>
      </c>
      <c r="N78" s="115">
        <f t="shared" si="48"/>
        <v>0</v>
      </c>
      <c r="O78" s="115">
        <f t="shared" si="49"/>
        <v>9.0946654633413733</v>
      </c>
      <c r="P78" s="224">
        <f t="shared" si="50"/>
        <v>5</v>
      </c>
      <c r="Q78" s="225">
        <f t="shared" si="51"/>
        <v>0</v>
      </c>
      <c r="R78" s="225">
        <f t="shared" si="52"/>
        <v>300</v>
      </c>
      <c r="T78">
        <v>503</v>
      </c>
      <c r="U78">
        <v>1002</v>
      </c>
      <c r="V78" t="s">
        <v>305</v>
      </c>
      <c r="W78">
        <v>3298.6370000000002</v>
      </c>
      <c r="X78">
        <v>1172.29</v>
      </c>
      <c r="Y78">
        <v>2.8140000000000001</v>
      </c>
      <c r="Z78">
        <v>12.218</v>
      </c>
      <c r="AA78">
        <v>134.23136700000001</v>
      </c>
      <c r="AB78">
        <v>1.8841479999999999</v>
      </c>
      <c r="AC78">
        <v>35.352204</v>
      </c>
      <c r="AD78" s="1">
        <v>837</v>
      </c>
      <c r="AE78">
        <v>0</v>
      </c>
      <c r="AF78">
        <v>300</v>
      </c>
      <c r="AG78">
        <v>77</v>
      </c>
      <c r="AH78">
        <v>24.574262999999998</v>
      </c>
      <c r="AI78">
        <v>5635.8</v>
      </c>
      <c r="AJ78">
        <v>0</v>
      </c>
      <c r="AK78">
        <v>5</v>
      </c>
      <c r="AL78">
        <v>1441</v>
      </c>
      <c r="AM78" t="s">
        <v>306</v>
      </c>
      <c r="AN78" t="s">
        <v>553</v>
      </c>
      <c r="AO78">
        <v>3298.6370000000002</v>
      </c>
      <c r="AR78" t="s">
        <v>117</v>
      </c>
      <c r="AS78" t="s">
        <v>121</v>
      </c>
      <c r="AT78" t="s">
        <v>210</v>
      </c>
      <c r="AU78" t="s">
        <v>305</v>
      </c>
      <c r="AV78" t="s">
        <v>48</v>
      </c>
      <c r="AW78">
        <v>1</v>
      </c>
      <c r="BB78">
        <v>0.87937500000000002</v>
      </c>
      <c r="BC78" t="s">
        <v>69</v>
      </c>
      <c r="BF78" t="s">
        <v>117</v>
      </c>
      <c r="BG78" t="s">
        <v>121</v>
      </c>
      <c r="BH78" t="s">
        <v>305</v>
      </c>
      <c r="BI78">
        <v>1002</v>
      </c>
      <c r="BJ78">
        <v>1</v>
      </c>
      <c r="BK78" t="s">
        <v>210</v>
      </c>
      <c r="BL78" t="s">
        <v>177</v>
      </c>
      <c r="BM78">
        <v>0.87937500000000002</v>
      </c>
      <c r="BN78" t="s">
        <v>69</v>
      </c>
      <c r="BO78" t="s">
        <v>180</v>
      </c>
      <c r="BP78">
        <v>3298.6370000000002</v>
      </c>
    </row>
    <row r="79" spans="1:68" ht="16.5">
      <c r="A79" s="121" t="str">
        <f t="shared" si="36"/>
        <v>강화교통</v>
      </c>
      <c r="B79" s="122" t="str">
        <f t="shared" si="35"/>
        <v>정해현</v>
      </c>
      <c r="C79" s="123" t="str">
        <f t="shared" si="37"/>
        <v>F</v>
      </c>
      <c r="D79" s="124">
        <f t="shared" si="38"/>
        <v>0.77124999999999999</v>
      </c>
      <c r="E79" s="125">
        <f t="shared" si="39"/>
        <v>6163</v>
      </c>
      <c r="F79" s="234" t="str">
        <f t="shared" si="40"/>
        <v>71</v>
      </c>
      <c r="G79" s="126" t="str">
        <f t="shared" si="41"/>
        <v>78바3219</v>
      </c>
      <c r="H79" s="127">
        <f t="shared" si="42"/>
        <v>1</v>
      </c>
      <c r="I79" s="128">
        <f t="shared" si="43"/>
        <v>3296.7930000000001</v>
      </c>
      <c r="J79" s="129">
        <f t="shared" si="44"/>
        <v>1.1588782141774787E-2</v>
      </c>
      <c r="K79" s="129">
        <f t="shared" si="45"/>
        <v>0.27327208791033575</v>
      </c>
      <c r="L79" s="129">
        <f t="shared" si="46"/>
        <v>0.19382472602920472</v>
      </c>
      <c r="M79" s="130">
        <f t="shared" si="47"/>
        <v>15.173999999999999</v>
      </c>
      <c r="N79" s="131">
        <f t="shared" si="48"/>
        <v>0</v>
      </c>
      <c r="O79" s="131">
        <f t="shared" si="49"/>
        <v>20.959763018181608</v>
      </c>
      <c r="P79" s="222">
        <f t="shared" si="50"/>
        <v>7</v>
      </c>
      <c r="Q79" s="223">
        <f t="shared" si="51"/>
        <v>0</v>
      </c>
      <c r="R79" s="223">
        <f t="shared" si="52"/>
        <v>691</v>
      </c>
      <c r="T79">
        <v>503</v>
      </c>
      <c r="U79">
        <v>6163</v>
      </c>
      <c r="V79" t="s">
        <v>307</v>
      </c>
      <c r="W79">
        <v>3296.7930000000001</v>
      </c>
      <c r="X79">
        <v>1336.0640000000001</v>
      </c>
      <c r="Y79">
        <v>2.468</v>
      </c>
      <c r="Z79">
        <v>15.173999999999999</v>
      </c>
      <c r="AA79">
        <v>133.96386100000001</v>
      </c>
      <c r="AB79">
        <v>1.552478</v>
      </c>
      <c r="AC79">
        <v>36.608584</v>
      </c>
      <c r="AD79" s="1">
        <v>639</v>
      </c>
      <c r="AE79">
        <v>0</v>
      </c>
      <c r="AF79">
        <v>691</v>
      </c>
      <c r="AG79">
        <v>74</v>
      </c>
      <c r="AH79">
        <v>24.609569</v>
      </c>
      <c r="AI79">
        <v>7454.1</v>
      </c>
      <c r="AJ79">
        <v>0</v>
      </c>
      <c r="AK79">
        <v>7</v>
      </c>
      <c r="AL79">
        <v>1598</v>
      </c>
      <c r="AM79" t="s">
        <v>308</v>
      </c>
      <c r="AN79" t="s">
        <v>554</v>
      </c>
      <c r="AO79">
        <v>3296.7930000000001</v>
      </c>
      <c r="AR79" t="s">
        <v>117</v>
      </c>
      <c r="AS79" t="s">
        <v>121</v>
      </c>
      <c r="AT79" t="s">
        <v>212</v>
      </c>
      <c r="AU79" t="s">
        <v>307</v>
      </c>
      <c r="AV79" t="s">
        <v>48</v>
      </c>
      <c r="AW79">
        <v>1</v>
      </c>
      <c r="BB79">
        <v>0.77124999999999999</v>
      </c>
      <c r="BC79" t="s">
        <v>70</v>
      </c>
      <c r="BF79" t="s">
        <v>117</v>
      </c>
      <c r="BG79" t="s">
        <v>121</v>
      </c>
      <c r="BH79" t="s">
        <v>307</v>
      </c>
      <c r="BI79">
        <v>6163</v>
      </c>
      <c r="BJ79">
        <v>1</v>
      </c>
      <c r="BK79" t="s">
        <v>212</v>
      </c>
      <c r="BL79" t="s">
        <v>177</v>
      </c>
      <c r="BM79">
        <v>0.77124999999999999</v>
      </c>
      <c r="BN79" t="s">
        <v>70</v>
      </c>
      <c r="BO79" t="s">
        <v>192</v>
      </c>
      <c r="BP79">
        <v>3296.7930000000001</v>
      </c>
    </row>
    <row r="80" spans="1:68" ht="16.5">
      <c r="A80" s="105" t="str">
        <f t="shared" si="36"/>
        <v>강화교통</v>
      </c>
      <c r="B80" s="106" t="str">
        <f t="shared" si="35"/>
        <v>정희경</v>
      </c>
      <c r="C80" s="107" t="str">
        <f t="shared" si="37"/>
        <v>C</v>
      </c>
      <c r="D80" s="108">
        <f t="shared" si="38"/>
        <v>0.8634615384615385</v>
      </c>
      <c r="E80" s="109">
        <f t="shared" si="39"/>
        <v>1536</v>
      </c>
      <c r="F80" s="235" t="s">
        <v>380</v>
      </c>
      <c r="G80" s="110" t="str">
        <f t="shared" si="41"/>
        <v>78바3212</v>
      </c>
      <c r="H80" s="111">
        <f t="shared" si="42"/>
        <v>1</v>
      </c>
      <c r="I80" s="112">
        <f t="shared" si="43"/>
        <v>3083.8879999999999</v>
      </c>
      <c r="J80" s="113">
        <f t="shared" si="44"/>
        <v>9.1558354187486028E-3</v>
      </c>
      <c r="K80" s="113">
        <f t="shared" si="45"/>
        <v>0.35234573217799159</v>
      </c>
      <c r="L80" s="113">
        <f t="shared" si="46"/>
        <v>0.18288601920692321</v>
      </c>
      <c r="M80" s="114">
        <f t="shared" si="47"/>
        <v>12.629</v>
      </c>
      <c r="N80" s="115">
        <f t="shared" si="48"/>
        <v>0.68095858215343752</v>
      </c>
      <c r="O80" s="115">
        <f t="shared" si="49"/>
        <v>10.571071322953363</v>
      </c>
      <c r="P80" s="224">
        <f t="shared" si="50"/>
        <v>4</v>
      </c>
      <c r="Q80" s="225">
        <f t="shared" si="51"/>
        <v>21</v>
      </c>
      <c r="R80" s="225">
        <f t="shared" si="52"/>
        <v>326</v>
      </c>
      <c r="T80">
        <v>503</v>
      </c>
      <c r="U80">
        <v>1536</v>
      </c>
      <c r="V80" t="s">
        <v>368</v>
      </c>
      <c r="W80">
        <v>3083.8879999999999</v>
      </c>
      <c r="X80">
        <v>1373.4780000000001</v>
      </c>
      <c r="Y80">
        <v>2.2450000000000001</v>
      </c>
      <c r="Z80">
        <v>12.629</v>
      </c>
      <c r="AA80">
        <v>154.51358999999999</v>
      </c>
      <c r="AB80">
        <v>1.414701</v>
      </c>
      <c r="AC80">
        <v>54.442203999999997</v>
      </c>
      <c r="AD80" s="1">
        <v>564</v>
      </c>
      <c r="AE80">
        <v>21</v>
      </c>
      <c r="AF80">
        <v>326</v>
      </c>
      <c r="AG80">
        <v>88</v>
      </c>
      <c r="AH80">
        <v>19.958684000000002</v>
      </c>
      <c r="AI80">
        <v>12444.3</v>
      </c>
      <c r="AJ80">
        <v>52.1</v>
      </c>
      <c r="AK80">
        <v>4</v>
      </c>
      <c r="AL80">
        <v>481</v>
      </c>
      <c r="AM80" t="s">
        <v>369</v>
      </c>
      <c r="AN80" t="s">
        <v>555</v>
      </c>
      <c r="AO80">
        <v>3083.8879999999999</v>
      </c>
      <c r="AR80" t="s">
        <v>117</v>
      </c>
      <c r="AS80" t="s">
        <v>122</v>
      </c>
      <c r="AT80" t="s">
        <v>328</v>
      </c>
      <c r="AU80" t="s">
        <v>368</v>
      </c>
      <c r="AV80" t="s">
        <v>48</v>
      </c>
      <c r="AW80">
        <v>1</v>
      </c>
      <c r="BB80">
        <v>0.8634615384615385</v>
      </c>
      <c r="BC80" t="s">
        <v>69</v>
      </c>
      <c r="BF80" t="s">
        <v>117</v>
      </c>
      <c r="BG80" t="s">
        <v>122</v>
      </c>
      <c r="BH80" t="s">
        <v>368</v>
      </c>
      <c r="BI80">
        <v>1536</v>
      </c>
      <c r="BJ80">
        <v>1</v>
      </c>
      <c r="BK80" t="s">
        <v>328</v>
      </c>
      <c r="BL80" t="s">
        <v>177</v>
      </c>
      <c r="BM80">
        <v>0.8634615384615385</v>
      </c>
      <c r="BN80" t="s">
        <v>69</v>
      </c>
      <c r="BO80" t="s">
        <v>180</v>
      </c>
      <c r="BP80">
        <v>3083.8879999999999</v>
      </c>
    </row>
    <row r="81" spans="1:68" ht="16.5">
      <c r="A81" s="121" t="str">
        <f t="shared" si="36"/>
        <v>강화교통</v>
      </c>
      <c r="B81" s="122" t="str">
        <f t="shared" si="35"/>
        <v>조규봉</v>
      </c>
      <c r="C81" s="123" t="str">
        <f t="shared" si="37"/>
        <v>C</v>
      </c>
      <c r="D81" s="124">
        <f t="shared" si="38"/>
        <v>0.87538461538461532</v>
      </c>
      <c r="E81" s="125">
        <f t="shared" si="39"/>
        <v>6048</v>
      </c>
      <c r="F81" s="234" t="str">
        <f t="shared" si="40"/>
        <v>800</v>
      </c>
      <c r="G81" s="126" t="str">
        <f t="shared" si="41"/>
        <v>70바3720</v>
      </c>
      <c r="H81" s="127">
        <f t="shared" si="42"/>
        <v>1</v>
      </c>
      <c r="I81" s="128">
        <f t="shared" si="43"/>
        <v>2944.5810000000001</v>
      </c>
      <c r="J81" s="129">
        <f t="shared" si="44"/>
        <v>9.8590209822815682E-3</v>
      </c>
      <c r="K81" s="129">
        <f t="shared" si="45"/>
        <v>0.3712856657796591</v>
      </c>
      <c r="L81" s="129">
        <f t="shared" si="46"/>
        <v>0.24213971359592415</v>
      </c>
      <c r="M81" s="130">
        <f t="shared" si="47"/>
        <v>13.577</v>
      </c>
      <c r="N81" s="131">
        <f t="shared" si="48"/>
        <v>1.0527813634605399</v>
      </c>
      <c r="O81" s="131">
        <f t="shared" si="49"/>
        <v>48.2241785843215</v>
      </c>
      <c r="P81" s="222">
        <f t="shared" si="50"/>
        <v>1</v>
      </c>
      <c r="Q81" s="223">
        <f t="shared" si="51"/>
        <v>31</v>
      </c>
      <c r="R81" s="223">
        <f t="shared" si="52"/>
        <v>1420</v>
      </c>
      <c r="T81">
        <v>503</v>
      </c>
      <c r="U81">
        <v>6048</v>
      </c>
      <c r="V81" t="s">
        <v>370</v>
      </c>
      <c r="W81">
        <v>2944.5810000000001</v>
      </c>
      <c r="X81">
        <v>1293.9949999999999</v>
      </c>
      <c r="Y81">
        <v>2.2759999999999998</v>
      </c>
      <c r="Z81">
        <v>13.577</v>
      </c>
      <c r="AA81">
        <v>143.266355</v>
      </c>
      <c r="AB81">
        <v>1.412466</v>
      </c>
      <c r="AC81">
        <v>53.192743999999998</v>
      </c>
      <c r="AD81" s="1">
        <v>713</v>
      </c>
      <c r="AE81">
        <v>31</v>
      </c>
      <c r="AF81">
        <v>1420</v>
      </c>
      <c r="AG81">
        <v>89</v>
      </c>
      <c r="AH81">
        <v>20.553191999999999</v>
      </c>
      <c r="AI81">
        <v>8462.7000000000007</v>
      </c>
      <c r="AJ81">
        <v>220.2</v>
      </c>
      <c r="AK81">
        <v>1</v>
      </c>
      <c r="AL81">
        <v>1</v>
      </c>
      <c r="AM81" t="s">
        <v>371</v>
      </c>
      <c r="AN81" t="s">
        <v>556</v>
      </c>
      <c r="AO81">
        <v>2944.5810000000001</v>
      </c>
      <c r="AR81" t="s">
        <v>117</v>
      </c>
      <c r="AS81" t="s">
        <v>122</v>
      </c>
      <c r="AT81" t="s">
        <v>326</v>
      </c>
      <c r="AU81" t="s">
        <v>370</v>
      </c>
      <c r="AV81" t="s">
        <v>48</v>
      </c>
      <c r="AW81">
        <v>1</v>
      </c>
      <c r="BB81">
        <v>0.87538461538461532</v>
      </c>
      <c r="BC81" t="s">
        <v>69</v>
      </c>
      <c r="BF81" t="s">
        <v>117</v>
      </c>
      <c r="BG81" t="s">
        <v>122</v>
      </c>
      <c r="BH81" t="s">
        <v>370</v>
      </c>
      <c r="BI81">
        <v>6048</v>
      </c>
      <c r="BJ81">
        <v>1</v>
      </c>
      <c r="BK81" t="s">
        <v>326</v>
      </c>
      <c r="BL81" t="s">
        <v>177</v>
      </c>
      <c r="BM81">
        <v>0.87538461538461532</v>
      </c>
      <c r="BN81" t="s">
        <v>69</v>
      </c>
      <c r="BO81" t="s">
        <v>180</v>
      </c>
      <c r="BP81">
        <v>2944.5810000000001</v>
      </c>
    </row>
    <row r="82" spans="1:68" ht="16.5">
      <c r="A82" s="105" t="str">
        <f t="shared" si="36"/>
        <v>강화교통</v>
      </c>
      <c r="B82" s="106" t="str">
        <f t="shared" si="35"/>
        <v>조성만</v>
      </c>
      <c r="C82" s="107" t="str">
        <f t="shared" si="37"/>
        <v>F</v>
      </c>
      <c r="D82" s="108">
        <f t="shared" si="38"/>
        <v>0.7371875</v>
      </c>
      <c r="E82" s="109">
        <f t="shared" si="39"/>
        <v>6538</v>
      </c>
      <c r="F82" s="235" t="str">
        <f t="shared" si="40"/>
        <v>71</v>
      </c>
      <c r="G82" s="110" t="str">
        <f t="shared" si="41"/>
        <v>78바3237</v>
      </c>
      <c r="H82" s="111">
        <f t="shared" si="42"/>
        <v>1</v>
      </c>
      <c r="I82" s="112">
        <f t="shared" si="43"/>
        <v>3934.355</v>
      </c>
      <c r="J82" s="113">
        <f t="shared" si="44"/>
        <v>1.653701943839388E-2</v>
      </c>
      <c r="K82" s="113">
        <f t="shared" si="45"/>
        <v>0.29176937336387943</v>
      </c>
      <c r="L82" s="113">
        <f t="shared" si="46"/>
        <v>0.18046160044022463</v>
      </c>
      <c r="M82" s="114">
        <f t="shared" si="47"/>
        <v>17.931999999999999</v>
      </c>
      <c r="N82" s="115">
        <f t="shared" si="48"/>
        <v>0</v>
      </c>
      <c r="O82" s="115">
        <f t="shared" si="49"/>
        <v>20.816626867682249</v>
      </c>
      <c r="P82" s="224">
        <f t="shared" si="50"/>
        <v>2</v>
      </c>
      <c r="Q82" s="225">
        <f t="shared" si="51"/>
        <v>0</v>
      </c>
      <c r="R82" s="225">
        <f t="shared" si="52"/>
        <v>819</v>
      </c>
      <c r="T82">
        <v>503</v>
      </c>
      <c r="U82">
        <v>6538</v>
      </c>
      <c r="V82" t="s">
        <v>309</v>
      </c>
      <c r="W82">
        <v>3934.355</v>
      </c>
      <c r="X82">
        <v>1667.921</v>
      </c>
      <c r="Y82">
        <v>2.359</v>
      </c>
      <c r="Z82">
        <v>17.931999999999999</v>
      </c>
      <c r="AA82">
        <v>162.47885600000001</v>
      </c>
      <c r="AB82">
        <v>2.6869160000000001</v>
      </c>
      <c r="AC82">
        <v>47.406354</v>
      </c>
      <c r="AD82" s="1">
        <v>710</v>
      </c>
      <c r="AE82">
        <v>0</v>
      </c>
      <c r="AF82">
        <v>819</v>
      </c>
      <c r="AG82">
        <v>80</v>
      </c>
      <c r="AH82">
        <v>24.214566000000001</v>
      </c>
      <c r="AI82">
        <v>6701</v>
      </c>
      <c r="AJ82">
        <v>0</v>
      </c>
      <c r="AK82">
        <v>2</v>
      </c>
      <c r="AL82">
        <v>880</v>
      </c>
      <c r="AM82" t="s">
        <v>310</v>
      </c>
      <c r="AN82" t="s">
        <v>557</v>
      </c>
      <c r="AO82">
        <v>3934.355</v>
      </c>
      <c r="AR82" t="s">
        <v>117</v>
      </c>
      <c r="AS82" t="s">
        <v>121</v>
      </c>
      <c r="AT82" t="s">
        <v>219</v>
      </c>
      <c r="AU82" t="s">
        <v>309</v>
      </c>
      <c r="AV82" t="s">
        <v>48</v>
      </c>
      <c r="AW82">
        <v>1</v>
      </c>
      <c r="BB82">
        <v>0.7371875</v>
      </c>
      <c r="BC82" t="s">
        <v>70</v>
      </c>
      <c r="BF82" t="s">
        <v>117</v>
      </c>
      <c r="BG82" t="s">
        <v>121</v>
      </c>
      <c r="BH82" t="s">
        <v>309</v>
      </c>
      <c r="BI82">
        <v>6538</v>
      </c>
      <c r="BJ82">
        <v>1</v>
      </c>
      <c r="BK82" t="s">
        <v>219</v>
      </c>
      <c r="BL82" t="s">
        <v>177</v>
      </c>
      <c r="BM82">
        <v>0.7371875</v>
      </c>
      <c r="BN82" t="s">
        <v>70</v>
      </c>
      <c r="BO82" t="s">
        <v>192</v>
      </c>
      <c r="BP82">
        <v>3934.355</v>
      </c>
    </row>
    <row r="83" spans="1:68" ht="16.5">
      <c r="A83" s="121" t="str">
        <f t="shared" si="36"/>
        <v>강화교통</v>
      </c>
      <c r="B83" s="122" t="str">
        <f t="shared" si="35"/>
        <v>조정진</v>
      </c>
      <c r="C83" s="123" t="str">
        <f t="shared" si="37"/>
        <v>C</v>
      </c>
      <c r="D83" s="124">
        <f t="shared" si="38"/>
        <v>0.85943624105848349</v>
      </c>
      <c r="E83" s="125">
        <f t="shared" si="39"/>
        <v>819</v>
      </c>
      <c r="F83" s="234" t="str">
        <f t="shared" si="40"/>
        <v>60-5</v>
      </c>
      <c r="G83" s="126" t="str">
        <f t="shared" si="41"/>
        <v>78바3206</v>
      </c>
      <c r="H83" s="127">
        <f t="shared" si="42"/>
        <v>8</v>
      </c>
      <c r="I83" s="128">
        <f t="shared" si="43"/>
        <v>3037.3209999999999</v>
      </c>
      <c r="J83" s="129">
        <f t="shared" si="44"/>
        <v>1.7190474794822923E-2</v>
      </c>
      <c r="K83" s="129">
        <f t="shared" si="45"/>
        <v>0.31449214301713363</v>
      </c>
      <c r="L83" s="129">
        <f t="shared" si="46"/>
        <v>0.27195018241404184</v>
      </c>
      <c r="M83" s="130">
        <f t="shared" si="47"/>
        <v>15.712999999999999</v>
      </c>
      <c r="N83" s="131">
        <f t="shared" si="48"/>
        <v>0.55970376525892396</v>
      </c>
      <c r="O83" s="131">
        <f t="shared" si="49"/>
        <v>49.319778844580469</v>
      </c>
      <c r="P83" s="222">
        <f t="shared" si="50"/>
        <v>14</v>
      </c>
      <c r="Q83" s="223">
        <f t="shared" si="51"/>
        <v>17</v>
      </c>
      <c r="R83" s="223">
        <f t="shared" si="52"/>
        <v>1498</v>
      </c>
      <c r="T83">
        <v>503</v>
      </c>
      <c r="U83">
        <v>819</v>
      </c>
      <c r="V83" t="s">
        <v>311</v>
      </c>
      <c r="W83">
        <v>3037.3209999999999</v>
      </c>
      <c r="X83">
        <v>1171.001</v>
      </c>
      <c r="Y83">
        <v>2.5939999999999999</v>
      </c>
      <c r="Z83">
        <v>15.712999999999999</v>
      </c>
      <c r="AA83">
        <v>116.859425</v>
      </c>
      <c r="AB83">
        <v>2.0088689999999998</v>
      </c>
      <c r="AC83">
        <v>36.751370999999999</v>
      </c>
      <c r="AD83" s="1">
        <v>826</v>
      </c>
      <c r="AE83">
        <v>17</v>
      </c>
      <c r="AF83">
        <v>1498</v>
      </c>
      <c r="AG83">
        <v>108</v>
      </c>
      <c r="AH83">
        <v>25.991236000000001</v>
      </c>
      <c r="AI83">
        <v>21712.7</v>
      </c>
      <c r="AJ83">
        <v>3792.8</v>
      </c>
      <c r="AK83">
        <v>14</v>
      </c>
      <c r="AL83">
        <v>3456</v>
      </c>
      <c r="AM83" t="s">
        <v>312</v>
      </c>
      <c r="AN83" t="s">
        <v>558</v>
      </c>
      <c r="AO83">
        <v>502.02499999999998</v>
      </c>
      <c r="AR83" t="s">
        <v>117</v>
      </c>
      <c r="AS83" t="s">
        <v>119</v>
      </c>
      <c r="AT83" t="s">
        <v>197</v>
      </c>
      <c r="AU83" t="s">
        <v>311</v>
      </c>
      <c r="AV83" t="s">
        <v>48</v>
      </c>
      <c r="AW83">
        <v>8</v>
      </c>
      <c r="BB83">
        <v>0.85943624105848349</v>
      </c>
      <c r="BC83" t="s">
        <v>69</v>
      </c>
      <c r="BF83" t="s">
        <v>117</v>
      </c>
      <c r="BG83" t="s">
        <v>119</v>
      </c>
      <c r="BH83" t="s">
        <v>311</v>
      </c>
      <c r="BI83">
        <v>819</v>
      </c>
      <c r="BJ83">
        <v>8</v>
      </c>
      <c r="BK83" t="s">
        <v>197</v>
      </c>
      <c r="BL83" t="s">
        <v>330</v>
      </c>
      <c r="BM83">
        <v>0.85943624105848349</v>
      </c>
      <c r="BN83" t="s">
        <v>69</v>
      </c>
      <c r="BO83" t="s">
        <v>180</v>
      </c>
      <c r="BP83">
        <v>3037.3209999999999</v>
      </c>
    </row>
    <row r="84" spans="1:68" ht="16.5">
      <c r="A84" s="105" t="str">
        <f t="shared" si="36"/>
        <v>강화교통</v>
      </c>
      <c r="B84" s="106" t="str">
        <f t="shared" si="35"/>
        <v>최재영</v>
      </c>
      <c r="C84" s="107" t="str">
        <f t="shared" si="37"/>
        <v>F</v>
      </c>
      <c r="D84" s="108">
        <f t="shared" si="38"/>
        <v>0.78239999999999998</v>
      </c>
      <c r="E84" s="109">
        <f t="shared" si="39"/>
        <v>1198</v>
      </c>
      <c r="F84" s="235" t="str">
        <f t="shared" si="40"/>
        <v>17</v>
      </c>
      <c r="G84" s="110" t="str">
        <f t="shared" si="41"/>
        <v>70바2541</v>
      </c>
      <c r="H84" s="111">
        <f t="shared" si="42"/>
        <v>1</v>
      </c>
      <c r="I84" s="112">
        <f t="shared" si="43"/>
        <v>666.19200000000001</v>
      </c>
      <c r="J84" s="113">
        <f t="shared" si="44"/>
        <v>1.0345050706220178E-2</v>
      </c>
      <c r="K84" s="113">
        <f t="shared" si="45"/>
        <v>0.37964439819282447</v>
      </c>
      <c r="L84" s="113">
        <f t="shared" si="46"/>
        <v>0.24767634555803733</v>
      </c>
      <c r="M84" s="114">
        <f t="shared" si="47"/>
        <v>13.677</v>
      </c>
      <c r="N84" s="115">
        <f t="shared" si="48"/>
        <v>0.90064125657468119</v>
      </c>
      <c r="O84" s="115">
        <f t="shared" si="49"/>
        <v>17.562504503206284</v>
      </c>
      <c r="P84" s="224">
        <f t="shared" si="50"/>
        <v>1</v>
      </c>
      <c r="Q84" s="225">
        <f t="shared" si="51"/>
        <v>6</v>
      </c>
      <c r="R84" s="225">
        <f t="shared" si="52"/>
        <v>117</v>
      </c>
      <c r="T84">
        <v>503</v>
      </c>
      <c r="U84">
        <v>1198</v>
      </c>
      <c r="V84" t="s">
        <v>559</v>
      </c>
      <c r="W84">
        <v>666.19200000000001</v>
      </c>
      <c r="X84">
        <v>340.64800000000002</v>
      </c>
      <c r="Y84">
        <v>1.956</v>
      </c>
      <c r="Z84">
        <v>13.677</v>
      </c>
      <c r="AA84">
        <v>44.571652</v>
      </c>
      <c r="AB84">
        <v>0.46109600000000001</v>
      </c>
      <c r="AC84">
        <v>16.921378000000001</v>
      </c>
      <c r="AD84" s="1">
        <v>165</v>
      </c>
      <c r="AE84">
        <v>6</v>
      </c>
      <c r="AF84">
        <v>117</v>
      </c>
      <c r="AG84">
        <v>70</v>
      </c>
      <c r="AH84">
        <v>14.946540000000001</v>
      </c>
      <c r="AI84">
        <v>573.29999999999995</v>
      </c>
      <c r="AJ84">
        <v>0</v>
      </c>
      <c r="AK84">
        <v>1</v>
      </c>
      <c r="AL84">
        <v>143</v>
      </c>
      <c r="AM84" t="s">
        <v>560</v>
      </c>
      <c r="AN84" t="s">
        <v>561</v>
      </c>
      <c r="AO84">
        <v>666.19200000000001</v>
      </c>
      <c r="AR84" t="s">
        <v>117</v>
      </c>
      <c r="AS84" t="s">
        <v>118</v>
      </c>
      <c r="AT84" t="s">
        <v>466</v>
      </c>
      <c r="AU84" t="s">
        <v>559</v>
      </c>
      <c r="AV84" t="s">
        <v>48</v>
      </c>
      <c r="AW84">
        <v>1</v>
      </c>
      <c r="BB84">
        <v>0.78239999999999998</v>
      </c>
      <c r="BC84" t="s">
        <v>70</v>
      </c>
      <c r="BF84" t="s">
        <v>117</v>
      </c>
      <c r="BG84" t="s">
        <v>118</v>
      </c>
      <c r="BH84" t="s">
        <v>559</v>
      </c>
      <c r="BI84">
        <v>1198</v>
      </c>
      <c r="BJ84">
        <v>1</v>
      </c>
      <c r="BK84" t="s">
        <v>466</v>
      </c>
      <c r="BL84" t="s">
        <v>177</v>
      </c>
      <c r="BM84">
        <v>0.78239999999999998</v>
      </c>
      <c r="BN84" t="s">
        <v>70</v>
      </c>
      <c r="BO84" t="s">
        <v>192</v>
      </c>
      <c r="BP84">
        <v>666.19200000000001</v>
      </c>
    </row>
    <row r="85" spans="1:68" ht="16.5">
      <c r="A85" s="121" t="str">
        <f t="shared" si="36"/>
        <v>강화교통</v>
      </c>
      <c r="B85" s="122" t="str">
        <f t="shared" si="35"/>
        <v>최종수</v>
      </c>
      <c r="C85" s="123" t="str">
        <f t="shared" si="37"/>
        <v>D</v>
      </c>
      <c r="D85" s="124">
        <f t="shared" si="38"/>
        <v>0.80563021549267511</v>
      </c>
      <c r="E85" s="125">
        <f t="shared" si="39"/>
        <v>1710</v>
      </c>
      <c r="F85" s="234" t="str">
        <f t="shared" si="40"/>
        <v>71</v>
      </c>
      <c r="G85" s="126" t="str">
        <f t="shared" si="41"/>
        <v>78바3219</v>
      </c>
      <c r="H85" s="127">
        <f t="shared" si="42"/>
        <v>6</v>
      </c>
      <c r="I85" s="128">
        <f t="shared" si="43"/>
        <v>3582.4160000000002</v>
      </c>
      <c r="J85" s="129">
        <f t="shared" si="44"/>
        <v>9.7798058483509892E-3</v>
      </c>
      <c r="K85" s="129">
        <f t="shared" si="45"/>
        <v>0.31037970478707105</v>
      </c>
      <c r="L85" s="129">
        <f t="shared" si="46"/>
        <v>0.2082393557867093</v>
      </c>
      <c r="M85" s="130">
        <f t="shared" si="47"/>
        <v>13.55</v>
      </c>
      <c r="N85" s="131">
        <f t="shared" si="48"/>
        <v>0.16748473655767504</v>
      </c>
      <c r="O85" s="131">
        <f t="shared" si="49"/>
        <v>21.354303911103568</v>
      </c>
      <c r="P85" s="222">
        <f t="shared" si="50"/>
        <v>3</v>
      </c>
      <c r="Q85" s="223">
        <f t="shared" si="51"/>
        <v>6</v>
      </c>
      <c r="R85" s="223">
        <f t="shared" si="52"/>
        <v>765</v>
      </c>
      <c r="T85">
        <v>503</v>
      </c>
      <c r="U85">
        <v>1710</v>
      </c>
      <c r="V85" t="s">
        <v>313</v>
      </c>
      <c r="W85">
        <v>3582.4160000000002</v>
      </c>
      <c r="X85">
        <v>1562.375</v>
      </c>
      <c r="Y85">
        <v>2.2930000000000001</v>
      </c>
      <c r="Z85">
        <v>13.55</v>
      </c>
      <c r="AA85">
        <v>167.06497300000001</v>
      </c>
      <c r="AB85">
        <v>1.6338630000000001</v>
      </c>
      <c r="AC85">
        <v>51.853577000000001</v>
      </c>
      <c r="AD85" s="1">
        <v>746</v>
      </c>
      <c r="AE85">
        <v>6</v>
      </c>
      <c r="AF85">
        <v>765</v>
      </c>
      <c r="AG85">
        <v>90</v>
      </c>
      <c r="AH85">
        <v>21.443249999999999</v>
      </c>
      <c r="AI85">
        <v>10892.8</v>
      </c>
      <c r="AJ85">
        <v>47.3</v>
      </c>
      <c r="AK85">
        <v>3</v>
      </c>
      <c r="AL85">
        <v>659</v>
      </c>
      <c r="AM85" t="s">
        <v>314</v>
      </c>
      <c r="AN85" t="s">
        <v>562</v>
      </c>
      <c r="AO85">
        <v>1089.144</v>
      </c>
      <c r="AR85" t="s">
        <v>117</v>
      </c>
      <c r="AS85" t="s">
        <v>121</v>
      </c>
      <c r="AT85" t="s">
        <v>212</v>
      </c>
      <c r="AU85" t="s">
        <v>313</v>
      </c>
      <c r="AV85" t="s">
        <v>48</v>
      </c>
      <c r="AW85">
        <v>6</v>
      </c>
      <c r="BB85">
        <v>0.80563021549267511</v>
      </c>
      <c r="BC85" t="s">
        <v>67</v>
      </c>
      <c r="BF85" t="s">
        <v>117</v>
      </c>
      <c r="BG85" t="s">
        <v>121</v>
      </c>
      <c r="BH85" t="s">
        <v>313</v>
      </c>
      <c r="BI85">
        <v>1710</v>
      </c>
      <c r="BJ85">
        <v>6</v>
      </c>
      <c r="BK85" t="s">
        <v>212</v>
      </c>
      <c r="BL85" t="s">
        <v>228</v>
      </c>
      <c r="BM85">
        <v>0.80563021549267511</v>
      </c>
      <c r="BN85" t="s">
        <v>67</v>
      </c>
      <c r="BO85" t="s">
        <v>182</v>
      </c>
      <c r="BP85">
        <v>3582.4160000000002</v>
      </c>
    </row>
    <row r="86" spans="1:68" ht="16.5">
      <c r="A86" s="105" t="str">
        <f t="shared" si="36"/>
        <v>강화교통</v>
      </c>
      <c r="B86" s="106" t="str">
        <f t="shared" si="35"/>
        <v>태승환</v>
      </c>
      <c r="C86" s="107" t="str">
        <f t="shared" si="37"/>
        <v>F</v>
      </c>
      <c r="D86" s="108">
        <f t="shared" si="38"/>
        <v>0.78781249999999992</v>
      </c>
      <c r="E86" s="109">
        <f t="shared" si="39"/>
        <v>3150</v>
      </c>
      <c r="F86" s="235" t="str">
        <f t="shared" si="40"/>
        <v>71</v>
      </c>
      <c r="G86" s="110" t="str">
        <f t="shared" si="41"/>
        <v>78바3223</v>
      </c>
      <c r="H86" s="111">
        <f t="shared" si="42"/>
        <v>1</v>
      </c>
      <c r="I86" s="112">
        <f t="shared" si="43"/>
        <v>3303.0450000000001</v>
      </c>
      <c r="J86" s="113">
        <f t="shared" si="44"/>
        <v>1.0143402159532978E-2</v>
      </c>
      <c r="K86" s="113">
        <f t="shared" si="45"/>
        <v>0.28835051997692274</v>
      </c>
      <c r="L86" s="113">
        <f t="shared" si="46"/>
        <v>0.26854008952345487</v>
      </c>
      <c r="M86" s="114">
        <f t="shared" si="47"/>
        <v>14.096</v>
      </c>
      <c r="N86" s="115">
        <f t="shared" si="48"/>
        <v>0.27247585182763179</v>
      </c>
      <c r="O86" s="115">
        <f t="shared" si="49"/>
        <v>6.9329966742808526</v>
      </c>
      <c r="P86" s="224">
        <f t="shared" si="50"/>
        <v>17</v>
      </c>
      <c r="Q86" s="225">
        <f t="shared" si="51"/>
        <v>9</v>
      </c>
      <c r="R86" s="225">
        <f t="shared" si="52"/>
        <v>229</v>
      </c>
      <c r="T86">
        <v>503</v>
      </c>
      <c r="U86">
        <v>3150</v>
      </c>
      <c r="V86" t="s">
        <v>315</v>
      </c>
      <c r="W86">
        <v>3303.0450000000001</v>
      </c>
      <c r="X86">
        <v>1310.1859999999999</v>
      </c>
      <c r="Y86">
        <v>2.5209999999999999</v>
      </c>
      <c r="Z86">
        <v>14.096</v>
      </c>
      <c r="AA86">
        <v>140.78442100000001</v>
      </c>
      <c r="AB86">
        <v>1.4280330000000001</v>
      </c>
      <c r="AC86">
        <v>40.595261000000001</v>
      </c>
      <c r="AD86" s="1">
        <v>887</v>
      </c>
      <c r="AE86">
        <v>9</v>
      </c>
      <c r="AF86">
        <v>229</v>
      </c>
      <c r="AG86">
        <v>80</v>
      </c>
      <c r="AH86">
        <v>23.461722000000002</v>
      </c>
      <c r="AI86">
        <v>8442.7999999999993</v>
      </c>
      <c r="AJ86">
        <v>0</v>
      </c>
      <c r="AK86">
        <v>17</v>
      </c>
      <c r="AL86">
        <v>4785</v>
      </c>
      <c r="AM86" t="s">
        <v>316</v>
      </c>
      <c r="AN86" t="s">
        <v>563</v>
      </c>
      <c r="AO86">
        <v>3303.0450000000001</v>
      </c>
      <c r="AR86" t="s">
        <v>117</v>
      </c>
      <c r="AS86" t="s">
        <v>121</v>
      </c>
      <c r="AT86" t="s">
        <v>213</v>
      </c>
      <c r="AU86" t="s">
        <v>315</v>
      </c>
      <c r="AV86" t="s">
        <v>48</v>
      </c>
      <c r="AW86">
        <v>1</v>
      </c>
      <c r="BB86">
        <v>0.78781249999999992</v>
      </c>
      <c r="BC86" t="s">
        <v>70</v>
      </c>
      <c r="BF86" t="s">
        <v>117</v>
      </c>
      <c r="BG86" t="s">
        <v>121</v>
      </c>
      <c r="BH86" t="s">
        <v>315</v>
      </c>
      <c r="BI86">
        <v>3150</v>
      </c>
      <c r="BJ86">
        <v>1</v>
      </c>
      <c r="BK86" t="s">
        <v>213</v>
      </c>
      <c r="BL86" t="s">
        <v>177</v>
      </c>
      <c r="BM86">
        <v>0.78781249999999992</v>
      </c>
      <c r="BN86" t="s">
        <v>70</v>
      </c>
      <c r="BO86" t="s">
        <v>192</v>
      </c>
      <c r="BP86">
        <v>3303.0450000000001</v>
      </c>
    </row>
    <row r="87" spans="1:68" ht="16.5">
      <c r="A87" s="121" t="str">
        <f t="shared" si="36"/>
        <v>강화교통</v>
      </c>
      <c r="B87" s="122" t="str">
        <f t="shared" si="35"/>
        <v>한금섭</v>
      </c>
      <c r="C87" s="123" t="str">
        <f t="shared" si="37"/>
        <v>C</v>
      </c>
      <c r="D87" s="124">
        <f t="shared" si="38"/>
        <v>0.89</v>
      </c>
      <c r="E87" s="125">
        <f t="shared" si="39"/>
        <v>4880</v>
      </c>
      <c r="F87" s="234" t="str">
        <f t="shared" si="40"/>
        <v>70</v>
      </c>
      <c r="G87" s="126" t="str">
        <f t="shared" si="41"/>
        <v>78바3221</v>
      </c>
      <c r="H87" s="127">
        <f t="shared" si="42"/>
        <v>1</v>
      </c>
      <c r="I87" s="128">
        <f t="shared" si="43"/>
        <v>3093.9140000000002</v>
      </c>
      <c r="J87" s="129">
        <f t="shared" si="44"/>
        <v>9.3458310924341599E-3</v>
      </c>
      <c r="K87" s="129">
        <f t="shared" si="45"/>
        <v>0.30757985214738232</v>
      </c>
      <c r="L87" s="129">
        <f t="shared" si="46"/>
        <v>0.2446738984987947</v>
      </c>
      <c r="M87" s="130">
        <f t="shared" si="47"/>
        <v>15.760999999999999</v>
      </c>
      <c r="N87" s="131">
        <f t="shared" si="48"/>
        <v>6.4643037912495302E-2</v>
      </c>
      <c r="O87" s="131">
        <f t="shared" si="49"/>
        <v>27.537934150722997</v>
      </c>
      <c r="P87" s="222">
        <f t="shared" si="50"/>
        <v>4</v>
      </c>
      <c r="Q87" s="223">
        <f t="shared" si="51"/>
        <v>2</v>
      </c>
      <c r="R87" s="223">
        <f t="shared" si="52"/>
        <v>852</v>
      </c>
      <c r="T87">
        <v>503</v>
      </c>
      <c r="U87">
        <v>4880</v>
      </c>
      <c r="V87" t="s">
        <v>317</v>
      </c>
      <c r="W87">
        <v>3093.9140000000002</v>
      </c>
      <c r="X87">
        <v>1336.933</v>
      </c>
      <c r="Y87">
        <v>2.3140000000000001</v>
      </c>
      <c r="Z87">
        <v>15.760999999999999</v>
      </c>
      <c r="AA87">
        <v>136.74942200000001</v>
      </c>
      <c r="AB87">
        <v>1.2780370000000001</v>
      </c>
      <c r="AC87">
        <v>42.061366999999997</v>
      </c>
      <c r="AD87" s="1">
        <v>757</v>
      </c>
      <c r="AE87">
        <v>2</v>
      </c>
      <c r="AF87">
        <v>852</v>
      </c>
      <c r="AG87">
        <v>106</v>
      </c>
      <c r="AH87">
        <v>22.624694999999999</v>
      </c>
      <c r="AI87">
        <v>9698.1</v>
      </c>
      <c r="AJ87">
        <v>737.8</v>
      </c>
      <c r="AK87">
        <v>4</v>
      </c>
      <c r="AL87">
        <v>600</v>
      </c>
      <c r="AM87" t="s">
        <v>318</v>
      </c>
      <c r="AN87" t="s">
        <v>564</v>
      </c>
      <c r="AO87">
        <v>3093.9140000000002</v>
      </c>
      <c r="AR87" t="s">
        <v>117</v>
      </c>
      <c r="AS87" t="s">
        <v>120</v>
      </c>
      <c r="AT87" t="s">
        <v>208</v>
      </c>
      <c r="AU87" t="s">
        <v>317</v>
      </c>
      <c r="AV87" t="s">
        <v>48</v>
      </c>
      <c r="AW87">
        <v>1</v>
      </c>
      <c r="BB87">
        <v>0.89</v>
      </c>
      <c r="BC87" t="s">
        <v>69</v>
      </c>
      <c r="BF87" t="s">
        <v>117</v>
      </c>
      <c r="BG87" t="s">
        <v>120</v>
      </c>
      <c r="BH87" t="s">
        <v>317</v>
      </c>
      <c r="BI87">
        <v>4880</v>
      </c>
      <c r="BJ87">
        <v>1</v>
      </c>
      <c r="BK87" t="s">
        <v>208</v>
      </c>
      <c r="BL87" t="s">
        <v>177</v>
      </c>
      <c r="BM87">
        <v>0.89</v>
      </c>
      <c r="BN87" t="s">
        <v>69</v>
      </c>
      <c r="BO87" t="s">
        <v>180</v>
      </c>
      <c r="BP87">
        <v>3093.9140000000002</v>
      </c>
    </row>
    <row r="88" spans="1:68" ht="16.5">
      <c r="A88" s="105" t="str">
        <f t="shared" ref="A88:A92" si="53">BF88</f>
        <v>강화교통</v>
      </c>
      <c r="B88" s="106" t="str">
        <f t="shared" si="35"/>
        <v>한재만</v>
      </c>
      <c r="C88" s="107" t="str">
        <f t="shared" ref="C88:C92" si="54">BN88</f>
        <v>F</v>
      </c>
      <c r="D88" s="108">
        <f t="shared" ref="D88:D92" si="55">BM88</f>
        <v>0.76707402345704723</v>
      </c>
      <c r="E88" s="109">
        <f t="shared" ref="E88:E92" si="56">U88</f>
        <v>2844</v>
      </c>
      <c r="F88" s="235" t="str">
        <f t="shared" ref="F88:F92" si="57">BG88</f>
        <v>70</v>
      </c>
      <c r="G88" s="110" t="str">
        <f t="shared" ref="G88:G92" si="58">BK88</f>
        <v>78바3222</v>
      </c>
      <c r="H88" s="111">
        <f t="shared" ref="H88:H92" si="59">BJ88</f>
        <v>2</v>
      </c>
      <c r="I88" s="112">
        <f t="shared" ref="I88:I92" si="60">BP88</f>
        <v>3489.9210000000003</v>
      </c>
      <c r="J88" s="113">
        <f t="shared" ref="J88:J92" si="61">AB88/AA88</f>
        <v>1.9220561414082148E-2</v>
      </c>
      <c r="K88" s="113">
        <f t="shared" ref="K88:K92" si="62">AC88/AA88</f>
        <v>0.32244073138377771</v>
      </c>
      <c r="L88" s="113">
        <f t="shared" ref="L88:L92" si="63">AD88/I88</f>
        <v>0.15645053283441085</v>
      </c>
      <c r="M88" s="114">
        <f t="shared" ref="M88:M92" si="64">Z88</f>
        <v>14.791</v>
      </c>
      <c r="N88" s="115">
        <f t="shared" ref="N88:N92" si="65">AE88*100/W88</f>
        <v>0</v>
      </c>
      <c r="O88" s="115">
        <f t="shared" ref="O88:O92" si="66">AF88*100/W88</f>
        <v>14.355625815025613</v>
      </c>
      <c r="P88" s="224">
        <f t="shared" ref="P88:P92" si="67">AK88</f>
        <v>28</v>
      </c>
      <c r="Q88" s="225">
        <f t="shared" ref="Q88:Q92" si="68">AE88</f>
        <v>0</v>
      </c>
      <c r="R88" s="225">
        <f t="shared" ref="R88:R92" si="69">AF88</f>
        <v>501</v>
      </c>
      <c r="T88">
        <v>503</v>
      </c>
      <c r="U88">
        <v>2844</v>
      </c>
      <c r="V88" t="s">
        <v>319</v>
      </c>
      <c r="W88">
        <v>3489.9209999999998</v>
      </c>
      <c r="X88">
        <v>1571.23</v>
      </c>
      <c r="Y88">
        <v>2.2210000000000001</v>
      </c>
      <c r="Z88">
        <v>14.791</v>
      </c>
      <c r="AA88">
        <v>164.478026</v>
      </c>
      <c r="AB88">
        <v>3.1613600000000002</v>
      </c>
      <c r="AC88">
        <v>53.034415000000003</v>
      </c>
      <c r="AD88" s="1">
        <v>546</v>
      </c>
      <c r="AE88">
        <v>0</v>
      </c>
      <c r="AF88">
        <v>501</v>
      </c>
      <c r="AG88">
        <v>86</v>
      </c>
      <c r="AH88">
        <v>21.218159</v>
      </c>
      <c r="AI88">
        <v>8786.6</v>
      </c>
      <c r="AJ88">
        <v>19.8</v>
      </c>
      <c r="AK88">
        <v>28</v>
      </c>
      <c r="AL88">
        <v>8167</v>
      </c>
      <c r="AM88" t="s">
        <v>320</v>
      </c>
      <c r="AN88" t="s">
        <v>565</v>
      </c>
      <c r="AO88">
        <v>3373.9580000000001</v>
      </c>
      <c r="AR88" t="s">
        <v>117</v>
      </c>
      <c r="AS88" t="s">
        <v>120</v>
      </c>
      <c r="AT88" t="s">
        <v>209</v>
      </c>
      <c r="AU88" t="s">
        <v>319</v>
      </c>
      <c r="AV88" t="s">
        <v>48</v>
      </c>
      <c r="AW88">
        <v>2</v>
      </c>
      <c r="BB88">
        <v>0.76707402345704723</v>
      </c>
      <c r="BC88" t="s">
        <v>70</v>
      </c>
      <c r="BF88" t="s">
        <v>117</v>
      </c>
      <c r="BG88" t="s">
        <v>120</v>
      </c>
      <c r="BH88" t="s">
        <v>319</v>
      </c>
      <c r="BI88">
        <v>2844</v>
      </c>
      <c r="BJ88">
        <v>2</v>
      </c>
      <c r="BK88" t="s">
        <v>209</v>
      </c>
      <c r="BL88" t="s">
        <v>204</v>
      </c>
      <c r="BM88">
        <v>0.76707402345704723</v>
      </c>
      <c r="BN88" t="s">
        <v>70</v>
      </c>
      <c r="BO88" t="s">
        <v>192</v>
      </c>
      <c r="BP88">
        <v>3489.9210000000003</v>
      </c>
    </row>
    <row r="89" spans="1:68" ht="16.5">
      <c r="A89" s="121" t="str">
        <f t="shared" si="53"/>
        <v>강화교통</v>
      </c>
      <c r="B89" s="122" t="str">
        <f t="shared" si="35"/>
        <v>한재열</v>
      </c>
      <c r="C89" s="123" t="str">
        <f t="shared" si="54"/>
        <v>F</v>
      </c>
      <c r="D89" s="124">
        <f t="shared" si="55"/>
        <v>0.70468749999999991</v>
      </c>
      <c r="E89" s="125">
        <f t="shared" si="56"/>
        <v>4474</v>
      </c>
      <c r="F89" s="234" t="str">
        <f t="shared" si="57"/>
        <v>71</v>
      </c>
      <c r="G89" s="126" t="str">
        <f t="shared" si="58"/>
        <v>78바3223</v>
      </c>
      <c r="H89" s="127">
        <f t="shared" si="59"/>
        <v>1</v>
      </c>
      <c r="I89" s="128">
        <f t="shared" si="60"/>
        <v>3666.0929999999998</v>
      </c>
      <c r="J89" s="129">
        <f t="shared" si="61"/>
        <v>8.5381346158934154E-3</v>
      </c>
      <c r="K89" s="129">
        <f t="shared" si="62"/>
        <v>0.2851059518580249</v>
      </c>
      <c r="L89" s="129">
        <f t="shared" si="63"/>
        <v>0.25885868143552276</v>
      </c>
      <c r="M89" s="130">
        <f t="shared" si="64"/>
        <v>17.055</v>
      </c>
      <c r="N89" s="131">
        <f t="shared" si="65"/>
        <v>0.43643191812100784</v>
      </c>
      <c r="O89" s="131">
        <f t="shared" si="66"/>
        <v>41.952018129381884</v>
      </c>
      <c r="P89" s="222">
        <f t="shared" si="67"/>
        <v>11</v>
      </c>
      <c r="Q89" s="223">
        <f t="shared" si="68"/>
        <v>16</v>
      </c>
      <c r="R89" s="223">
        <f t="shared" si="69"/>
        <v>1538</v>
      </c>
      <c r="T89">
        <v>503</v>
      </c>
      <c r="U89">
        <v>4474</v>
      </c>
      <c r="V89" t="s">
        <v>394</v>
      </c>
      <c r="W89">
        <v>3666.0929999999998</v>
      </c>
      <c r="X89">
        <v>1625.421</v>
      </c>
      <c r="Y89">
        <v>2.2549999999999999</v>
      </c>
      <c r="Z89">
        <v>17.055</v>
      </c>
      <c r="AA89">
        <v>152.09247199999999</v>
      </c>
      <c r="AB89">
        <v>1.298586</v>
      </c>
      <c r="AC89">
        <v>43.362468999999997</v>
      </c>
      <c r="AD89" s="1">
        <v>949</v>
      </c>
      <c r="AE89">
        <v>16</v>
      </c>
      <c r="AF89">
        <v>1538</v>
      </c>
      <c r="AG89">
        <v>80</v>
      </c>
      <c r="AH89">
        <v>24.104368000000001</v>
      </c>
      <c r="AI89">
        <v>11792.5</v>
      </c>
      <c r="AJ89">
        <v>0</v>
      </c>
      <c r="AK89">
        <v>11</v>
      </c>
      <c r="AL89">
        <v>1883</v>
      </c>
      <c r="AM89" t="s">
        <v>395</v>
      </c>
      <c r="AN89" t="s">
        <v>566</v>
      </c>
      <c r="AO89">
        <v>3666.0929999999998</v>
      </c>
      <c r="AR89" t="s">
        <v>117</v>
      </c>
      <c r="AS89" t="s">
        <v>121</v>
      </c>
      <c r="AT89" t="s">
        <v>213</v>
      </c>
      <c r="AU89" t="s">
        <v>394</v>
      </c>
      <c r="AV89" t="s">
        <v>48</v>
      </c>
      <c r="AW89">
        <v>1</v>
      </c>
      <c r="BB89">
        <v>0.70468749999999991</v>
      </c>
      <c r="BC89" t="s">
        <v>70</v>
      </c>
      <c r="BF89" t="s">
        <v>117</v>
      </c>
      <c r="BG89" t="s">
        <v>121</v>
      </c>
      <c r="BH89" t="s">
        <v>394</v>
      </c>
      <c r="BI89">
        <v>4474</v>
      </c>
      <c r="BJ89">
        <v>1</v>
      </c>
      <c r="BK89" t="s">
        <v>213</v>
      </c>
      <c r="BL89" t="s">
        <v>177</v>
      </c>
      <c r="BM89">
        <v>0.70468749999999991</v>
      </c>
      <c r="BN89" t="s">
        <v>70</v>
      </c>
      <c r="BO89" t="s">
        <v>192</v>
      </c>
      <c r="BP89">
        <v>3666.0929999999998</v>
      </c>
    </row>
    <row r="90" spans="1:68" ht="16.5">
      <c r="A90" s="105" t="str">
        <f t="shared" si="53"/>
        <v>강화교통</v>
      </c>
      <c r="B90" s="106" t="str">
        <f t="shared" si="35"/>
        <v>허태록</v>
      </c>
      <c r="C90" s="107" t="str">
        <f t="shared" si="54"/>
        <v>F</v>
      </c>
      <c r="D90" s="108">
        <f t="shared" si="55"/>
        <v>0.78198389206246122</v>
      </c>
      <c r="E90" s="109">
        <f t="shared" si="56"/>
        <v>9725</v>
      </c>
      <c r="F90" s="235" t="str">
        <f t="shared" si="57"/>
        <v>70</v>
      </c>
      <c r="G90" s="110" t="str">
        <f t="shared" si="58"/>
        <v>78바3203</v>
      </c>
      <c r="H90" s="111">
        <f t="shared" si="59"/>
        <v>2</v>
      </c>
      <c r="I90" s="112">
        <f t="shared" si="60"/>
        <v>745.26700000000005</v>
      </c>
      <c r="J90" s="113">
        <f t="shared" si="61"/>
        <v>1.6852071040362255E-2</v>
      </c>
      <c r="K90" s="113">
        <f t="shared" si="62"/>
        <v>0.3232325446518729</v>
      </c>
      <c r="L90" s="113">
        <f t="shared" si="63"/>
        <v>0.23884057659872232</v>
      </c>
      <c r="M90" s="114">
        <f t="shared" si="64"/>
        <v>18.094000000000001</v>
      </c>
      <c r="N90" s="115">
        <f t="shared" si="65"/>
        <v>0</v>
      </c>
      <c r="O90" s="115">
        <f t="shared" si="66"/>
        <v>39.583129267765777</v>
      </c>
      <c r="P90" s="224">
        <f t="shared" si="67"/>
        <v>2</v>
      </c>
      <c r="Q90" s="225">
        <f t="shared" si="68"/>
        <v>0</v>
      </c>
      <c r="R90" s="225">
        <f t="shared" si="69"/>
        <v>295</v>
      </c>
      <c r="T90">
        <v>503</v>
      </c>
      <c r="U90">
        <v>9725</v>
      </c>
      <c r="V90" t="s">
        <v>321</v>
      </c>
      <c r="W90">
        <v>745.26700000000005</v>
      </c>
      <c r="X90">
        <v>353.72399999999999</v>
      </c>
      <c r="Y90">
        <v>2.1070000000000002</v>
      </c>
      <c r="Z90">
        <v>18.094000000000001</v>
      </c>
      <c r="AA90">
        <v>32.982771</v>
      </c>
      <c r="AB90">
        <v>0.55582799999999999</v>
      </c>
      <c r="AC90">
        <v>10.661104999999999</v>
      </c>
      <c r="AD90" s="1">
        <v>178</v>
      </c>
      <c r="AE90">
        <v>0</v>
      </c>
      <c r="AF90">
        <v>295</v>
      </c>
      <c r="AG90">
        <v>86</v>
      </c>
      <c r="AH90">
        <v>22.595645000000001</v>
      </c>
      <c r="AI90">
        <v>3787.3</v>
      </c>
      <c r="AJ90">
        <v>6.4</v>
      </c>
      <c r="AK90">
        <v>2</v>
      </c>
      <c r="AL90">
        <v>1352</v>
      </c>
      <c r="AM90" t="s">
        <v>322</v>
      </c>
      <c r="AN90" t="s">
        <v>567</v>
      </c>
      <c r="AO90">
        <v>373.45400000000001</v>
      </c>
      <c r="AR90" t="s">
        <v>117</v>
      </c>
      <c r="AS90" t="s">
        <v>120</v>
      </c>
      <c r="AT90" t="s">
        <v>202</v>
      </c>
      <c r="AU90" t="s">
        <v>321</v>
      </c>
      <c r="AV90" t="s">
        <v>48</v>
      </c>
      <c r="AW90">
        <v>2</v>
      </c>
      <c r="BB90">
        <v>0.78198389206246122</v>
      </c>
      <c r="BC90" t="s">
        <v>70</v>
      </c>
      <c r="BF90" t="s">
        <v>117</v>
      </c>
      <c r="BG90" t="s">
        <v>120</v>
      </c>
      <c r="BH90" t="s">
        <v>321</v>
      </c>
      <c r="BI90">
        <v>9725</v>
      </c>
      <c r="BJ90">
        <v>2</v>
      </c>
      <c r="BK90" t="s">
        <v>202</v>
      </c>
      <c r="BL90" t="s">
        <v>201</v>
      </c>
      <c r="BM90">
        <v>0.78198389206246122</v>
      </c>
      <c r="BN90" t="s">
        <v>70</v>
      </c>
      <c r="BO90" t="s">
        <v>192</v>
      </c>
      <c r="BP90">
        <v>745.26700000000005</v>
      </c>
    </row>
    <row r="91" spans="1:68" ht="16.5">
      <c r="A91" s="121" t="str">
        <f t="shared" si="53"/>
        <v>강화교통</v>
      </c>
      <c r="B91" s="122" t="str">
        <f t="shared" si="35"/>
        <v>홍성운</v>
      </c>
      <c r="C91" s="123" t="str">
        <f t="shared" si="54"/>
        <v>A</v>
      </c>
      <c r="D91" s="124">
        <f t="shared" si="55"/>
        <v>0.9623076923076922</v>
      </c>
      <c r="E91" s="125">
        <f t="shared" si="56"/>
        <v>2007</v>
      </c>
      <c r="F91" s="234" t="str">
        <f t="shared" si="57"/>
        <v>800</v>
      </c>
      <c r="G91" s="126" t="str">
        <f t="shared" si="58"/>
        <v>78바3228</v>
      </c>
      <c r="H91" s="127">
        <f t="shared" si="59"/>
        <v>1</v>
      </c>
      <c r="I91" s="128">
        <f t="shared" si="60"/>
        <v>2876.3539999999998</v>
      </c>
      <c r="J91" s="129">
        <f t="shared" si="61"/>
        <v>8.5512601253088846E-3</v>
      </c>
      <c r="K91" s="129">
        <f t="shared" si="62"/>
        <v>0.33890241402519272</v>
      </c>
      <c r="L91" s="129">
        <f t="shared" si="63"/>
        <v>0.26248507659349302</v>
      </c>
      <c r="M91" s="130">
        <f t="shared" si="64"/>
        <v>10.08</v>
      </c>
      <c r="N91" s="131">
        <f t="shared" si="65"/>
        <v>0.93868835338070356</v>
      </c>
      <c r="O91" s="131">
        <f t="shared" si="66"/>
        <v>26.943832365557231</v>
      </c>
      <c r="P91" s="222">
        <f t="shared" si="67"/>
        <v>6</v>
      </c>
      <c r="Q91" s="223">
        <f t="shared" si="68"/>
        <v>27</v>
      </c>
      <c r="R91" s="223">
        <f t="shared" si="69"/>
        <v>775</v>
      </c>
      <c r="T91">
        <v>503</v>
      </c>
      <c r="U91">
        <v>2007</v>
      </c>
      <c r="V91" t="s">
        <v>372</v>
      </c>
      <c r="W91">
        <v>2876.3539999999998</v>
      </c>
      <c r="X91">
        <v>1149.79</v>
      </c>
      <c r="Y91">
        <v>2.5019999999999998</v>
      </c>
      <c r="Z91">
        <v>10.08</v>
      </c>
      <c r="AA91">
        <v>145.49247500000001</v>
      </c>
      <c r="AB91">
        <v>1.2441439999999999</v>
      </c>
      <c r="AC91">
        <v>49.307751000000003</v>
      </c>
      <c r="AD91" s="1">
        <v>755</v>
      </c>
      <c r="AE91">
        <v>27</v>
      </c>
      <c r="AF91">
        <v>775</v>
      </c>
      <c r="AG91">
        <v>87</v>
      </c>
      <c r="AH91">
        <v>19.769777999999999</v>
      </c>
      <c r="AI91">
        <v>5921.9</v>
      </c>
      <c r="AJ91">
        <v>51.4</v>
      </c>
      <c r="AK91">
        <v>6</v>
      </c>
      <c r="AL91">
        <v>673</v>
      </c>
      <c r="AM91" t="s">
        <v>373</v>
      </c>
      <c r="AN91" t="s">
        <v>568</v>
      </c>
      <c r="AO91">
        <v>2876.3539999999998</v>
      </c>
      <c r="AR91" t="s">
        <v>117</v>
      </c>
      <c r="AS91" t="s">
        <v>122</v>
      </c>
      <c r="AT91" t="s">
        <v>329</v>
      </c>
      <c r="AU91" t="s">
        <v>372</v>
      </c>
      <c r="AV91" t="s">
        <v>48</v>
      </c>
      <c r="AW91">
        <v>1</v>
      </c>
      <c r="BB91">
        <v>0.9623076923076922</v>
      </c>
      <c r="BC91" t="s">
        <v>66</v>
      </c>
      <c r="BF91" t="s">
        <v>117</v>
      </c>
      <c r="BG91" t="s">
        <v>122</v>
      </c>
      <c r="BH91" t="s">
        <v>372</v>
      </c>
      <c r="BI91">
        <v>2007</v>
      </c>
      <c r="BJ91">
        <v>1</v>
      </c>
      <c r="BK91" t="s">
        <v>329</v>
      </c>
      <c r="BL91" t="s">
        <v>177</v>
      </c>
      <c r="BM91">
        <v>0.9623076923076922</v>
      </c>
      <c r="BN91" t="s">
        <v>66</v>
      </c>
      <c r="BO91" t="s">
        <v>181</v>
      </c>
      <c r="BP91">
        <v>2876.3539999999998</v>
      </c>
    </row>
    <row r="92" spans="1:68" ht="16.5">
      <c r="A92" s="105" t="str">
        <f t="shared" si="53"/>
        <v>강화교통</v>
      </c>
      <c r="B92" s="106" t="str">
        <f t="shared" si="35"/>
        <v>황원구</v>
      </c>
      <c r="C92" s="107" t="str">
        <f t="shared" si="54"/>
        <v>F</v>
      </c>
      <c r="D92" s="108">
        <f t="shared" si="55"/>
        <v>0.76918326768474299</v>
      </c>
      <c r="E92" s="109">
        <f t="shared" si="56"/>
        <v>6980</v>
      </c>
      <c r="F92" s="235" t="str">
        <f t="shared" si="57"/>
        <v>60-5</v>
      </c>
      <c r="G92" s="110" t="str">
        <f t="shared" si="58"/>
        <v>78바3231</v>
      </c>
      <c r="H92" s="111">
        <f t="shared" si="59"/>
        <v>6</v>
      </c>
      <c r="I92" s="112">
        <f t="shared" si="60"/>
        <v>3244.9940000000001</v>
      </c>
      <c r="J92" s="113">
        <f t="shared" si="61"/>
        <v>1.9059545408950246E-2</v>
      </c>
      <c r="K92" s="113">
        <f t="shared" si="62"/>
        <v>0.29429977943052676</v>
      </c>
      <c r="L92" s="113">
        <f t="shared" si="63"/>
        <v>0.19383703020714368</v>
      </c>
      <c r="M92" s="114">
        <f t="shared" si="64"/>
        <v>18.594000000000001</v>
      </c>
      <c r="N92" s="115">
        <f t="shared" si="65"/>
        <v>0.24653358372927653</v>
      </c>
      <c r="O92" s="115">
        <f t="shared" si="66"/>
        <v>46.687297418731745</v>
      </c>
      <c r="P92" s="224">
        <f t="shared" si="67"/>
        <v>9</v>
      </c>
      <c r="Q92" s="225">
        <f t="shared" si="68"/>
        <v>8</v>
      </c>
      <c r="R92" s="225">
        <f t="shared" si="69"/>
        <v>1515</v>
      </c>
      <c r="T92">
        <v>503</v>
      </c>
      <c r="U92">
        <v>6980</v>
      </c>
      <c r="V92" t="s">
        <v>323</v>
      </c>
      <c r="W92">
        <v>3244.9940000000001</v>
      </c>
      <c r="X92">
        <v>1380.682</v>
      </c>
      <c r="Y92">
        <v>2.35</v>
      </c>
      <c r="Z92">
        <v>18.594000000000001</v>
      </c>
      <c r="AA92">
        <v>129.35969600000001</v>
      </c>
      <c r="AB92">
        <v>2.4655369999999999</v>
      </c>
      <c r="AC92">
        <v>38.070529999999998</v>
      </c>
      <c r="AD92" s="1">
        <v>629</v>
      </c>
      <c r="AE92">
        <v>8</v>
      </c>
      <c r="AF92">
        <v>1515</v>
      </c>
      <c r="AG92">
        <v>94</v>
      </c>
      <c r="AH92">
        <v>25.085045999999998</v>
      </c>
      <c r="AI92">
        <v>20922.400000000001</v>
      </c>
      <c r="AJ92">
        <v>414.3</v>
      </c>
      <c r="AK92">
        <v>9</v>
      </c>
      <c r="AL92">
        <v>2553</v>
      </c>
      <c r="AM92" t="s">
        <v>324</v>
      </c>
      <c r="AN92" t="s">
        <v>569</v>
      </c>
      <c r="AO92">
        <v>775.15099999999995</v>
      </c>
      <c r="AR92" t="s">
        <v>117</v>
      </c>
      <c r="AS92" t="s">
        <v>119</v>
      </c>
      <c r="AT92" t="s">
        <v>198</v>
      </c>
      <c r="AU92" t="s">
        <v>323</v>
      </c>
      <c r="AV92" t="s">
        <v>48</v>
      </c>
      <c r="AW92">
        <v>6</v>
      </c>
      <c r="BB92">
        <v>0.76918326768474299</v>
      </c>
      <c r="BC92" t="s">
        <v>70</v>
      </c>
      <c r="BF92" t="s">
        <v>117</v>
      </c>
      <c r="BG92" t="s">
        <v>119</v>
      </c>
      <c r="BH92" t="s">
        <v>323</v>
      </c>
      <c r="BI92">
        <v>6980</v>
      </c>
      <c r="BJ92">
        <v>6</v>
      </c>
      <c r="BK92" t="s">
        <v>198</v>
      </c>
      <c r="BL92" t="s">
        <v>216</v>
      </c>
      <c r="BM92">
        <v>0.76918326768474299</v>
      </c>
      <c r="BN92" t="s">
        <v>70</v>
      </c>
      <c r="BO92" t="s">
        <v>192</v>
      </c>
      <c r="BP92">
        <v>3244.9940000000001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92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4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2"/>
      <c r="B1" s="33"/>
      <c r="C1" s="97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87" t="s">
        <v>570</v>
      </c>
      <c r="B2" s="288"/>
      <c r="C2" s="289"/>
      <c r="D2" s="290"/>
      <c r="E2" s="287"/>
      <c r="F2" s="291"/>
      <c r="G2" s="287"/>
      <c r="H2" s="287"/>
      <c r="I2" s="287"/>
      <c r="J2" s="287"/>
      <c r="K2" s="242"/>
      <c r="L2" s="242"/>
      <c r="M2" s="242"/>
      <c r="N2" s="242"/>
      <c r="O2" s="242"/>
      <c r="P2" s="242"/>
      <c r="Q2" s="242"/>
      <c r="R2" s="242"/>
    </row>
    <row r="3" spans="1:18">
      <c r="A3" s="242"/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</row>
    <row r="4" spans="1:18" ht="26.25">
      <c r="A4" s="292" t="s">
        <v>571</v>
      </c>
      <c r="B4" s="293"/>
      <c r="C4" s="294"/>
      <c r="D4" s="295"/>
      <c r="E4" s="296"/>
      <c r="F4" s="297"/>
      <c r="G4" s="242"/>
      <c r="H4" s="296"/>
      <c r="I4" s="242"/>
      <c r="J4" s="242"/>
      <c r="K4" s="242"/>
      <c r="L4" s="242"/>
      <c r="M4" s="242"/>
      <c r="N4" s="242"/>
      <c r="O4" s="242"/>
      <c r="P4" s="242"/>
      <c r="Q4" s="242"/>
      <c r="R4" s="242"/>
    </row>
    <row r="5" spans="1:18" ht="26.25">
      <c r="A5" s="245" t="s">
        <v>572</v>
      </c>
      <c r="B5" s="242"/>
      <c r="C5" s="242"/>
      <c r="D5" s="242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</row>
    <row r="6" spans="1:18" ht="17.25">
      <c r="A6" s="246" t="s">
        <v>573</v>
      </c>
      <c r="B6" s="242"/>
      <c r="C6" s="242"/>
      <c r="D6" s="242"/>
      <c r="E6" s="24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</row>
    <row r="7" spans="1:18" ht="17.25">
      <c r="A7" s="246"/>
      <c r="B7" s="242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242"/>
      <c r="N7" s="242"/>
      <c r="O7" s="242"/>
      <c r="P7" s="242"/>
      <c r="Q7" s="242"/>
      <c r="R7" s="242"/>
    </row>
    <row r="8" spans="1:18" ht="17.25">
      <c r="A8" s="243" t="s">
        <v>374</v>
      </c>
      <c r="B8" s="244"/>
      <c r="C8" s="244"/>
      <c r="D8" s="244"/>
      <c r="E8" s="244"/>
      <c r="F8" s="244"/>
      <c r="G8" s="244"/>
      <c r="H8" s="244"/>
      <c r="I8" s="244"/>
      <c r="J8" s="244"/>
      <c r="K8" s="244"/>
      <c r="L8" s="244"/>
      <c r="M8" s="244"/>
      <c r="N8" s="244"/>
      <c r="O8" s="244"/>
      <c r="P8" s="244"/>
      <c r="Q8" s="244"/>
      <c r="R8" s="244"/>
    </row>
    <row r="9" spans="1:18">
      <c r="A9" s="244"/>
      <c r="B9" s="244"/>
      <c r="C9" s="244"/>
      <c r="D9" s="244"/>
      <c r="E9" s="244"/>
      <c r="F9" s="244"/>
      <c r="G9" s="244"/>
      <c r="H9" s="244"/>
      <c r="I9" s="244"/>
      <c r="J9" s="244"/>
      <c r="K9" s="244"/>
      <c r="L9" s="244"/>
      <c r="M9" s="244"/>
      <c r="N9" s="244"/>
      <c r="O9" s="244"/>
      <c r="P9" s="244"/>
      <c r="Q9" s="244"/>
      <c r="R9" s="244"/>
    </row>
    <row r="10" spans="1:18">
      <c r="A10" s="244" t="s">
        <v>574</v>
      </c>
      <c r="B10" s="244"/>
      <c r="C10" s="244"/>
      <c r="D10" s="244"/>
      <c r="E10" s="244"/>
      <c r="F10" s="244"/>
      <c r="G10" s="244"/>
      <c r="H10" s="244"/>
      <c r="I10" s="244"/>
      <c r="J10" s="244"/>
      <c r="K10" s="244"/>
      <c r="L10" s="244"/>
      <c r="M10" s="244"/>
      <c r="N10" s="244"/>
      <c r="O10" s="244"/>
      <c r="P10" s="244"/>
      <c r="Q10" s="244"/>
      <c r="R10" s="244"/>
    </row>
    <row r="11" spans="1:18">
      <c r="A11" s="244"/>
      <c r="B11" s="244"/>
      <c r="C11" s="244"/>
      <c r="D11" s="244"/>
      <c r="E11" s="244"/>
      <c r="F11" s="244"/>
      <c r="G11" s="244"/>
      <c r="H11" s="244"/>
      <c r="I11" s="244"/>
      <c r="J11" s="244"/>
      <c r="K11" s="244"/>
      <c r="L11" s="244"/>
      <c r="M11" s="244"/>
      <c r="N11" s="244"/>
      <c r="O11" s="244"/>
      <c r="P11" s="244"/>
      <c r="Q11" s="244"/>
      <c r="R11" s="244"/>
    </row>
    <row r="12" spans="1:18">
      <c r="A12" s="242"/>
      <c r="B12" s="242"/>
      <c r="C12" s="242"/>
      <c r="D12" s="242"/>
      <c r="E12" s="242"/>
      <c r="F12" s="242"/>
      <c r="G12" s="242"/>
      <c r="H12" s="242"/>
      <c r="I12" s="242"/>
      <c r="J12" s="242"/>
      <c r="K12" s="242"/>
      <c r="L12" s="242"/>
      <c r="M12" s="242"/>
      <c r="N12" s="242"/>
      <c r="O12" s="242"/>
      <c r="P12" s="242"/>
      <c r="Q12" s="242"/>
      <c r="R12" s="242"/>
    </row>
    <row r="13" spans="1:18" ht="37.5" customHeight="1">
      <c r="A13" s="298" t="s">
        <v>0</v>
      </c>
      <c r="B13" s="299" t="s">
        <v>74</v>
      </c>
      <c r="C13" s="300" t="s">
        <v>65</v>
      </c>
      <c r="D13" s="300" t="s">
        <v>160</v>
      </c>
      <c r="E13" s="301" t="s">
        <v>146</v>
      </c>
      <c r="F13" s="299" t="s">
        <v>151</v>
      </c>
      <c r="G13" s="301" t="s">
        <v>149</v>
      </c>
      <c r="H13" s="301" t="s">
        <v>153</v>
      </c>
      <c r="I13" s="259" t="s">
        <v>155</v>
      </c>
      <c r="J13" s="301" t="s">
        <v>11</v>
      </c>
      <c r="K13" s="301" t="s">
        <v>12</v>
      </c>
      <c r="L13" s="301" t="s">
        <v>13</v>
      </c>
      <c r="M13" s="301" t="s">
        <v>105</v>
      </c>
      <c r="N13" s="301" t="s">
        <v>6</v>
      </c>
      <c r="O13" s="301" t="s">
        <v>7</v>
      </c>
      <c r="P13" s="301" t="s">
        <v>183</v>
      </c>
      <c r="Q13" s="302" t="s">
        <v>185</v>
      </c>
      <c r="R13" s="302" t="s">
        <v>186</v>
      </c>
    </row>
    <row r="14" spans="1:18" ht="16.5">
      <c r="A14" s="303" t="s">
        <v>117</v>
      </c>
      <c r="B14" s="304" t="s">
        <v>445</v>
      </c>
      <c r="C14" s="305" t="s">
        <v>70</v>
      </c>
      <c r="D14" s="306">
        <v>0.75732526032184033</v>
      </c>
      <c r="E14" s="307">
        <v>4405</v>
      </c>
      <c r="F14" s="247" t="s">
        <v>119</v>
      </c>
      <c r="G14" s="308" t="s">
        <v>196</v>
      </c>
      <c r="H14" s="309">
        <v>5</v>
      </c>
      <c r="I14" s="248">
        <v>2540.509</v>
      </c>
      <c r="J14" s="310">
        <v>2.3445548317634127E-2</v>
      </c>
      <c r="K14" s="310">
        <v>0.30826286551769683</v>
      </c>
      <c r="L14" s="310">
        <v>0.2070451236346732</v>
      </c>
      <c r="M14" s="311">
        <v>18.306000000000001</v>
      </c>
      <c r="N14" s="312">
        <v>1.2595901057622705</v>
      </c>
      <c r="O14" s="312">
        <v>30.505697873929989</v>
      </c>
      <c r="P14" s="313">
        <v>29</v>
      </c>
      <c r="Q14" s="314">
        <v>32</v>
      </c>
      <c r="R14" s="314">
        <v>775</v>
      </c>
    </row>
    <row r="15" spans="1:18" ht="16.5">
      <c r="A15" s="303" t="s">
        <v>117</v>
      </c>
      <c r="B15" s="304" t="s">
        <v>231</v>
      </c>
      <c r="C15" s="305" t="s">
        <v>67</v>
      </c>
      <c r="D15" s="306">
        <v>0.81400000000000006</v>
      </c>
      <c r="E15" s="307">
        <v>9345</v>
      </c>
      <c r="F15" s="247" t="s">
        <v>118</v>
      </c>
      <c r="G15" s="308" t="s">
        <v>193</v>
      </c>
      <c r="H15" s="309">
        <v>1</v>
      </c>
      <c r="I15" s="248">
        <v>553.61099999999999</v>
      </c>
      <c r="J15" s="310">
        <v>1.0137078109980123E-2</v>
      </c>
      <c r="K15" s="310">
        <v>0.38216869991511215</v>
      </c>
      <c r="L15" s="310">
        <v>0.19869547389773687</v>
      </c>
      <c r="M15" s="311">
        <v>12.536</v>
      </c>
      <c r="N15" s="312">
        <v>0</v>
      </c>
      <c r="O15" s="312">
        <v>1.9869547389773685</v>
      </c>
      <c r="P15" s="313">
        <v>1</v>
      </c>
      <c r="Q15" s="314">
        <v>0</v>
      </c>
      <c r="R15" s="314">
        <v>11</v>
      </c>
    </row>
    <row r="16" spans="1:18" ht="16.5">
      <c r="A16" s="303" t="s">
        <v>117</v>
      </c>
      <c r="B16" s="304" t="s">
        <v>233</v>
      </c>
      <c r="C16" s="305" t="s">
        <v>70</v>
      </c>
      <c r="D16" s="306">
        <v>0.77648648648648655</v>
      </c>
      <c r="E16" s="307">
        <v>3444</v>
      </c>
      <c r="F16" s="247" t="s">
        <v>119</v>
      </c>
      <c r="G16" s="308" t="s">
        <v>198</v>
      </c>
      <c r="H16" s="309">
        <v>1</v>
      </c>
      <c r="I16" s="248">
        <v>4126.1329999999998</v>
      </c>
      <c r="J16" s="310">
        <v>3.3795264050934762E-2</v>
      </c>
      <c r="K16" s="310">
        <v>0.23685821721029385</v>
      </c>
      <c r="L16" s="310">
        <v>0.20915467339516203</v>
      </c>
      <c r="M16" s="311">
        <v>20.574000000000002</v>
      </c>
      <c r="N16" s="312">
        <v>0</v>
      </c>
      <c r="O16" s="312">
        <v>48.059526922665846</v>
      </c>
      <c r="P16" s="313">
        <v>30</v>
      </c>
      <c r="Q16" s="314">
        <v>0</v>
      </c>
      <c r="R16" s="314">
        <v>1983</v>
      </c>
    </row>
    <row r="17" spans="1:18" ht="16.5">
      <c r="A17" s="303" t="s">
        <v>117</v>
      </c>
      <c r="B17" s="304" t="s">
        <v>237</v>
      </c>
      <c r="C17" s="305" t="s">
        <v>70</v>
      </c>
      <c r="D17" s="306">
        <v>0.78534962835681932</v>
      </c>
      <c r="E17" s="307">
        <v>2993</v>
      </c>
      <c r="F17" s="247" t="s">
        <v>118</v>
      </c>
      <c r="G17" s="308" t="s">
        <v>195</v>
      </c>
      <c r="H17" s="309">
        <v>2</v>
      </c>
      <c r="I17" s="248">
        <v>2529.4319999999998</v>
      </c>
      <c r="J17" s="310">
        <v>1.3259327925140686E-2</v>
      </c>
      <c r="K17" s="310">
        <v>0.36643342316238992</v>
      </c>
      <c r="L17" s="310">
        <v>0.24313758978300268</v>
      </c>
      <c r="M17" s="311">
        <v>11.502000000000001</v>
      </c>
      <c r="N17" s="312">
        <v>0.11860370233317204</v>
      </c>
      <c r="O17" s="312">
        <v>5.2185629026595697</v>
      </c>
      <c r="P17" s="313">
        <v>1</v>
      </c>
      <c r="Q17" s="314">
        <v>3</v>
      </c>
      <c r="R17" s="314">
        <v>132</v>
      </c>
    </row>
    <row r="18" spans="1:18" ht="16.5">
      <c r="A18" s="303" t="s">
        <v>117</v>
      </c>
      <c r="B18" s="304" t="s">
        <v>241</v>
      </c>
      <c r="C18" s="305" t="s">
        <v>70</v>
      </c>
      <c r="D18" s="306">
        <v>0.75178571428571428</v>
      </c>
      <c r="E18" s="307">
        <v>972</v>
      </c>
      <c r="F18" s="247" t="s">
        <v>120</v>
      </c>
      <c r="G18" s="308" t="s">
        <v>204</v>
      </c>
      <c r="H18" s="309">
        <v>1</v>
      </c>
      <c r="I18" s="248">
        <v>3065.0839999999998</v>
      </c>
      <c r="J18" s="310">
        <v>2.1232006976570322E-2</v>
      </c>
      <c r="K18" s="310">
        <v>0.30941080398545245</v>
      </c>
      <c r="L18" s="310">
        <v>0.19444817825547359</v>
      </c>
      <c r="M18" s="311">
        <v>17.172999999999998</v>
      </c>
      <c r="N18" s="312">
        <v>0</v>
      </c>
      <c r="O18" s="312">
        <v>39.248516517002471</v>
      </c>
      <c r="P18" s="313">
        <v>17</v>
      </c>
      <c r="Q18" s="314">
        <v>0</v>
      </c>
      <c r="R18" s="314">
        <v>1203</v>
      </c>
    </row>
    <row r="19" spans="1:18" ht="16.5">
      <c r="A19" s="303" t="s">
        <v>117</v>
      </c>
      <c r="B19" s="304" t="s">
        <v>338</v>
      </c>
      <c r="C19" s="305" t="s">
        <v>70</v>
      </c>
      <c r="D19" s="306">
        <v>0.73407407407407399</v>
      </c>
      <c r="E19" s="307">
        <v>8368</v>
      </c>
      <c r="F19" s="247" t="s">
        <v>122</v>
      </c>
      <c r="G19" s="308" t="s">
        <v>223</v>
      </c>
      <c r="H19" s="309">
        <v>1</v>
      </c>
      <c r="I19" s="248">
        <v>2736.328</v>
      </c>
      <c r="J19" s="310">
        <v>2.1093665411056072E-2</v>
      </c>
      <c r="K19" s="310">
        <v>0.35443652389358132</v>
      </c>
      <c r="L19" s="310">
        <v>0.24777731324607283</v>
      </c>
      <c r="M19" s="311">
        <v>18.155999999999999</v>
      </c>
      <c r="N19" s="312">
        <v>0.14618130574989549</v>
      </c>
      <c r="O19" s="312">
        <v>23.717916857920542</v>
      </c>
      <c r="P19" s="313">
        <v>5</v>
      </c>
      <c r="Q19" s="314">
        <v>4</v>
      </c>
      <c r="R19" s="314">
        <v>649</v>
      </c>
    </row>
    <row r="20" spans="1:18" ht="16.5">
      <c r="A20" s="303" t="s">
        <v>117</v>
      </c>
      <c r="B20" s="304" t="s">
        <v>172</v>
      </c>
      <c r="C20" s="305" t="s">
        <v>70</v>
      </c>
      <c r="D20" s="306">
        <v>0.75722614084270434</v>
      </c>
      <c r="E20" s="307">
        <v>2724</v>
      </c>
      <c r="F20" s="247" t="s">
        <v>122</v>
      </c>
      <c r="G20" s="308" t="s">
        <v>223</v>
      </c>
      <c r="H20" s="309">
        <v>5</v>
      </c>
      <c r="I20" s="248">
        <v>3131.9660000000003</v>
      </c>
      <c r="J20" s="310">
        <v>1.1236181320599758E-2</v>
      </c>
      <c r="K20" s="310">
        <v>0.3501222819206174</v>
      </c>
      <c r="L20" s="310">
        <v>0.26596712735706585</v>
      </c>
      <c r="M20" s="311">
        <v>19.324000000000002</v>
      </c>
      <c r="N20" s="312">
        <v>0.19157296088143994</v>
      </c>
      <c r="O20" s="312">
        <v>20.402520333873355</v>
      </c>
      <c r="P20" s="313">
        <v>22</v>
      </c>
      <c r="Q20" s="314">
        <v>17</v>
      </c>
      <c r="R20" s="314">
        <v>1867</v>
      </c>
    </row>
    <row r="21" spans="1:18" ht="16.5">
      <c r="A21" s="303" t="s">
        <v>117</v>
      </c>
      <c r="B21" s="304" t="s">
        <v>409</v>
      </c>
      <c r="C21" s="305" t="s">
        <v>70</v>
      </c>
      <c r="D21" s="306">
        <v>0.78486486486486484</v>
      </c>
      <c r="E21" s="307">
        <v>7905</v>
      </c>
      <c r="F21" s="247" t="s">
        <v>119</v>
      </c>
      <c r="G21" s="308" t="s">
        <v>199</v>
      </c>
      <c r="H21" s="309">
        <v>1</v>
      </c>
      <c r="I21" s="248">
        <v>4989.8940000000002</v>
      </c>
      <c r="J21" s="310">
        <v>1.5891396275614828E-2</v>
      </c>
      <c r="K21" s="310">
        <v>0.23492925774390611</v>
      </c>
      <c r="L21" s="310">
        <v>0.17655685671880003</v>
      </c>
      <c r="M21" s="311">
        <v>16.963999999999999</v>
      </c>
      <c r="N21" s="312">
        <v>0</v>
      </c>
      <c r="O21" s="312">
        <v>23.928364009335667</v>
      </c>
      <c r="P21" s="313">
        <v>36</v>
      </c>
      <c r="Q21" s="314">
        <v>0</v>
      </c>
      <c r="R21" s="314">
        <v>1194</v>
      </c>
    </row>
    <row r="22" spans="1:18" ht="16.5">
      <c r="A22" s="303" t="s">
        <v>117</v>
      </c>
      <c r="B22" s="304" t="s">
        <v>246</v>
      </c>
      <c r="C22" s="305" t="s">
        <v>67</v>
      </c>
      <c r="D22" s="306">
        <v>0.81392857142857145</v>
      </c>
      <c r="E22" s="307">
        <v>1658</v>
      </c>
      <c r="F22" s="247" t="s">
        <v>120</v>
      </c>
      <c r="G22" s="308" t="s">
        <v>205</v>
      </c>
      <c r="H22" s="309">
        <v>1</v>
      </c>
      <c r="I22" s="248">
        <v>3097.1590000000001</v>
      </c>
      <c r="J22" s="310">
        <v>8.5560983706974136E-3</v>
      </c>
      <c r="K22" s="310">
        <v>0.3138760886137521</v>
      </c>
      <c r="L22" s="310">
        <v>0.15433498893663514</v>
      </c>
      <c r="M22" s="311">
        <v>17.094000000000001</v>
      </c>
      <c r="N22" s="312">
        <v>0</v>
      </c>
      <c r="O22" s="312">
        <v>33.966612627895437</v>
      </c>
      <c r="P22" s="313">
        <v>20</v>
      </c>
      <c r="Q22" s="314">
        <v>0</v>
      </c>
      <c r="R22" s="314">
        <v>1052</v>
      </c>
    </row>
    <row r="23" spans="1:18" ht="16.5">
      <c r="A23" s="303" t="s">
        <v>117</v>
      </c>
      <c r="B23" s="304" t="s">
        <v>248</v>
      </c>
      <c r="C23" s="305" t="s">
        <v>70</v>
      </c>
      <c r="D23" s="306">
        <v>0.69424242424242422</v>
      </c>
      <c r="E23" s="307">
        <v>4106</v>
      </c>
      <c r="F23" s="247" t="s">
        <v>121</v>
      </c>
      <c r="G23" s="308" t="s">
        <v>218</v>
      </c>
      <c r="H23" s="309">
        <v>1</v>
      </c>
      <c r="I23" s="248">
        <v>3774.2510000000002</v>
      </c>
      <c r="J23" s="310">
        <v>1.1482893859518494E-2</v>
      </c>
      <c r="K23" s="310">
        <v>0.28387424636286784</v>
      </c>
      <c r="L23" s="310">
        <v>0.18573221547798488</v>
      </c>
      <c r="M23" s="311">
        <v>17.271999999999998</v>
      </c>
      <c r="N23" s="312">
        <v>2.6495323178029228E-2</v>
      </c>
      <c r="O23" s="312">
        <v>49.652235635626774</v>
      </c>
      <c r="P23" s="313">
        <v>8</v>
      </c>
      <c r="Q23" s="314">
        <v>1</v>
      </c>
      <c r="R23" s="314">
        <v>1874</v>
      </c>
    </row>
    <row r="24" spans="1:18" ht="16.5">
      <c r="A24" s="303" t="s">
        <v>117</v>
      </c>
      <c r="B24" s="304" t="s">
        <v>250</v>
      </c>
      <c r="C24" s="305" t="s">
        <v>70</v>
      </c>
      <c r="D24" s="306">
        <v>0.79576923076923067</v>
      </c>
      <c r="E24" s="307">
        <v>4684</v>
      </c>
      <c r="F24" s="247" t="s">
        <v>120</v>
      </c>
      <c r="G24" s="308" t="s">
        <v>201</v>
      </c>
      <c r="H24" s="309">
        <v>1</v>
      </c>
      <c r="I24" s="248">
        <v>564.61300000000006</v>
      </c>
      <c r="J24" s="310">
        <v>1.930568276629881E-2</v>
      </c>
      <c r="K24" s="310">
        <v>0.29484593369567591</v>
      </c>
      <c r="L24" s="310">
        <v>0.24087295191573696</v>
      </c>
      <c r="M24" s="311">
        <v>18.806999999999999</v>
      </c>
      <c r="N24" s="312">
        <v>0</v>
      </c>
      <c r="O24" s="312">
        <v>11.512310201855074</v>
      </c>
      <c r="P24" s="313">
        <v>0</v>
      </c>
      <c r="Q24" s="314">
        <v>0</v>
      </c>
      <c r="R24" s="314">
        <v>65</v>
      </c>
    </row>
    <row r="25" spans="1:18" ht="16.5">
      <c r="A25" s="303" t="s">
        <v>117</v>
      </c>
      <c r="B25" s="304" t="s">
        <v>252</v>
      </c>
      <c r="C25" s="305" t="s">
        <v>70</v>
      </c>
      <c r="D25" s="306">
        <v>0.77709677419354828</v>
      </c>
      <c r="E25" s="307">
        <v>2377</v>
      </c>
      <c r="F25" s="247" t="s">
        <v>121</v>
      </c>
      <c r="G25" s="308" t="s">
        <v>216</v>
      </c>
      <c r="H25" s="309">
        <v>1</v>
      </c>
      <c r="I25" s="248">
        <v>2226.038</v>
      </c>
      <c r="J25" s="310">
        <v>1.2325925412302546E-2</v>
      </c>
      <c r="K25" s="310">
        <v>0.27134591607586178</v>
      </c>
      <c r="L25" s="310">
        <v>0.23135274420292914</v>
      </c>
      <c r="M25" s="311">
        <v>16.122</v>
      </c>
      <c r="N25" s="312">
        <v>0</v>
      </c>
      <c r="O25" s="312">
        <v>23.404811598005065</v>
      </c>
      <c r="P25" s="313">
        <v>12</v>
      </c>
      <c r="Q25" s="314">
        <v>0</v>
      </c>
      <c r="R25" s="314">
        <v>521</v>
      </c>
    </row>
    <row r="26" spans="1:18" ht="16.5" customHeight="1">
      <c r="A26" s="303" t="s">
        <v>117</v>
      </c>
      <c r="B26" s="304" t="s">
        <v>254</v>
      </c>
      <c r="C26" s="305" t="s">
        <v>67</v>
      </c>
      <c r="D26" s="306">
        <v>0.81321428571428578</v>
      </c>
      <c r="E26" s="307">
        <v>3233</v>
      </c>
      <c r="F26" s="247" t="s">
        <v>120</v>
      </c>
      <c r="G26" s="308" t="s">
        <v>202</v>
      </c>
      <c r="H26" s="309">
        <v>1</v>
      </c>
      <c r="I26" s="248">
        <v>829.20299999999997</v>
      </c>
      <c r="J26" s="310">
        <v>3.4326965396797048E-2</v>
      </c>
      <c r="K26" s="310">
        <v>0.30258461863518427</v>
      </c>
      <c r="L26" s="310">
        <v>0.23275362004237804</v>
      </c>
      <c r="M26" s="311">
        <v>15.456</v>
      </c>
      <c r="N26" s="312">
        <v>0</v>
      </c>
      <c r="O26" s="312">
        <v>22.431177890094464</v>
      </c>
      <c r="P26" s="313">
        <v>3</v>
      </c>
      <c r="Q26" s="314">
        <v>0</v>
      </c>
      <c r="R26" s="314">
        <v>186</v>
      </c>
    </row>
    <row r="27" spans="1:18" ht="16.5">
      <c r="A27" s="303" t="s">
        <v>117</v>
      </c>
      <c r="B27" s="304" t="s">
        <v>256</v>
      </c>
      <c r="C27" s="305" t="s">
        <v>70</v>
      </c>
      <c r="D27" s="306">
        <v>0.74856608957674675</v>
      </c>
      <c r="E27" s="307">
        <v>2557</v>
      </c>
      <c r="F27" s="247" t="s">
        <v>119</v>
      </c>
      <c r="G27" s="308" t="s">
        <v>387</v>
      </c>
      <c r="H27" s="309">
        <v>8</v>
      </c>
      <c r="I27" s="248">
        <v>19375.483000000004</v>
      </c>
      <c r="J27" s="310">
        <v>2.7795340396720738E-2</v>
      </c>
      <c r="K27" s="310">
        <v>0.25290798286107469</v>
      </c>
      <c r="L27" s="310">
        <v>0.18337607377323187</v>
      </c>
      <c r="M27" s="311">
        <v>17.061</v>
      </c>
      <c r="N27" s="312">
        <v>0.55224429760021976</v>
      </c>
      <c r="O27" s="312">
        <v>26.982553157513539</v>
      </c>
      <c r="P27" s="313">
        <v>66</v>
      </c>
      <c r="Q27" s="314">
        <v>107</v>
      </c>
      <c r="R27" s="314">
        <v>5228</v>
      </c>
    </row>
    <row r="28" spans="1:18" ht="16.5">
      <c r="A28" s="303" t="s">
        <v>117</v>
      </c>
      <c r="B28" s="304" t="s">
        <v>191</v>
      </c>
      <c r="C28" s="305" t="s">
        <v>70</v>
      </c>
      <c r="D28" s="306">
        <v>0.79459459459459458</v>
      </c>
      <c r="E28" s="307">
        <v>8133</v>
      </c>
      <c r="F28" s="247" t="s">
        <v>119</v>
      </c>
      <c r="G28" s="308" t="s">
        <v>198</v>
      </c>
      <c r="H28" s="309">
        <v>1</v>
      </c>
      <c r="I28" s="248">
        <v>3877.038</v>
      </c>
      <c r="J28" s="310">
        <v>2.3402508085282533E-2</v>
      </c>
      <c r="K28" s="310">
        <v>0.22467346149943668</v>
      </c>
      <c r="L28" s="310">
        <v>0.1299961465427989</v>
      </c>
      <c r="M28" s="311">
        <v>17.829999999999998</v>
      </c>
      <c r="N28" s="312">
        <v>2.5792886218809308E-2</v>
      </c>
      <c r="O28" s="312">
        <v>8.7695813143951646</v>
      </c>
      <c r="P28" s="313">
        <v>22</v>
      </c>
      <c r="Q28" s="314">
        <v>1</v>
      </c>
      <c r="R28" s="314">
        <v>340</v>
      </c>
    </row>
    <row r="29" spans="1:18" ht="16.5">
      <c r="A29" s="303" t="s">
        <v>117</v>
      </c>
      <c r="B29" s="304" t="s">
        <v>414</v>
      </c>
      <c r="C29" s="305" t="s">
        <v>70</v>
      </c>
      <c r="D29" s="306">
        <v>0.76500000000000001</v>
      </c>
      <c r="E29" s="307">
        <v>7543</v>
      </c>
      <c r="F29" s="247" t="s">
        <v>122</v>
      </c>
      <c r="G29" s="308" t="s">
        <v>413</v>
      </c>
      <c r="H29" s="309">
        <v>1</v>
      </c>
      <c r="I29" s="248">
        <v>2994.9690000000001</v>
      </c>
      <c r="J29" s="310">
        <v>1.2508025033848276E-2</v>
      </c>
      <c r="K29" s="310">
        <v>0.32636550590031227</v>
      </c>
      <c r="L29" s="310">
        <v>0.21703062702819295</v>
      </c>
      <c r="M29" s="311">
        <v>13.782</v>
      </c>
      <c r="N29" s="312">
        <v>6.6778654470213208E-2</v>
      </c>
      <c r="O29" s="312">
        <v>8.3139424815415452</v>
      </c>
      <c r="P29" s="313">
        <v>7</v>
      </c>
      <c r="Q29" s="314">
        <v>2</v>
      </c>
      <c r="R29" s="314">
        <v>249</v>
      </c>
    </row>
    <row r="30" spans="1:18" ht="16.5">
      <c r="A30" s="303" t="s">
        <v>117</v>
      </c>
      <c r="B30" s="304" t="s">
        <v>503</v>
      </c>
      <c r="C30" s="305" t="s">
        <v>70</v>
      </c>
      <c r="D30" s="306">
        <v>0.74541666666666662</v>
      </c>
      <c r="E30" s="307">
        <v>3217</v>
      </c>
      <c r="F30" s="247" t="s">
        <v>118</v>
      </c>
      <c r="G30" s="308" t="s">
        <v>468</v>
      </c>
      <c r="H30" s="309">
        <v>1</v>
      </c>
      <c r="I30" s="248">
        <v>2501.1680000000001</v>
      </c>
      <c r="J30" s="310">
        <v>1.2031407946983468E-2</v>
      </c>
      <c r="K30" s="310">
        <v>0.38526265165129586</v>
      </c>
      <c r="L30" s="310">
        <v>0.17032042629683411</v>
      </c>
      <c r="M30" s="311">
        <v>13.657999999999999</v>
      </c>
      <c r="N30" s="312">
        <v>7.9962641453912728E-2</v>
      </c>
      <c r="O30" s="312">
        <v>5.917235467589542</v>
      </c>
      <c r="P30" s="313">
        <v>1</v>
      </c>
      <c r="Q30" s="314">
        <v>2</v>
      </c>
      <c r="R30" s="314">
        <v>148</v>
      </c>
    </row>
    <row r="31" spans="1:18" ht="16.5">
      <c r="A31" s="303" t="s">
        <v>117</v>
      </c>
      <c r="B31" s="304" t="s">
        <v>259</v>
      </c>
      <c r="C31" s="305" t="s">
        <v>67</v>
      </c>
      <c r="D31" s="306">
        <v>0.83571428571428574</v>
      </c>
      <c r="E31" s="307">
        <v>6269</v>
      </c>
      <c r="F31" s="247" t="s">
        <v>120</v>
      </c>
      <c r="G31" s="308" t="s">
        <v>207</v>
      </c>
      <c r="H31" s="309">
        <v>1</v>
      </c>
      <c r="I31" s="248">
        <v>2856.88</v>
      </c>
      <c r="J31" s="310">
        <v>9.1991885685035763E-3</v>
      </c>
      <c r="K31" s="310">
        <v>0.31758355731906318</v>
      </c>
      <c r="L31" s="310">
        <v>0.22752093192573716</v>
      </c>
      <c r="M31" s="311">
        <v>15.712999999999999</v>
      </c>
      <c r="N31" s="312">
        <v>0</v>
      </c>
      <c r="O31" s="312">
        <v>17.991655232281371</v>
      </c>
      <c r="P31" s="313">
        <v>7</v>
      </c>
      <c r="Q31" s="314">
        <v>0</v>
      </c>
      <c r="R31" s="314">
        <v>514</v>
      </c>
    </row>
    <row r="32" spans="1:18" ht="16.5">
      <c r="A32" s="303" t="s">
        <v>117</v>
      </c>
      <c r="B32" s="304" t="s">
        <v>261</v>
      </c>
      <c r="C32" s="305" t="s">
        <v>70</v>
      </c>
      <c r="D32" s="306">
        <v>0.75000000000000011</v>
      </c>
      <c r="E32" s="307">
        <v>5584</v>
      </c>
      <c r="F32" s="247" t="s">
        <v>119</v>
      </c>
      <c r="G32" s="308" t="s">
        <v>197</v>
      </c>
      <c r="H32" s="309">
        <v>1</v>
      </c>
      <c r="I32" s="248">
        <v>3352.5340000000001</v>
      </c>
      <c r="J32" s="310">
        <v>8.0730186143011876E-3</v>
      </c>
      <c r="K32" s="310">
        <v>0.24032359243123538</v>
      </c>
      <c r="L32" s="310">
        <v>0.15003576399225182</v>
      </c>
      <c r="M32" s="311">
        <v>15.095000000000001</v>
      </c>
      <c r="N32" s="312">
        <v>0</v>
      </c>
      <c r="O32" s="312">
        <v>19.060209381918273</v>
      </c>
      <c r="P32" s="313">
        <v>22</v>
      </c>
      <c r="Q32" s="314">
        <v>0</v>
      </c>
      <c r="R32" s="314">
        <v>639</v>
      </c>
    </row>
    <row r="33" spans="1:18" ht="16.5">
      <c r="A33" s="303" t="s">
        <v>117</v>
      </c>
      <c r="B33" s="304" t="s">
        <v>263</v>
      </c>
      <c r="C33" s="305" t="s">
        <v>67</v>
      </c>
      <c r="D33" s="306">
        <v>0.80451612903225811</v>
      </c>
      <c r="E33" s="307">
        <v>49</v>
      </c>
      <c r="F33" s="247" t="s">
        <v>121</v>
      </c>
      <c r="G33" s="308" t="s">
        <v>216</v>
      </c>
      <c r="H33" s="309">
        <v>1</v>
      </c>
      <c r="I33" s="248">
        <v>3305.1770000000001</v>
      </c>
      <c r="J33" s="310">
        <v>1.1133182455297068E-2</v>
      </c>
      <c r="K33" s="310">
        <v>0.27407805656523021</v>
      </c>
      <c r="L33" s="310">
        <v>0.22419374212031609</v>
      </c>
      <c r="M33" s="311">
        <v>15.47</v>
      </c>
      <c r="N33" s="312">
        <v>0</v>
      </c>
      <c r="O33" s="312">
        <v>13.796537976634836</v>
      </c>
      <c r="P33" s="313">
        <v>13</v>
      </c>
      <c r="Q33" s="314">
        <v>0</v>
      </c>
      <c r="R33" s="314">
        <v>456</v>
      </c>
    </row>
    <row r="34" spans="1:18" ht="16.5">
      <c r="A34" s="303" t="s">
        <v>117</v>
      </c>
      <c r="B34" s="304" t="s">
        <v>265</v>
      </c>
      <c r="C34" s="305" t="s">
        <v>67</v>
      </c>
      <c r="D34" s="306">
        <v>0.82703703703703701</v>
      </c>
      <c r="E34" s="307">
        <v>5906</v>
      </c>
      <c r="F34" s="247" t="s">
        <v>120</v>
      </c>
      <c r="G34" s="308" t="s">
        <v>203</v>
      </c>
      <c r="H34" s="309">
        <v>1</v>
      </c>
      <c r="I34" s="248">
        <v>3221.7530000000002</v>
      </c>
      <c r="J34" s="310">
        <v>1.2455438415436781E-2</v>
      </c>
      <c r="K34" s="310">
        <v>0.3030556194943162</v>
      </c>
      <c r="L34" s="310">
        <v>0.20299507752456503</v>
      </c>
      <c r="M34" s="311">
        <v>16.984999999999999</v>
      </c>
      <c r="N34" s="312">
        <v>3.10390026795971E-2</v>
      </c>
      <c r="O34" s="312">
        <v>21.261716835524012</v>
      </c>
      <c r="P34" s="313">
        <v>12</v>
      </c>
      <c r="Q34" s="314">
        <v>1</v>
      </c>
      <c r="R34" s="314">
        <v>685</v>
      </c>
    </row>
    <row r="35" spans="1:18" ht="16.5">
      <c r="A35" s="303" t="s">
        <v>117</v>
      </c>
      <c r="B35" s="304" t="s">
        <v>348</v>
      </c>
      <c r="C35" s="305" t="s">
        <v>70</v>
      </c>
      <c r="D35" s="306">
        <v>0.72605263157894739</v>
      </c>
      <c r="E35" s="307">
        <v>4743</v>
      </c>
      <c r="F35" s="247" t="s">
        <v>119</v>
      </c>
      <c r="G35" s="308" t="s">
        <v>196</v>
      </c>
      <c r="H35" s="309">
        <v>1</v>
      </c>
      <c r="I35" s="248">
        <v>4102.9470000000001</v>
      </c>
      <c r="J35" s="310">
        <v>2.2399093956567803E-2</v>
      </c>
      <c r="K35" s="310">
        <v>0.23472590624472187</v>
      </c>
      <c r="L35" s="310">
        <v>0.18596389375734076</v>
      </c>
      <c r="M35" s="311">
        <v>17.172999999999998</v>
      </c>
      <c r="N35" s="312">
        <v>2.4372725263085288E-2</v>
      </c>
      <c r="O35" s="312">
        <v>20.302480144150046</v>
      </c>
      <c r="P35" s="313">
        <v>24</v>
      </c>
      <c r="Q35" s="314">
        <v>1</v>
      </c>
      <c r="R35" s="314">
        <v>833</v>
      </c>
    </row>
    <row r="36" spans="1:18" ht="16.5">
      <c r="A36" s="303" t="s">
        <v>117</v>
      </c>
      <c r="B36" s="304" t="s">
        <v>267</v>
      </c>
      <c r="C36" s="305" t="s">
        <v>70</v>
      </c>
      <c r="D36" s="306">
        <v>0.77531249999999996</v>
      </c>
      <c r="E36" s="307">
        <v>698</v>
      </c>
      <c r="F36" s="247" t="s">
        <v>121</v>
      </c>
      <c r="G36" s="308" t="s">
        <v>212</v>
      </c>
      <c r="H36" s="309">
        <v>1</v>
      </c>
      <c r="I36" s="248">
        <v>3421.482</v>
      </c>
      <c r="J36" s="310">
        <v>1.3214424309256427E-2</v>
      </c>
      <c r="K36" s="310">
        <v>0.28863685104014836</v>
      </c>
      <c r="L36" s="310">
        <v>0.1829616522898557</v>
      </c>
      <c r="M36" s="311">
        <v>14.99</v>
      </c>
      <c r="N36" s="312">
        <v>2.9227101004769277E-2</v>
      </c>
      <c r="O36" s="312">
        <v>12.830697341093714</v>
      </c>
      <c r="P36" s="313">
        <v>4</v>
      </c>
      <c r="Q36" s="314">
        <v>1</v>
      </c>
      <c r="R36" s="314">
        <v>439</v>
      </c>
    </row>
    <row r="37" spans="1:18" ht="16.5">
      <c r="A37" s="303" t="s">
        <v>117</v>
      </c>
      <c r="B37" s="304" t="s">
        <v>269</v>
      </c>
      <c r="C37" s="305" t="s">
        <v>67</v>
      </c>
      <c r="D37" s="306">
        <v>0.80217141436266237</v>
      </c>
      <c r="E37" s="307">
        <v>4156</v>
      </c>
      <c r="F37" s="247" t="s">
        <v>123</v>
      </c>
      <c r="G37" s="308" t="s">
        <v>330</v>
      </c>
      <c r="H37" s="309">
        <v>7</v>
      </c>
      <c r="I37" s="248">
        <v>2575.0400000000004</v>
      </c>
      <c r="J37" s="310">
        <v>1.1510542313578951E-2</v>
      </c>
      <c r="K37" s="310">
        <v>0.35956816030976058</v>
      </c>
      <c r="L37" s="310">
        <v>0.19922020628805767</v>
      </c>
      <c r="M37" s="311">
        <v>15.484999999999999</v>
      </c>
      <c r="N37" s="312">
        <v>0.38834348204299735</v>
      </c>
      <c r="O37" s="312">
        <v>27.339381135827011</v>
      </c>
      <c r="P37" s="313">
        <v>17</v>
      </c>
      <c r="Q37" s="314">
        <v>10</v>
      </c>
      <c r="R37" s="314">
        <v>704</v>
      </c>
    </row>
    <row r="38" spans="1:18" ht="16.5">
      <c r="A38" s="303" t="s">
        <v>117</v>
      </c>
      <c r="B38" s="304" t="s">
        <v>273</v>
      </c>
      <c r="C38" s="305" t="s">
        <v>70</v>
      </c>
      <c r="D38" s="306">
        <v>0.78860482361853013</v>
      </c>
      <c r="E38" s="307">
        <v>1862</v>
      </c>
      <c r="F38" s="247" t="s">
        <v>119</v>
      </c>
      <c r="G38" s="308" t="s">
        <v>198</v>
      </c>
      <c r="H38" s="309">
        <v>6</v>
      </c>
      <c r="I38" s="248">
        <v>1887.808</v>
      </c>
      <c r="J38" s="310">
        <v>2.5253117472131548E-2</v>
      </c>
      <c r="K38" s="310">
        <v>0.33246280255959126</v>
      </c>
      <c r="L38" s="310">
        <v>0.22032859679813824</v>
      </c>
      <c r="M38" s="311">
        <v>19.716000000000001</v>
      </c>
      <c r="N38" s="312">
        <v>1.1653727497711632</v>
      </c>
      <c r="O38" s="312">
        <v>41.847476014509951</v>
      </c>
      <c r="P38" s="313">
        <v>13</v>
      </c>
      <c r="Q38" s="314">
        <v>29</v>
      </c>
      <c r="R38" s="314">
        <v>1041</v>
      </c>
    </row>
    <row r="39" spans="1:18" ht="16.5">
      <c r="A39" s="303" t="s">
        <v>117</v>
      </c>
      <c r="B39" s="304" t="s">
        <v>352</v>
      </c>
      <c r="C39" s="305" t="s">
        <v>70</v>
      </c>
      <c r="D39" s="306">
        <v>0.76743282573233595</v>
      </c>
      <c r="E39" s="307">
        <v>5292</v>
      </c>
      <c r="F39" s="247" t="s">
        <v>119</v>
      </c>
      <c r="G39" s="308" t="s">
        <v>197</v>
      </c>
      <c r="H39" s="309">
        <v>8</v>
      </c>
      <c r="I39" s="248">
        <v>3078.8489999999997</v>
      </c>
      <c r="J39" s="310">
        <v>3.3711973614016066E-2</v>
      </c>
      <c r="K39" s="310">
        <v>0.3139942961913943</v>
      </c>
      <c r="L39" s="310">
        <v>0.27136178823523305</v>
      </c>
      <c r="M39" s="311">
        <v>19.265999999999998</v>
      </c>
      <c r="N39" s="312">
        <v>0.2923170314620821</v>
      </c>
      <c r="O39" s="312">
        <v>49.56397666790415</v>
      </c>
      <c r="P39" s="313">
        <v>28</v>
      </c>
      <c r="Q39" s="314">
        <v>16</v>
      </c>
      <c r="R39" s="314">
        <v>2172</v>
      </c>
    </row>
    <row r="40" spans="1:18" ht="16.5">
      <c r="A40" s="303" t="s">
        <v>117</v>
      </c>
      <c r="B40" s="304" t="s">
        <v>277</v>
      </c>
      <c r="C40" s="305" t="s">
        <v>67</v>
      </c>
      <c r="D40" s="306">
        <v>0.80851851851851841</v>
      </c>
      <c r="E40" s="307">
        <v>4503</v>
      </c>
      <c r="F40" s="247" t="s">
        <v>120</v>
      </c>
      <c r="G40" s="308" t="s">
        <v>203</v>
      </c>
      <c r="H40" s="309">
        <v>1</v>
      </c>
      <c r="I40" s="248">
        <v>2860.4050000000002</v>
      </c>
      <c r="J40" s="310">
        <v>1.2936975398503517E-2</v>
      </c>
      <c r="K40" s="310">
        <v>0.2946759957571452</v>
      </c>
      <c r="L40" s="310">
        <v>0.23667977087160733</v>
      </c>
      <c r="M40" s="311">
        <v>17.655999999999999</v>
      </c>
      <c r="N40" s="312">
        <v>0.17480042161861692</v>
      </c>
      <c r="O40" s="312">
        <v>35.030004492370836</v>
      </c>
      <c r="P40" s="313">
        <v>9</v>
      </c>
      <c r="Q40" s="314">
        <v>5</v>
      </c>
      <c r="R40" s="314">
        <v>1002</v>
      </c>
    </row>
    <row r="41" spans="1:18" ht="16.5">
      <c r="A41" s="303" t="s">
        <v>117</v>
      </c>
      <c r="B41" s="304" t="s">
        <v>279</v>
      </c>
      <c r="C41" s="305" t="s">
        <v>70</v>
      </c>
      <c r="D41" s="306">
        <v>0.77035714285714296</v>
      </c>
      <c r="E41" s="307">
        <v>5141</v>
      </c>
      <c r="F41" s="247" t="s">
        <v>120</v>
      </c>
      <c r="G41" s="308" t="s">
        <v>202</v>
      </c>
      <c r="H41" s="309">
        <v>1</v>
      </c>
      <c r="I41" s="248">
        <v>821.34100000000001</v>
      </c>
      <c r="J41" s="310">
        <v>1.4334155548119343E-2</v>
      </c>
      <c r="K41" s="310">
        <v>0.3072868478246869</v>
      </c>
      <c r="L41" s="310">
        <v>0.28733498023354487</v>
      </c>
      <c r="M41" s="311">
        <v>16.422000000000001</v>
      </c>
      <c r="N41" s="312">
        <v>0</v>
      </c>
      <c r="O41" s="312">
        <v>19.480337642952197</v>
      </c>
      <c r="P41" s="313">
        <v>1</v>
      </c>
      <c r="Q41" s="314">
        <v>0</v>
      </c>
      <c r="R41" s="314">
        <v>160</v>
      </c>
    </row>
    <row r="42" spans="1:18" ht="16.5">
      <c r="A42" s="303" t="s">
        <v>117</v>
      </c>
      <c r="B42" s="304" t="s">
        <v>281</v>
      </c>
      <c r="C42" s="305" t="s">
        <v>67</v>
      </c>
      <c r="D42" s="306">
        <v>0.83116655715892918</v>
      </c>
      <c r="E42" s="307">
        <v>6555</v>
      </c>
      <c r="F42" s="247" t="s">
        <v>120</v>
      </c>
      <c r="G42" s="308" t="s">
        <v>207</v>
      </c>
      <c r="H42" s="309">
        <v>2</v>
      </c>
      <c r="I42" s="248">
        <v>3525.4170000000004</v>
      </c>
      <c r="J42" s="310">
        <v>1.0795803703756294E-2</v>
      </c>
      <c r="K42" s="310">
        <v>0.30072906767477176</v>
      </c>
      <c r="L42" s="310">
        <v>0.22805812759171468</v>
      </c>
      <c r="M42" s="311">
        <v>16.145</v>
      </c>
      <c r="N42" s="312">
        <v>0</v>
      </c>
      <c r="O42" s="312">
        <v>21.642829770208742</v>
      </c>
      <c r="P42" s="313">
        <v>5</v>
      </c>
      <c r="Q42" s="314">
        <v>0</v>
      </c>
      <c r="R42" s="314">
        <v>763</v>
      </c>
    </row>
    <row r="43" spans="1:18" ht="16.5">
      <c r="A43" s="303" t="s">
        <v>117</v>
      </c>
      <c r="B43" s="304" t="s">
        <v>283</v>
      </c>
      <c r="C43" s="305" t="s">
        <v>67</v>
      </c>
      <c r="D43" s="306">
        <v>0.80346153846153845</v>
      </c>
      <c r="E43" s="307">
        <v>6860</v>
      </c>
      <c r="F43" s="247" t="s">
        <v>120</v>
      </c>
      <c r="G43" s="308" t="s">
        <v>201</v>
      </c>
      <c r="H43" s="309">
        <v>1</v>
      </c>
      <c r="I43" s="248">
        <v>747.29600000000005</v>
      </c>
      <c r="J43" s="310">
        <v>9.5967711340122826E-3</v>
      </c>
      <c r="K43" s="310">
        <v>0.30381305553814575</v>
      </c>
      <c r="L43" s="310">
        <v>0.18332762385988952</v>
      </c>
      <c r="M43" s="311">
        <v>17.631</v>
      </c>
      <c r="N43" s="312">
        <v>0</v>
      </c>
      <c r="O43" s="312">
        <v>30.64381449920781</v>
      </c>
      <c r="P43" s="313">
        <v>1</v>
      </c>
      <c r="Q43" s="314">
        <v>0</v>
      </c>
      <c r="R43" s="314">
        <v>229</v>
      </c>
    </row>
    <row r="44" spans="1:18" ht="16.5">
      <c r="A44" s="303" t="s">
        <v>117</v>
      </c>
      <c r="B44" s="304" t="s">
        <v>527</v>
      </c>
      <c r="C44" s="305" t="s">
        <v>67</v>
      </c>
      <c r="D44" s="306">
        <v>0.80625000000000002</v>
      </c>
      <c r="E44" s="307">
        <v>2741</v>
      </c>
      <c r="F44" s="247" t="s">
        <v>118</v>
      </c>
      <c r="G44" s="308" t="s">
        <v>468</v>
      </c>
      <c r="H44" s="309">
        <v>1</v>
      </c>
      <c r="I44" s="248">
        <v>1558.664</v>
      </c>
      <c r="J44" s="310">
        <v>3.0433760023460456E-2</v>
      </c>
      <c r="K44" s="310">
        <v>0.34337827227457085</v>
      </c>
      <c r="L44" s="310">
        <v>0.17322527497908466</v>
      </c>
      <c r="M44" s="311">
        <v>13.738</v>
      </c>
      <c r="N44" s="312">
        <v>0</v>
      </c>
      <c r="O44" s="312">
        <v>5.5175457956301042</v>
      </c>
      <c r="P44" s="313">
        <v>1</v>
      </c>
      <c r="Q44" s="314">
        <v>0</v>
      </c>
      <c r="R44" s="314">
        <v>86</v>
      </c>
    </row>
    <row r="45" spans="1:18" ht="16.5">
      <c r="A45" s="303" t="s">
        <v>117</v>
      </c>
      <c r="B45" s="304" t="s">
        <v>285</v>
      </c>
      <c r="C45" s="305" t="s">
        <v>67</v>
      </c>
      <c r="D45" s="306">
        <v>0.81162162162162166</v>
      </c>
      <c r="E45" s="307">
        <v>3055</v>
      </c>
      <c r="F45" s="247" t="s">
        <v>119</v>
      </c>
      <c r="G45" s="308" t="s">
        <v>199</v>
      </c>
      <c r="H45" s="309">
        <v>1</v>
      </c>
      <c r="I45" s="248">
        <v>2739.3919999999998</v>
      </c>
      <c r="J45" s="310">
        <v>1.4717614029054256E-2</v>
      </c>
      <c r="K45" s="310">
        <v>0.24957841722344459</v>
      </c>
      <c r="L45" s="310">
        <v>0.16901560638273019</v>
      </c>
      <c r="M45" s="311">
        <v>15.113</v>
      </c>
      <c r="N45" s="312">
        <v>0</v>
      </c>
      <c r="O45" s="312">
        <v>20.734527953648112</v>
      </c>
      <c r="P45" s="313">
        <v>16</v>
      </c>
      <c r="Q45" s="314">
        <v>0</v>
      </c>
      <c r="R45" s="314">
        <v>568</v>
      </c>
    </row>
    <row r="46" spans="1:18" ht="16.5">
      <c r="A46" s="303" t="s">
        <v>117</v>
      </c>
      <c r="B46" s="304" t="s">
        <v>287</v>
      </c>
      <c r="C46" s="305" t="s">
        <v>70</v>
      </c>
      <c r="D46" s="306">
        <v>0.77107142857142852</v>
      </c>
      <c r="E46" s="307">
        <v>6826</v>
      </c>
      <c r="F46" s="247" t="s">
        <v>120</v>
      </c>
      <c r="G46" s="308" t="s">
        <v>206</v>
      </c>
      <c r="H46" s="309">
        <v>1</v>
      </c>
      <c r="I46" s="248">
        <v>2945.8690000000001</v>
      </c>
      <c r="J46" s="310">
        <v>9.9713957015483291E-3</v>
      </c>
      <c r="K46" s="310">
        <v>0.29721086176309863</v>
      </c>
      <c r="L46" s="310">
        <v>0.19586750123647725</v>
      </c>
      <c r="M46" s="311">
        <v>15.48</v>
      </c>
      <c r="N46" s="312">
        <v>2.5459380576665152</v>
      </c>
      <c r="O46" s="312">
        <v>39.47901281421543</v>
      </c>
      <c r="P46" s="313">
        <v>1</v>
      </c>
      <c r="Q46" s="314">
        <v>75</v>
      </c>
      <c r="R46" s="314">
        <v>1163</v>
      </c>
    </row>
    <row r="47" spans="1:18" ht="16.5">
      <c r="A47" s="303" t="s">
        <v>117</v>
      </c>
      <c r="B47" s="304" t="s">
        <v>289</v>
      </c>
      <c r="C47" s="305" t="s">
        <v>67</v>
      </c>
      <c r="D47" s="306">
        <v>0.83454545454545459</v>
      </c>
      <c r="E47" s="307">
        <v>1448</v>
      </c>
      <c r="F47" s="247" t="s">
        <v>121</v>
      </c>
      <c r="G47" s="308" t="s">
        <v>218</v>
      </c>
      <c r="H47" s="309">
        <v>1</v>
      </c>
      <c r="I47" s="248">
        <v>3646.97</v>
      </c>
      <c r="J47" s="310">
        <v>9.2538924064037385E-3</v>
      </c>
      <c r="K47" s="310">
        <v>0.24606141654883718</v>
      </c>
      <c r="L47" s="310">
        <v>0.16287493453469593</v>
      </c>
      <c r="M47" s="311">
        <v>12.01</v>
      </c>
      <c r="N47" s="312">
        <v>8.2260067946816132E-2</v>
      </c>
      <c r="O47" s="312">
        <v>7.6227662964049614</v>
      </c>
      <c r="P47" s="313">
        <v>5</v>
      </c>
      <c r="Q47" s="314">
        <v>3</v>
      </c>
      <c r="R47" s="314">
        <v>278</v>
      </c>
    </row>
    <row r="48" spans="1:18" ht="16.5">
      <c r="A48" s="303" t="s">
        <v>117</v>
      </c>
      <c r="B48" s="304" t="s">
        <v>291</v>
      </c>
      <c r="C48" s="305" t="s">
        <v>67</v>
      </c>
      <c r="D48" s="306">
        <v>0.81310344827586212</v>
      </c>
      <c r="E48" s="307">
        <v>3560</v>
      </c>
      <c r="F48" s="247" t="s">
        <v>120</v>
      </c>
      <c r="G48" s="308" t="s">
        <v>209</v>
      </c>
      <c r="H48" s="309">
        <v>1</v>
      </c>
      <c r="I48" s="248">
        <v>2784.5259999999998</v>
      </c>
      <c r="J48" s="310">
        <v>9.0094897631772565E-3</v>
      </c>
      <c r="K48" s="310">
        <v>0.27901728446278157</v>
      </c>
      <c r="L48" s="310">
        <v>0.15765699440407452</v>
      </c>
      <c r="M48" s="311">
        <v>13.159000000000001</v>
      </c>
      <c r="N48" s="312">
        <v>0</v>
      </c>
      <c r="O48" s="312">
        <v>10.37878619197666</v>
      </c>
      <c r="P48" s="313">
        <v>6</v>
      </c>
      <c r="Q48" s="314">
        <v>0</v>
      </c>
      <c r="R48" s="314">
        <v>289</v>
      </c>
    </row>
    <row r="49" spans="1:18" ht="16.5">
      <c r="A49" s="303" t="s">
        <v>117</v>
      </c>
      <c r="B49" s="304" t="s">
        <v>538</v>
      </c>
      <c r="C49" s="305" t="s">
        <v>70</v>
      </c>
      <c r="D49" s="306">
        <v>0.79791666666666672</v>
      </c>
      <c r="E49" s="307">
        <v>416</v>
      </c>
      <c r="F49" s="247" t="s">
        <v>118</v>
      </c>
      <c r="G49" s="308" t="s">
        <v>467</v>
      </c>
      <c r="H49" s="309">
        <v>1</v>
      </c>
      <c r="I49" s="248">
        <v>1999.604</v>
      </c>
      <c r="J49" s="310">
        <v>1.5997278202429448E-2</v>
      </c>
      <c r="K49" s="310">
        <v>0.39061120802249427</v>
      </c>
      <c r="L49" s="310">
        <v>0.15203010196018812</v>
      </c>
      <c r="M49" s="311">
        <v>14.726000000000001</v>
      </c>
      <c r="N49" s="312">
        <v>0.50009901960588199</v>
      </c>
      <c r="O49" s="312">
        <v>14.702911176412929</v>
      </c>
      <c r="P49" s="313">
        <v>20</v>
      </c>
      <c r="Q49" s="314">
        <v>10</v>
      </c>
      <c r="R49" s="314">
        <v>294</v>
      </c>
    </row>
    <row r="50" spans="1:18" ht="16.5">
      <c r="A50" s="303" t="s">
        <v>117</v>
      </c>
      <c r="B50" s="304" t="s">
        <v>297</v>
      </c>
      <c r="C50" s="305" t="s">
        <v>67</v>
      </c>
      <c r="D50" s="306">
        <v>0.83210526315789479</v>
      </c>
      <c r="E50" s="307">
        <v>2964</v>
      </c>
      <c r="F50" s="247" t="s">
        <v>119</v>
      </c>
      <c r="G50" s="308" t="s">
        <v>197</v>
      </c>
      <c r="H50" s="309">
        <v>1</v>
      </c>
      <c r="I50" s="248">
        <v>3612.5189999999998</v>
      </c>
      <c r="J50" s="310">
        <v>2.0958794786840818E-2</v>
      </c>
      <c r="K50" s="310">
        <v>0.22332416014025555</v>
      </c>
      <c r="L50" s="310">
        <v>0.14781929174628564</v>
      </c>
      <c r="M50" s="311">
        <v>13.413</v>
      </c>
      <c r="N50" s="312">
        <v>0</v>
      </c>
      <c r="O50" s="312">
        <v>26.712662272502929</v>
      </c>
      <c r="P50" s="313">
        <v>1</v>
      </c>
      <c r="Q50" s="314">
        <v>0</v>
      </c>
      <c r="R50" s="314">
        <v>965</v>
      </c>
    </row>
    <row r="51" spans="1:18" ht="16.5">
      <c r="A51" s="303" t="s">
        <v>117</v>
      </c>
      <c r="B51" s="304" t="s">
        <v>385</v>
      </c>
      <c r="C51" s="305" t="s">
        <v>70</v>
      </c>
      <c r="D51" s="306">
        <v>0.77671930604841599</v>
      </c>
      <c r="E51" s="307">
        <v>6571</v>
      </c>
      <c r="F51" s="247" t="s">
        <v>121</v>
      </c>
      <c r="G51" s="308" t="s">
        <v>213</v>
      </c>
      <c r="H51" s="309">
        <v>8</v>
      </c>
      <c r="I51" s="248">
        <v>3729.9860000000003</v>
      </c>
      <c r="J51" s="310">
        <v>1.4899507241074878E-2</v>
      </c>
      <c r="K51" s="310">
        <v>0.28433897174211314</v>
      </c>
      <c r="L51" s="310">
        <v>0.27131469126157581</v>
      </c>
      <c r="M51" s="311">
        <v>16.504000000000001</v>
      </c>
      <c r="N51" s="312">
        <v>0.241287768908516</v>
      </c>
      <c r="O51" s="312">
        <v>22.466572260592933</v>
      </c>
      <c r="P51" s="313">
        <v>3</v>
      </c>
      <c r="Q51" s="314">
        <v>9</v>
      </c>
      <c r="R51" s="314">
        <v>838</v>
      </c>
    </row>
    <row r="52" spans="1:18" ht="16.5">
      <c r="A52" s="303" t="s">
        <v>117</v>
      </c>
      <c r="B52" s="304" t="s">
        <v>418</v>
      </c>
      <c r="C52" s="305" t="s">
        <v>70</v>
      </c>
      <c r="D52" s="306">
        <v>0.74964285714285728</v>
      </c>
      <c r="E52" s="307">
        <v>6014</v>
      </c>
      <c r="F52" s="247" t="s">
        <v>122</v>
      </c>
      <c r="G52" s="308" t="s">
        <v>413</v>
      </c>
      <c r="H52" s="309">
        <v>1</v>
      </c>
      <c r="I52" s="248">
        <v>3522.91</v>
      </c>
      <c r="J52" s="310">
        <v>1.4589872337543264E-2</v>
      </c>
      <c r="K52" s="310">
        <v>0.33804148640501008</v>
      </c>
      <c r="L52" s="310">
        <v>0.24411636970572625</v>
      </c>
      <c r="M52" s="311">
        <v>15.115</v>
      </c>
      <c r="N52" s="312">
        <v>0</v>
      </c>
      <c r="O52" s="312">
        <v>19.500923952073713</v>
      </c>
      <c r="P52" s="313">
        <v>9</v>
      </c>
      <c r="Q52" s="314">
        <v>0</v>
      </c>
      <c r="R52" s="314">
        <v>687</v>
      </c>
    </row>
    <row r="53" spans="1:18" ht="16.5">
      <c r="A53" s="303" t="s">
        <v>117</v>
      </c>
      <c r="B53" s="304" t="s">
        <v>301</v>
      </c>
      <c r="C53" s="305" t="s">
        <v>70</v>
      </c>
      <c r="D53" s="306">
        <v>0.77312500000000006</v>
      </c>
      <c r="E53" s="307">
        <v>7449</v>
      </c>
      <c r="F53" s="247" t="s">
        <v>121</v>
      </c>
      <c r="G53" s="308" t="s">
        <v>219</v>
      </c>
      <c r="H53" s="309">
        <v>1</v>
      </c>
      <c r="I53" s="248">
        <v>3215.933</v>
      </c>
      <c r="J53" s="310">
        <v>2.1069610315061625E-2</v>
      </c>
      <c r="K53" s="310">
        <v>0.28513144170314381</v>
      </c>
      <c r="L53" s="310">
        <v>0.22481811654658229</v>
      </c>
      <c r="M53" s="311">
        <v>16.058</v>
      </c>
      <c r="N53" s="312">
        <v>0.12438070071733459</v>
      </c>
      <c r="O53" s="312">
        <v>8.8932201012894243</v>
      </c>
      <c r="P53" s="313">
        <v>12</v>
      </c>
      <c r="Q53" s="314">
        <v>4</v>
      </c>
      <c r="R53" s="314">
        <v>286</v>
      </c>
    </row>
    <row r="54" spans="1:18" ht="16.5">
      <c r="A54" s="303" t="s">
        <v>117</v>
      </c>
      <c r="B54" s="304" t="s">
        <v>303</v>
      </c>
      <c r="C54" s="305" t="s">
        <v>67</v>
      </c>
      <c r="D54" s="306">
        <v>0.81545454545454543</v>
      </c>
      <c r="E54" s="307">
        <v>6810</v>
      </c>
      <c r="F54" s="247" t="s">
        <v>121</v>
      </c>
      <c r="G54" s="308" t="s">
        <v>215</v>
      </c>
      <c r="H54" s="309">
        <v>1</v>
      </c>
      <c r="I54" s="248">
        <v>3251.7269999999999</v>
      </c>
      <c r="J54" s="310">
        <v>6.991996731740318E-3</v>
      </c>
      <c r="K54" s="310">
        <v>0.27764015235313871</v>
      </c>
      <c r="L54" s="310">
        <v>0.25893932670239539</v>
      </c>
      <c r="M54" s="311">
        <v>13.67</v>
      </c>
      <c r="N54" s="312">
        <v>0</v>
      </c>
      <c r="O54" s="312">
        <v>21.434763742466696</v>
      </c>
      <c r="P54" s="313">
        <v>7</v>
      </c>
      <c r="Q54" s="314">
        <v>0</v>
      </c>
      <c r="R54" s="314">
        <v>697</v>
      </c>
    </row>
    <row r="55" spans="1:18" ht="16.5">
      <c r="A55" s="303" t="s">
        <v>117</v>
      </c>
      <c r="B55" s="304" t="s">
        <v>366</v>
      </c>
      <c r="C55" s="305" t="s">
        <v>67</v>
      </c>
      <c r="D55" s="306">
        <v>0.81553883091093538</v>
      </c>
      <c r="E55" s="307">
        <v>4337</v>
      </c>
      <c r="F55" s="247" t="s">
        <v>122</v>
      </c>
      <c r="G55" s="308" t="s">
        <v>223</v>
      </c>
      <c r="H55" s="309">
        <v>2</v>
      </c>
      <c r="I55" s="248">
        <v>3130.7330000000002</v>
      </c>
      <c r="J55" s="310">
        <v>1.0746919345581168E-2</v>
      </c>
      <c r="K55" s="310">
        <v>0.32429692854362724</v>
      </c>
      <c r="L55" s="310">
        <v>9.9976586952640153E-2</v>
      </c>
      <c r="M55" s="311">
        <v>14.116</v>
      </c>
      <c r="N55" s="312">
        <v>6.3882803164626301E-2</v>
      </c>
      <c r="O55" s="312">
        <v>20.538321217427356</v>
      </c>
      <c r="P55" s="313">
        <v>4</v>
      </c>
      <c r="Q55" s="314">
        <v>2</v>
      </c>
      <c r="R55" s="314">
        <v>643</v>
      </c>
    </row>
    <row r="56" spans="1:18" ht="16.5">
      <c r="A56" s="303" t="s">
        <v>117</v>
      </c>
      <c r="B56" s="304" t="s">
        <v>307</v>
      </c>
      <c r="C56" s="305" t="s">
        <v>70</v>
      </c>
      <c r="D56" s="306">
        <v>0.77124999999999999</v>
      </c>
      <c r="E56" s="307">
        <v>6163</v>
      </c>
      <c r="F56" s="247" t="s">
        <v>121</v>
      </c>
      <c r="G56" s="308" t="s">
        <v>212</v>
      </c>
      <c r="H56" s="309">
        <v>1</v>
      </c>
      <c r="I56" s="248">
        <v>3296.7930000000001</v>
      </c>
      <c r="J56" s="310">
        <v>1.1588782141774787E-2</v>
      </c>
      <c r="K56" s="310">
        <v>0.27327208791033575</v>
      </c>
      <c r="L56" s="310">
        <v>0.19382472602920472</v>
      </c>
      <c r="M56" s="311">
        <v>15.173999999999999</v>
      </c>
      <c r="N56" s="312">
        <v>0</v>
      </c>
      <c r="O56" s="312">
        <v>20.959763018181608</v>
      </c>
      <c r="P56" s="313">
        <v>7</v>
      </c>
      <c r="Q56" s="314">
        <v>0</v>
      </c>
      <c r="R56" s="314">
        <v>691</v>
      </c>
    </row>
    <row r="57" spans="1:18" ht="16.5">
      <c r="A57" s="303" t="s">
        <v>117</v>
      </c>
      <c r="B57" s="304" t="s">
        <v>309</v>
      </c>
      <c r="C57" s="305" t="s">
        <v>70</v>
      </c>
      <c r="D57" s="306">
        <v>0.7371875</v>
      </c>
      <c r="E57" s="307">
        <v>6538</v>
      </c>
      <c r="F57" s="247" t="s">
        <v>121</v>
      </c>
      <c r="G57" s="308" t="s">
        <v>219</v>
      </c>
      <c r="H57" s="309">
        <v>1</v>
      </c>
      <c r="I57" s="248">
        <v>3934.355</v>
      </c>
      <c r="J57" s="310">
        <v>1.653701943839388E-2</v>
      </c>
      <c r="K57" s="310">
        <v>0.29176937336387943</v>
      </c>
      <c r="L57" s="310">
        <v>0.18046160044022463</v>
      </c>
      <c r="M57" s="311">
        <v>17.931999999999999</v>
      </c>
      <c r="N57" s="312">
        <v>0</v>
      </c>
      <c r="O57" s="312">
        <v>20.816626867682249</v>
      </c>
      <c r="P57" s="313">
        <v>2</v>
      </c>
      <c r="Q57" s="314">
        <v>0</v>
      </c>
      <c r="R57" s="314">
        <v>819</v>
      </c>
    </row>
    <row r="58" spans="1:18" ht="16.5">
      <c r="A58" s="303" t="s">
        <v>117</v>
      </c>
      <c r="B58" s="304" t="s">
        <v>559</v>
      </c>
      <c r="C58" s="305" t="s">
        <v>70</v>
      </c>
      <c r="D58" s="306">
        <v>0.78239999999999998</v>
      </c>
      <c r="E58" s="307">
        <v>1198</v>
      </c>
      <c r="F58" s="247" t="s">
        <v>118</v>
      </c>
      <c r="G58" s="308" t="s">
        <v>466</v>
      </c>
      <c r="H58" s="309">
        <v>1</v>
      </c>
      <c r="I58" s="248">
        <v>666.19200000000001</v>
      </c>
      <c r="J58" s="310">
        <v>1.0345050706220178E-2</v>
      </c>
      <c r="K58" s="310">
        <v>0.37964439819282447</v>
      </c>
      <c r="L58" s="310">
        <v>0.24767634555803733</v>
      </c>
      <c r="M58" s="311">
        <v>13.677</v>
      </c>
      <c r="N58" s="312">
        <v>0.90064125657468119</v>
      </c>
      <c r="O58" s="312">
        <v>17.562504503206284</v>
      </c>
      <c r="P58" s="313">
        <v>1</v>
      </c>
      <c r="Q58" s="314">
        <v>6</v>
      </c>
      <c r="R58" s="314">
        <v>117</v>
      </c>
    </row>
    <row r="59" spans="1:18" ht="16.5">
      <c r="A59" s="303" t="s">
        <v>117</v>
      </c>
      <c r="B59" s="304" t="s">
        <v>313</v>
      </c>
      <c r="C59" s="305" t="s">
        <v>67</v>
      </c>
      <c r="D59" s="306">
        <v>0.80563021549267511</v>
      </c>
      <c r="E59" s="307">
        <v>1710</v>
      </c>
      <c r="F59" s="247" t="s">
        <v>121</v>
      </c>
      <c r="G59" s="308" t="s">
        <v>212</v>
      </c>
      <c r="H59" s="309">
        <v>6</v>
      </c>
      <c r="I59" s="248">
        <v>3582.4160000000002</v>
      </c>
      <c r="J59" s="310">
        <v>9.7798058483509892E-3</v>
      </c>
      <c r="K59" s="310">
        <v>0.31037970478707105</v>
      </c>
      <c r="L59" s="310">
        <v>0.2082393557867093</v>
      </c>
      <c r="M59" s="311">
        <v>13.55</v>
      </c>
      <c r="N59" s="312">
        <v>0.16748473655767504</v>
      </c>
      <c r="O59" s="312">
        <v>21.354303911103568</v>
      </c>
      <c r="P59" s="313">
        <v>3</v>
      </c>
      <c r="Q59" s="314">
        <v>6</v>
      </c>
      <c r="R59" s="314">
        <v>765</v>
      </c>
    </row>
    <row r="60" spans="1:18" ht="16.5">
      <c r="A60" s="303" t="s">
        <v>117</v>
      </c>
      <c r="B60" s="304" t="s">
        <v>315</v>
      </c>
      <c r="C60" s="305" t="s">
        <v>70</v>
      </c>
      <c r="D60" s="306">
        <v>0.78781249999999992</v>
      </c>
      <c r="E60" s="307">
        <v>3150</v>
      </c>
      <c r="F60" s="247" t="s">
        <v>121</v>
      </c>
      <c r="G60" s="308" t="s">
        <v>213</v>
      </c>
      <c r="H60" s="309">
        <v>1</v>
      </c>
      <c r="I60" s="248">
        <v>3303.0450000000001</v>
      </c>
      <c r="J60" s="310">
        <v>1.0143402159532978E-2</v>
      </c>
      <c r="K60" s="310">
        <v>0.28835051997692274</v>
      </c>
      <c r="L60" s="310">
        <v>0.26854008952345487</v>
      </c>
      <c r="M60" s="311">
        <v>14.096</v>
      </c>
      <c r="N60" s="312">
        <v>0.27247585182763179</v>
      </c>
      <c r="O60" s="312">
        <v>6.9329966742808526</v>
      </c>
      <c r="P60" s="313">
        <v>17</v>
      </c>
      <c r="Q60" s="314">
        <v>9</v>
      </c>
      <c r="R60" s="314">
        <v>229</v>
      </c>
    </row>
    <row r="61" spans="1:18" ht="16.5">
      <c r="A61" s="303" t="s">
        <v>117</v>
      </c>
      <c r="B61" s="304" t="s">
        <v>319</v>
      </c>
      <c r="C61" s="305" t="s">
        <v>70</v>
      </c>
      <c r="D61" s="306">
        <v>0.76707402345704723</v>
      </c>
      <c r="E61" s="307">
        <v>2844</v>
      </c>
      <c r="F61" s="247" t="s">
        <v>120</v>
      </c>
      <c r="G61" s="308" t="s">
        <v>209</v>
      </c>
      <c r="H61" s="309">
        <v>2</v>
      </c>
      <c r="I61" s="248">
        <v>3489.9210000000003</v>
      </c>
      <c r="J61" s="310">
        <v>1.9220561414082148E-2</v>
      </c>
      <c r="K61" s="310">
        <v>0.32244073138377771</v>
      </c>
      <c r="L61" s="310">
        <v>0.15645053283441088</v>
      </c>
      <c r="M61" s="311">
        <v>14.791</v>
      </c>
      <c r="N61" s="312">
        <v>0</v>
      </c>
      <c r="O61" s="312">
        <v>14.355625815025611</v>
      </c>
      <c r="P61" s="313">
        <v>28</v>
      </c>
      <c r="Q61" s="314">
        <v>0</v>
      </c>
      <c r="R61" s="314">
        <v>501</v>
      </c>
    </row>
    <row r="62" spans="1:18" ht="16.5">
      <c r="A62" s="303" t="s">
        <v>117</v>
      </c>
      <c r="B62" s="304" t="s">
        <v>394</v>
      </c>
      <c r="C62" s="305" t="s">
        <v>70</v>
      </c>
      <c r="D62" s="306">
        <v>0.70468749999999991</v>
      </c>
      <c r="E62" s="307">
        <v>4474</v>
      </c>
      <c r="F62" s="247" t="s">
        <v>121</v>
      </c>
      <c r="G62" s="308" t="s">
        <v>213</v>
      </c>
      <c r="H62" s="309">
        <v>1</v>
      </c>
      <c r="I62" s="248">
        <v>3666.0929999999998</v>
      </c>
      <c r="J62" s="310">
        <v>8.5381346158934154E-3</v>
      </c>
      <c r="K62" s="310">
        <v>0.2851059518580249</v>
      </c>
      <c r="L62" s="310">
        <v>0.25885868143552276</v>
      </c>
      <c r="M62" s="311">
        <v>17.055</v>
      </c>
      <c r="N62" s="312">
        <v>0.43643191812100784</v>
      </c>
      <c r="O62" s="312">
        <v>41.952018129381884</v>
      </c>
      <c r="P62" s="313">
        <v>11</v>
      </c>
      <c r="Q62" s="314">
        <v>16</v>
      </c>
      <c r="R62" s="314">
        <v>1538</v>
      </c>
    </row>
    <row r="63" spans="1:18" ht="16.5">
      <c r="A63" s="303" t="s">
        <v>117</v>
      </c>
      <c r="B63" s="304" t="s">
        <v>321</v>
      </c>
      <c r="C63" s="305" t="s">
        <v>70</v>
      </c>
      <c r="D63" s="306">
        <v>0.78198389206246122</v>
      </c>
      <c r="E63" s="307">
        <v>9725</v>
      </c>
      <c r="F63" s="247" t="s">
        <v>120</v>
      </c>
      <c r="G63" s="308" t="s">
        <v>202</v>
      </c>
      <c r="H63" s="309">
        <v>2</v>
      </c>
      <c r="I63" s="248">
        <v>745.26700000000005</v>
      </c>
      <c r="J63" s="310">
        <v>1.6852071040362255E-2</v>
      </c>
      <c r="K63" s="310">
        <v>0.3232325446518729</v>
      </c>
      <c r="L63" s="310">
        <v>0.23884057659872232</v>
      </c>
      <c r="M63" s="311">
        <v>18.094000000000001</v>
      </c>
      <c r="N63" s="312">
        <v>0</v>
      </c>
      <c r="O63" s="312">
        <v>39.583129267765777</v>
      </c>
      <c r="P63" s="313">
        <v>2</v>
      </c>
      <c r="Q63" s="314">
        <v>0</v>
      </c>
      <c r="R63" s="314">
        <v>295</v>
      </c>
    </row>
    <row r="64" spans="1:18" ht="16.5">
      <c r="A64" s="303" t="s">
        <v>117</v>
      </c>
      <c r="B64" s="304" t="s">
        <v>323</v>
      </c>
      <c r="C64" s="305" t="s">
        <v>70</v>
      </c>
      <c r="D64" s="306">
        <v>0.76918326768474299</v>
      </c>
      <c r="E64" s="307">
        <v>6980</v>
      </c>
      <c r="F64" s="247" t="s">
        <v>119</v>
      </c>
      <c r="G64" s="308" t="s">
        <v>198</v>
      </c>
      <c r="H64" s="309">
        <v>6</v>
      </c>
      <c r="I64" s="248">
        <v>3244.9940000000001</v>
      </c>
      <c r="J64" s="310">
        <v>1.9059545408950246E-2</v>
      </c>
      <c r="K64" s="310">
        <v>0.29429977943052676</v>
      </c>
      <c r="L64" s="310">
        <v>0.19383703020714368</v>
      </c>
      <c r="M64" s="311">
        <v>18.594000000000001</v>
      </c>
      <c r="N64" s="312">
        <v>0.24653358372927653</v>
      </c>
      <c r="O64" s="312">
        <v>46.687297418731745</v>
      </c>
      <c r="P64" s="313">
        <v>9</v>
      </c>
      <c r="Q64" s="314">
        <v>8</v>
      </c>
      <c r="R64" s="314">
        <v>1515</v>
      </c>
    </row>
  </sheetData>
  <phoneticPr fontId="2" type="noConversion"/>
  <conditionalFormatting sqref="C14:D64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CFE2-431D-470E-9046-7EF9097FB18A}">
  <sheetPr>
    <tabColor rgb="FFFF0000"/>
  </sheetPr>
  <dimension ref="A1:K53"/>
  <sheetViews>
    <sheetView showGridLines="0" zoomScaleNormal="100" zoomScaleSheetLayoutView="85" workbookViewId="0"/>
  </sheetViews>
  <sheetFormatPr defaultRowHeight="13.5"/>
  <cols>
    <col min="1" max="2" width="9.140625" style="242"/>
    <col min="3" max="3" width="9.85546875" style="242" customWidth="1"/>
    <col min="4" max="16384" width="9.140625" style="242"/>
  </cols>
  <sheetData>
    <row r="1" spans="1:11" ht="3.75" customHeight="1">
      <c r="A1" s="237"/>
      <c r="B1" s="238"/>
      <c r="C1" s="239"/>
      <c r="D1" s="240"/>
      <c r="E1" s="240"/>
      <c r="F1" s="241"/>
      <c r="G1" s="240"/>
      <c r="H1" s="240"/>
      <c r="I1" s="240"/>
      <c r="J1" s="240"/>
      <c r="K1" s="240"/>
    </row>
    <row r="2" spans="1:11" ht="41.25">
      <c r="A2" s="318" t="s">
        <v>575</v>
      </c>
      <c r="B2" s="318"/>
      <c r="C2" s="318"/>
      <c r="D2" s="318"/>
      <c r="E2" s="318"/>
      <c r="F2" s="318"/>
      <c r="G2" s="318"/>
      <c r="H2" s="318"/>
      <c r="I2" s="318"/>
      <c r="J2" s="318"/>
      <c r="K2" s="318"/>
    </row>
    <row r="4" spans="1:11" ht="17.25">
      <c r="A4" s="243" t="s">
        <v>396</v>
      </c>
      <c r="B4" s="244"/>
      <c r="C4" s="244"/>
      <c r="D4" s="244"/>
      <c r="E4" s="244"/>
      <c r="F4" s="244"/>
      <c r="G4" s="244"/>
      <c r="H4" s="244"/>
      <c r="I4" s="244"/>
      <c r="J4" s="244"/>
      <c r="K4" s="244"/>
    </row>
    <row r="6" spans="1:11" ht="26.25">
      <c r="A6" s="245"/>
    </row>
    <row r="7" spans="1:11" ht="130.5" customHeight="1">
      <c r="A7" s="245"/>
    </row>
    <row r="8" spans="1:11" ht="26.25">
      <c r="A8" s="245"/>
    </row>
    <row r="9" spans="1:11" ht="26.25">
      <c r="A9" s="245"/>
    </row>
    <row r="10" spans="1:11" ht="40.5" customHeight="1">
      <c r="A10" s="245" t="s">
        <v>397</v>
      </c>
    </row>
    <row r="11" spans="1:11" ht="19.5" customHeight="1">
      <c r="A11" s="245"/>
    </row>
    <row r="12" spans="1:11" ht="17.25">
      <c r="A12" s="246" t="s">
        <v>398</v>
      </c>
    </row>
    <row r="13" spans="1:11" ht="40.5">
      <c r="A13" s="260" t="s">
        <v>0</v>
      </c>
      <c r="B13" s="261" t="s">
        <v>74</v>
      </c>
      <c r="C13" s="258" t="s">
        <v>65</v>
      </c>
      <c r="D13" s="258" t="s">
        <v>160</v>
      </c>
      <c r="E13" s="262" t="s">
        <v>146</v>
      </c>
      <c r="F13" s="261" t="s">
        <v>151</v>
      </c>
      <c r="G13" s="262" t="s">
        <v>149</v>
      </c>
      <c r="H13" s="262" t="s">
        <v>153</v>
      </c>
      <c r="I13" s="259" t="s">
        <v>155</v>
      </c>
      <c r="J13" s="262" t="s">
        <v>6</v>
      </c>
      <c r="K13" s="263" t="s">
        <v>7</v>
      </c>
    </row>
    <row r="14" spans="1:11" ht="16.5">
      <c r="A14" s="251" t="s">
        <v>117</v>
      </c>
      <c r="B14" s="252" t="s">
        <v>233</v>
      </c>
      <c r="C14" s="249" t="s">
        <v>70</v>
      </c>
      <c r="D14" s="250">
        <v>0.77648648648648655</v>
      </c>
      <c r="E14" s="253">
        <v>3444</v>
      </c>
      <c r="F14" s="247" t="s">
        <v>119</v>
      </c>
      <c r="G14" s="254" t="s">
        <v>198</v>
      </c>
      <c r="H14" s="255">
        <v>1</v>
      </c>
      <c r="I14" s="248">
        <v>4126.1329999999998</v>
      </c>
      <c r="J14" s="256">
        <v>0</v>
      </c>
      <c r="K14" s="257">
        <v>48.059526922665846</v>
      </c>
    </row>
    <row r="15" spans="1:11" ht="16.5">
      <c r="A15" s="251" t="s">
        <v>117</v>
      </c>
      <c r="B15" s="252" t="s">
        <v>235</v>
      </c>
      <c r="C15" s="249" t="s">
        <v>69</v>
      </c>
      <c r="D15" s="250">
        <v>0.86221283368012669</v>
      </c>
      <c r="E15" s="253">
        <v>2653</v>
      </c>
      <c r="F15" s="247" t="s">
        <v>120</v>
      </c>
      <c r="G15" s="254" t="s">
        <v>208</v>
      </c>
      <c r="H15" s="255">
        <v>2</v>
      </c>
      <c r="I15" s="248">
        <v>3671.598</v>
      </c>
      <c r="J15" s="256">
        <v>0.16341658318802876</v>
      </c>
      <c r="K15" s="257">
        <v>58.230775809334247</v>
      </c>
    </row>
    <row r="16" spans="1:11" ht="16.5">
      <c r="A16" s="251" t="s">
        <v>117</v>
      </c>
      <c r="B16" s="252" t="s">
        <v>241</v>
      </c>
      <c r="C16" s="249" t="s">
        <v>70</v>
      </c>
      <c r="D16" s="250">
        <v>0.75178571428571428</v>
      </c>
      <c r="E16" s="253">
        <v>972</v>
      </c>
      <c r="F16" s="247" t="s">
        <v>120</v>
      </c>
      <c r="G16" s="254" t="s">
        <v>204</v>
      </c>
      <c r="H16" s="255">
        <v>1</v>
      </c>
      <c r="I16" s="248">
        <v>3065.0839999999998</v>
      </c>
      <c r="J16" s="256">
        <v>0</v>
      </c>
      <c r="K16" s="257">
        <v>39.248516517002471</v>
      </c>
    </row>
    <row r="17" spans="1:11" ht="16.5">
      <c r="A17" s="251" t="s">
        <v>117</v>
      </c>
      <c r="B17" s="252" t="s">
        <v>338</v>
      </c>
      <c r="C17" s="249" t="s">
        <v>70</v>
      </c>
      <c r="D17" s="250">
        <v>0.73407407407407399</v>
      </c>
      <c r="E17" s="253">
        <v>8368</v>
      </c>
      <c r="F17" s="247" t="s">
        <v>122</v>
      </c>
      <c r="G17" s="254" t="s">
        <v>223</v>
      </c>
      <c r="H17" s="255">
        <v>1</v>
      </c>
      <c r="I17" s="248">
        <v>2736.328</v>
      </c>
      <c r="J17" s="256">
        <v>0.14618130574989549</v>
      </c>
      <c r="K17" s="257">
        <v>23.717916857920542</v>
      </c>
    </row>
    <row r="18" spans="1:11" ht="16.5">
      <c r="A18" s="251" t="s">
        <v>117</v>
      </c>
      <c r="B18" s="252" t="s">
        <v>172</v>
      </c>
      <c r="C18" s="249" t="s">
        <v>70</v>
      </c>
      <c r="D18" s="250">
        <v>0.75722614084270434</v>
      </c>
      <c r="E18" s="253">
        <v>2724</v>
      </c>
      <c r="F18" s="247" t="s">
        <v>122</v>
      </c>
      <c r="G18" s="254" t="s">
        <v>223</v>
      </c>
      <c r="H18" s="255">
        <v>5</v>
      </c>
      <c r="I18" s="248">
        <v>3131.9660000000003</v>
      </c>
      <c r="J18" s="256">
        <v>0.19157296088143994</v>
      </c>
      <c r="K18" s="257">
        <v>20.402520333873355</v>
      </c>
    </row>
    <row r="19" spans="1:11" ht="16.5">
      <c r="A19" s="251" t="s">
        <v>117</v>
      </c>
      <c r="B19" s="252" t="s">
        <v>244</v>
      </c>
      <c r="C19" s="249" t="s">
        <v>69</v>
      </c>
      <c r="D19" s="250">
        <v>0.89300581594001649</v>
      </c>
      <c r="E19" s="253">
        <v>9192</v>
      </c>
      <c r="F19" s="247" t="s">
        <v>121</v>
      </c>
      <c r="G19" s="254" t="s">
        <v>216</v>
      </c>
      <c r="H19" s="255">
        <v>6</v>
      </c>
      <c r="I19" s="248">
        <v>3657.4619999999995</v>
      </c>
      <c r="J19" s="256">
        <v>1.558457750210392</v>
      </c>
      <c r="K19" s="257">
        <v>30.841058635742495</v>
      </c>
    </row>
    <row r="20" spans="1:11" ht="16.5">
      <c r="A20" s="251" t="s">
        <v>117</v>
      </c>
      <c r="B20" s="252" t="s">
        <v>383</v>
      </c>
      <c r="C20" s="249" t="s">
        <v>69</v>
      </c>
      <c r="D20" s="250">
        <v>0.85226589396807784</v>
      </c>
      <c r="E20" s="253">
        <v>7619</v>
      </c>
      <c r="F20" s="247" t="s">
        <v>122</v>
      </c>
      <c r="G20" s="254" t="s">
        <v>391</v>
      </c>
      <c r="H20" s="255">
        <v>7</v>
      </c>
      <c r="I20" s="248">
        <v>2911.462</v>
      </c>
      <c r="J20" s="256">
        <v>0.27477604035360931</v>
      </c>
      <c r="K20" s="257">
        <v>25.828947793239273</v>
      </c>
    </row>
    <row r="21" spans="1:11" ht="16.5">
      <c r="A21" s="251" t="s">
        <v>117</v>
      </c>
      <c r="B21" s="252" t="s">
        <v>409</v>
      </c>
      <c r="C21" s="249" t="s">
        <v>70</v>
      </c>
      <c r="D21" s="250">
        <v>0.78486486486486484</v>
      </c>
      <c r="E21" s="253">
        <v>7905</v>
      </c>
      <c r="F21" s="247" t="s">
        <v>119</v>
      </c>
      <c r="G21" s="254" t="s">
        <v>199</v>
      </c>
      <c r="H21" s="255">
        <v>1</v>
      </c>
      <c r="I21" s="248">
        <v>4989.8940000000002</v>
      </c>
      <c r="J21" s="256">
        <v>0</v>
      </c>
      <c r="K21" s="257">
        <v>23.928364009335667</v>
      </c>
    </row>
    <row r="22" spans="1:11" ht="16.5">
      <c r="A22" s="251" t="s">
        <v>117</v>
      </c>
      <c r="B22" s="252" t="s">
        <v>246</v>
      </c>
      <c r="C22" s="249" t="s">
        <v>67</v>
      </c>
      <c r="D22" s="250">
        <v>0.81392857142857145</v>
      </c>
      <c r="E22" s="253">
        <v>1658</v>
      </c>
      <c r="F22" s="247" t="s">
        <v>120</v>
      </c>
      <c r="G22" s="254" t="s">
        <v>205</v>
      </c>
      <c r="H22" s="255">
        <v>1</v>
      </c>
      <c r="I22" s="248">
        <v>3097.1590000000001</v>
      </c>
      <c r="J22" s="256">
        <v>0</v>
      </c>
      <c r="K22" s="257">
        <v>33.966612627895437</v>
      </c>
    </row>
    <row r="23" spans="1:11" ht="16.5">
      <c r="A23" s="251" t="s">
        <v>117</v>
      </c>
      <c r="B23" s="252" t="s">
        <v>248</v>
      </c>
      <c r="C23" s="249" t="s">
        <v>70</v>
      </c>
      <c r="D23" s="250">
        <v>0.69424242424242422</v>
      </c>
      <c r="E23" s="253">
        <v>4106</v>
      </c>
      <c r="F23" s="247" t="s">
        <v>121</v>
      </c>
      <c r="G23" s="254" t="s">
        <v>218</v>
      </c>
      <c r="H23" s="255">
        <v>1</v>
      </c>
      <c r="I23" s="248">
        <v>3774.2510000000002</v>
      </c>
      <c r="J23" s="256">
        <v>2.6495323178029228E-2</v>
      </c>
      <c r="K23" s="257">
        <v>49.652235635626774</v>
      </c>
    </row>
    <row r="24" spans="1:11" ht="16.5">
      <c r="A24" s="251" t="s">
        <v>117</v>
      </c>
      <c r="B24" s="252" t="s">
        <v>342</v>
      </c>
      <c r="C24" s="249" t="s">
        <v>69</v>
      </c>
      <c r="D24" s="250">
        <v>0.87925589577026753</v>
      </c>
      <c r="E24" s="253">
        <v>1052</v>
      </c>
      <c r="F24" s="247" t="s">
        <v>122</v>
      </c>
      <c r="G24" s="254" t="s">
        <v>327</v>
      </c>
      <c r="H24" s="255">
        <v>2</v>
      </c>
      <c r="I24" s="248">
        <v>3183.2109999999998</v>
      </c>
      <c r="J24" s="256">
        <v>0.21990373870912108</v>
      </c>
      <c r="K24" s="257">
        <v>29.247197248313103</v>
      </c>
    </row>
    <row r="25" spans="1:11" ht="16.5">
      <c r="A25" s="251" t="s">
        <v>117</v>
      </c>
      <c r="B25" s="252" t="s">
        <v>252</v>
      </c>
      <c r="C25" s="249" t="s">
        <v>70</v>
      </c>
      <c r="D25" s="250">
        <v>0.77709677419354828</v>
      </c>
      <c r="E25" s="253">
        <v>2377</v>
      </c>
      <c r="F25" s="247" t="s">
        <v>121</v>
      </c>
      <c r="G25" s="254" t="s">
        <v>216</v>
      </c>
      <c r="H25" s="255">
        <v>1</v>
      </c>
      <c r="I25" s="248">
        <v>2226.038</v>
      </c>
      <c r="J25" s="256">
        <v>0</v>
      </c>
      <c r="K25" s="257">
        <v>23.404811598005065</v>
      </c>
    </row>
    <row r="26" spans="1:11" ht="16.5">
      <c r="A26" s="251" t="s">
        <v>117</v>
      </c>
      <c r="B26" s="252" t="s">
        <v>254</v>
      </c>
      <c r="C26" s="249" t="s">
        <v>67</v>
      </c>
      <c r="D26" s="250">
        <v>0.81321428571428578</v>
      </c>
      <c r="E26" s="253">
        <v>3233</v>
      </c>
      <c r="F26" s="247" t="s">
        <v>120</v>
      </c>
      <c r="G26" s="254" t="s">
        <v>202</v>
      </c>
      <c r="H26" s="255">
        <v>1</v>
      </c>
      <c r="I26" s="248">
        <v>829.20299999999997</v>
      </c>
      <c r="J26" s="256">
        <v>0</v>
      </c>
      <c r="K26" s="257">
        <v>22.431177890094464</v>
      </c>
    </row>
    <row r="27" spans="1:11" ht="16.5">
      <c r="A27" s="251" t="s">
        <v>117</v>
      </c>
      <c r="B27" s="252" t="s">
        <v>256</v>
      </c>
      <c r="C27" s="249" t="s">
        <v>70</v>
      </c>
      <c r="D27" s="250">
        <v>0.74856608957674675</v>
      </c>
      <c r="E27" s="253">
        <v>2557</v>
      </c>
      <c r="F27" s="247" t="s">
        <v>119</v>
      </c>
      <c r="G27" s="254" t="s">
        <v>387</v>
      </c>
      <c r="H27" s="255">
        <v>8</v>
      </c>
      <c r="I27" s="248">
        <v>19375.483000000004</v>
      </c>
      <c r="J27" s="256">
        <v>0.55224429760021976</v>
      </c>
      <c r="K27" s="257">
        <v>26.982553157513539</v>
      </c>
    </row>
    <row r="28" spans="1:11" ht="16.5">
      <c r="A28" s="251" t="s">
        <v>117</v>
      </c>
      <c r="B28" s="252" t="s">
        <v>265</v>
      </c>
      <c r="C28" s="249" t="s">
        <v>67</v>
      </c>
      <c r="D28" s="250">
        <v>0.82703703703703701</v>
      </c>
      <c r="E28" s="253">
        <v>5906</v>
      </c>
      <c r="F28" s="247" t="s">
        <v>120</v>
      </c>
      <c r="G28" s="254" t="s">
        <v>203</v>
      </c>
      <c r="H28" s="255">
        <v>1</v>
      </c>
      <c r="I28" s="248">
        <v>3221.7530000000002</v>
      </c>
      <c r="J28" s="256">
        <v>3.10390026795971E-2</v>
      </c>
      <c r="K28" s="257">
        <v>21.261716835524012</v>
      </c>
    </row>
    <row r="29" spans="1:11" ht="16.5">
      <c r="A29" s="251" t="s">
        <v>117</v>
      </c>
      <c r="B29" s="252" t="s">
        <v>348</v>
      </c>
      <c r="C29" s="249" t="s">
        <v>70</v>
      </c>
      <c r="D29" s="250">
        <v>0.72605263157894739</v>
      </c>
      <c r="E29" s="253">
        <v>4743</v>
      </c>
      <c r="F29" s="247" t="s">
        <v>119</v>
      </c>
      <c r="G29" s="254" t="s">
        <v>196</v>
      </c>
      <c r="H29" s="255">
        <v>1</v>
      </c>
      <c r="I29" s="248">
        <v>4102.9470000000001</v>
      </c>
      <c r="J29" s="256">
        <v>2.4372725263085288E-2</v>
      </c>
      <c r="K29" s="257">
        <v>20.302480144150046</v>
      </c>
    </row>
    <row r="30" spans="1:11" ht="16.5">
      <c r="A30" s="251" t="s">
        <v>117</v>
      </c>
      <c r="B30" s="252" t="s">
        <v>269</v>
      </c>
      <c r="C30" s="249" t="s">
        <v>67</v>
      </c>
      <c r="D30" s="250">
        <v>0.80217141436266237</v>
      </c>
      <c r="E30" s="253">
        <v>4156</v>
      </c>
      <c r="F30" s="247" t="s">
        <v>123</v>
      </c>
      <c r="G30" s="254" t="s">
        <v>330</v>
      </c>
      <c r="H30" s="255">
        <v>7</v>
      </c>
      <c r="I30" s="248">
        <v>2575.0400000000004</v>
      </c>
      <c r="J30" s="256">
        <v>0.38834348204299735</v>
      </c>
      <c r="K30" s="257">
        <v>27.339381135827011</v>
      </c>
    </row>
    <row r="31" spans="1:11" ht="16.5">
      <c r="A31" s="251" t="s">
        <v>117</v>
      </c>
      <c r="B31" s="252" t="s">
        <v>273</v>
      </c>
      <c r="C31" s="249" t="s">
        <v>70</v>
      </c>
      <c r="D31" s="250">
        <v>0.78860482361853013</v>
      </c>
      <c r="E31" s="253">
        <v>1862</v>
      </c>
      <c r="F31" s="247" t="s">
        <v>119</v>
      </c>
      <c r="G31" s="254" t="s">
        <v>198</v>
      </c>
      <c r="H31" s="255">
        <v>6</v>
      </c>
      <c r="I31" s="248">
        <v>1887.808</v>
      </c>
      <c r="J31" s="256">
        <v>1.1653727497711632</v>
      </c>
      <c r="K31" s="257">
        <v>41.847476014509951</v>
      </c>
    </row>
    <row r="32" spans="1:11" ht="16.5">
      <c r="A32" s="251" t="s">
        <v>117</v>
      </c>
      <c r="B32" s="252" t="s">
        <v>352</v>
      </c>
      <c r="C32" s="249" t="s">
        <v>70</v>
      </c>
      <c r="D32" s="250">
        <v>0.76743282573233595</v>
      </c>
      <c r="E32" s="253">
        <v>5292</v>
      </c>
      <c r="F32" s="247" t="s">
        <v>119</v>
      </c>
      <c r="G32" s="254" t="s">
        <v>197</v>
      </c>
      <c r="H32" s="255">
        <v>8</v>
      </c>
      <c r="I32" s="248">
        <v>3078.8489999999997</v>
      </c>
      <c r="J32" s="256">
        <v>0.2923170314620821</v>
      </c>
      <c r="K32" s="257">
        <v>49.56397666790415</v>
      </c>
    </row>
    <row r="33" spans="1:11" ht="16.5">
      <c r="A33" s="251" t="s">
        <v>117</v>
      </c>
      <c r="B33" s="252" t="s">
        <v>416</v>
      </c>
      <c r="C33" s="249" t="s">
        <v>69</v>
      </c>
      <c r="D33" s="250">
        <v>0.8915384615384615</v>
      </c>
      <c r="E33" s="253">
        <v>5035</v>
      </c>
      <c r="F33" s="247" t="s">
        <v>122</v>
      </c>
      <c r="G33" s="254" t="s">
        <v>326</v>
      </c>
      <c r="H33" s="255">
        <v>1</v>
      </c>
      <c r="I33" s="248">
        <v>2962.8449999999998</v>
      </c>
      <c r="J33" s="256">
        <v>0.23625940607760448</v>
      </c>
      <c r="K33" s="257">
        <v>31.692511758124372</v>
      </c>
    </row>
    <row r="34" spans="1:11" ht="16.5">
      <c r="A34" s="251" t="s">
        <v>117</v>
      </c>
      <c r="B34" s="252" t="s">
        <v>277</v>
      </c>
      <c r="C34" s="249" t="s">
        <v>67</v>
      </c>
      <c r="D34" s="250">
        <v>0.80851851851851841</v>
      </c>
      <c r="E34" s="253">
        <v>4503</v>
      </c>
      <c r="F34" s="247" t="s">
        <v>120</v>
      </c>
      <c r="G34" s="254" t="s">
        <v>203</v>
      </c>
      <c r="H34" s="255">
        <v>1</v>
      </c>
      <c r="I34" s="248">
        <v>2860.4050000000002</v>
      </c>
      <c r="J34" s="256">
        <v>0.17480042161861692</v>
      </c>
      <c r="K34" s="257">
        <v>35.030004492370836</v>
      </c>
    </row>
    <row r="35" spans="1:11" ht="16.5">
      <c r="A35" s="251" t="s">
        <v>117</v>
      </c>
      <c r="B35" s="252" t="s">
        <v>281</v>
      </c>
      <c r="C35" s="249" t="s">
        <v>67</v>
      </c>
      <c r="D35" s="250">
        <v>0.83116655715892918</v>
      </c>
      <c r="E35" s="253">
        <v>6555</v>
      </c>
      <c r="F35" s="247" t="s">
        <v>120</v>
      </c>
      <c r="G35" s="254" t="s">
        <v>207</v>
      </c>
      <c r="H35" s="255">
        <v>2</v>
      </c>
      <c r="I35" s="248">
        <v>3525.4170000000004</v>
      </c>
      <c r="J35" s="256">
        <v>0</v>
      </c>
      <c r="K35" s="257">
        <v>21.642829770208742</v>
      </c>
    </row>
    <row r="36" spans="1:11" ht="16.5">
      <c r="A36" s="251" t="s">
        <v>117</v>
      </c>
      <c r="B36" s="252" t="s">
        <v>283</v>
      </c>
      <c r="C36" s="249" t="s">
        <v>67</v>
      </c>
      <c r="D36" s="250">
        <v>0.80346153846153845</v>
      </c>
      <c r="E36" s="253">
        <v>6860</v>
      </c>
      <c r="F36" s="247" t="s">
        <v>120</v>
      </c>
      <c r="G36" s="254" t="s">
        <v>201</v>
      </c>
      <c r="H36" s="255">
        <v>1</v>
      </c>
      <c r="I36" s="248">
        <v>747.29600000000005</v>
      </c>
      <c r="J36" s="256">
        <v>0</v>
      </c>
      <c r="K36" s="257">
        <v>30.64381449920781</v>
      </c>
    </row>
    <row r="37" spans="1:11" ht="16.5">
      <c r="A37" s="251" t="s">
        <v>117</v>
      </c>
      <c r="B37" s="252" t="s">
        <v>354</v>
      </c>
      <c r="C37" s="249" t="s">
        <v>69</v>
      </c>
      <c r="D37" s="250">
        <v>0.8684615384615384</v>
      </c>
      <c r="E37" s="253">
        <v>9396</v>
      </c>
      <c r="F37" s="247" t="s">
        <v>122</v>
      </c>
      <c r="G37" s="254" t="s">
        <v>329</v>
      </c>
      <c r="H37" s="255">
        <v>1</v>
      </c>
      <c r="I37" s="248">
        <v>2850.5569999999998</v>
      </c>
      <c r="J37" s="256">
        <v>1.7891240203230458</v>
      </c>
      <c r="K37" s="257">
        <v>75.318613169285868</v>
      </c>
    </row>
    <row r="38" spans="1:11" ht="16.5">
      <c r="A38" s="251" t="s">
        <v>117</v>
      </c>
      <c r="B38" s="252" t="s">
        <v>285</v>
      </c>
      <c r="C38" s="249" t="s">
        <v>67</v>
      </c>
      <c r="D38" s="250">
        <v>0.81162162162162166</v>
      </c>
      <c r="E38" s="253">
        <v>3055</v>
      </c>
      <c r="F38" s="247" t="s">
        <v>119</v>
      </c>
      <c r="G38" s="254" t="s">
        <v>199</v>
      </c>
      <c r="H38" s="255">
        <v>1</v>
      </c>
      <c r="I38" s="248">
        <v>2739.3919999999998</v>
      </c>
      <c r="J38" s="256">
        <v>0</v>
      </c>
      <c r="K38" s="257">
        <v>20.734527953648112</v>
      </c>
    </row>
    <row r="39" spans="1:11" ht="16.5">
      <c r="A39" s="251" t="s">
        <v>117</v>
      </c>
      <c r="B39" s="252" t="s">
        <v>358</v>
      </c>
      <c r="C39" s="249" t="s">
        <v>69</v>
      </c>
      <c r="D39" s="250">
        <v>0.88692307692307693</v>
      </c>
      <c r="E39" s="253">
        <v>9560</v>
      </c>
      <c r="F39" s="247" t="s">
        <v>122</v>
      </c>
      <c r="G39" s="254" t="s">
        <v>225</v>
      </c>
      <c r="H39" s="255">
        <v>1</v>
      </c>
      <c r="I39" s="248">
        <v>3035.7289999999998</v>
      </c>
      <c r="J39" s="256">
        <v>1.1529355881239729</v>
      </c>
      <c r="K39" s="257">
        <v>31.32690698016852</v>
      </c>
    </row>
    <row r="40" spans="1:11" ht="16.5">
      <c r="A40" s="251" t="s">
        <v>117</v>
      </c>
      <c r="B40" s="252" t="s">
        <v>287</v>
      </c>
      <c r="C40" s="249" t="s">
        <v>70</v>
      </c>
      <c r="D40" s="250">
        <v>0.77107142857142852</v>
      </c>
      <c r="E40" s="253">
        <v>6826</v>
      </c>
      <c r="F40" s="247" t="s">
        <v>120</v>
      </c>
      <c r="G40" s="254" t="s">
        <v>206</v>
      </c>
      <c r="H40" s="255">
        <v>1</v>
      </c>
      <c r="I40" s="248">
        <v>2945.8690000000001</v>
      </c>
      <c r="J40" s="256">
        <v>2.5459380576665152</v>
      </c>
      <c r="K40" s="257">
        <v>39.47901281421543</v>
      </c>
    </row>
    <row r="41" spans="1:11" ht="16.5">
      <c r="A41" s="251" t="s">
        <v>117</v>
      </c>
      <c r="B41" s="252" t="s">
        <v>297</v>
      </c>
      <c r="C41" s="249" t="s">
        <v>67</v>
      </c>
      <c r="D41" s="250">
        <v>0.83210526315789479</v>
      </c>
      <c r="E41" s="253">
        <v>2964</v>
      </c>
      <c r="F41" s="247" t="s">
        <v>119</v>
      </c>
      <c r="G41" s="254" t="s">
        <v>197</v>
      </c>
      <c r="H41" s="255">
        <v>1</v>
      </c>
      <c r="I41" s="248">
        <v>3612.5189999999998</v>
      </c>
      <c r="J41" s="256">
        <v>0</v>
      </c>
      <c r="K41" s="257">
        <v>26.712662272502929</v>
      </c>
    </row>
    <row r="42" spans="1:11" ht="16.5">
      <c r="A42" s="251" t="s">
        <v>117</v>
      </c>
      <c r="B42" s="252" t="s">
        <v>385</v>
      </c>
      <c r="C42" s="249" t="s">
        <v>70</v>
      </c>
      <c r="D42" s="250">
        <v>0.77671930604841599</v>
      </c>
      <c r="E42" s="253">
        <v>6571</v>
      </c>
      <c r="F42" s="247" t="s">
        <v>121</v>
      </c>
      <c r="G42" s="254" t="s">
        <v>213</v>
      </c>
      <c r="H42" s="255">
        <v>8</v>
      </c>
      <c r="I42" s="248">
        <v>3729.9860000000003</v>
      </c>
      <c r="J42" s="256">
        <v>0.241287768908516</v>
      </c>
      <c r="K42" s="257">
        <v>22.466572260592933</v>
      </c>
    </row>
    <row r="43" spans="1:11" ht="16.5">
      <c r="A43" s="251" t="s">
        <v>117</v>
      </c>
      <c r="B43" s="252" t="s">
        <v>303</v>
      </c>
      <c r="C43" s="249" t="s">
        <v>67</v>
      </c>
      <c r="D43" s="250">
        <v>0.81545454545454543</v>
      </c>
      <c r="E43" s="253">
        <v>6810</v>
      </c>
      <c r="F43" s="247" t="s">
        <v>121</v>
      </c>
      <c r="G43" s="254" t="s">
        <v>215</v>
      </c>
      <c r="H43" s="255">
        <v>1</v>
      </c>
      <c r="I43" s="248">
        <v>3251.7269999999999</v>
      </c>
      <c r="J43" s="256">
        <v>0</v>
      </c>
      <c r="K43" s="257">
        <v>21.434763742466696</v>
      </c>
    </row>
    <row r="44" spans="1:11" ht="16.5">
      <c r="A44" s="251" t="s">
        <v>117</v>
      </c>
      <c r="B44" s="252" t="s">
        <v>366</v>
      </c>
      <c r="C44" s="249" t="s">
        <v>67</v>
      </c>
      <c r="D44" s="250">
        <v>0.81553883091093538</v>
      </c>
      <c r="E44" s="253">
        <v>4337</v>
      </c>
      <c r="F44" s="247" t="s">
        <v>122</v>
      </c>
      <c r="G44" s="254" t="s">
        <v>223</v>
      </c>
      <c r="H44" s="255">
        <v>2</v>
      </c>
      <c r="I44" s="248">
        <v>3130.7330000000002</v>
      </c>
      <c r="J44" s="256">
        <v>6.3882803164626301E-2</v>
      </c>
      <c r="K44" s="257">
        <v>20.538321217427356</v>
      </c>
    </row>
    <row r="45" spans="1:11" ht="16.5">
      <c r="A45" s="251" t="s">
        <v>117</v>
      </c>
      <c r="B45" s="252" t="s">
        <v>307</v>
      </c>
      <c r="C45" s="249" t="s">
        <v>70</v>
      </c>
      <c r="D45" s="250">
        <v>0.77124999999999999</v>
      </c>
      <c r="E45" s="253">
        <v>6163</v>
      </c>
      <c r="F45" s="247" t="s">
        <v>121</v>
      </c>
      <c r="G45" s="254" t="s">
        <v>212</v>
      </c>
      <c r="H45" s="255">
        <v>1</v>
      </c>
      <c r="I45" s="248">
        <v>3296.7930000000001</v>
      </c>
      <c r="J45" s="256">
        <v>0</v>
      </c>
      <c r="K45" s="257">
        <v>20.959763018181608</v>
      </c>
    </row>
    <row r="46" spans="1:11" ht="16.5">
      <c r="A46" s="251" t="s">
        <v>117</v>
      </c>
      <c r="B46" s="252" t="s">
        <v>370</v>
      </c>
      <c r="C46" s="249" t="s">
        <v>69</v>
      </c>
      <c r="D46" s="250">
        <v>0.87538461538461532</v>
      </c>
      <c r="E46" s="253">
        <v>6048</v>
      </c>
      <c r="F46" s="247" t="s">
        <v>122</v>
      </c>
      <c r="G46" s="254" t="s">
        <v>326</v>
      </c>
      <c r="H46" s="255">
        <v>1</v>
      </c>
      <c r="I46" s="248">
        <v>2944.5810000000001</v>
      </c>
      <c r="J46" s="256">
        <v>1.0527813634605399</v>
      </c>
      <c r="K46" s="257">
        <v>48.2241785843215</v>
      </c>
    </row>
    <row r="47" spans="1:11" ht="16.5">
      <c r="A47" s="251" t="s">
        <v>117</v>
      </c>
      <c r="B47" s="252" t="s">
        <v>309</v>
      </c>
      <c r="C47" s="249" t="s">
        <v>70</v>
      </c>
      <c r="D47" s="250">
        <v>0.7371875</v>
      </c>
      <c r="E47" s="253">
        <v>6538</v>
      </c>
      <c r="F47" s="247" t="s">
        <v>121</v>
      </c>
      <c r="G47" s="254" t="s">
        <v>219</v>
      </c>
      <c r="H47" s="255">
        <v>1</v>
      </c>
      <c r="I47" s="248">
        <v>3934.355</v>
      </c>
      <c r="J47" s="256">
        <v>0</v>
      </c>
      <c r="K47" s="257">
        <v>20.816626867682249</v>
      </c>
    </row>
    <row r="48" spans="1:11" ht="16.5">
      <c r="A48" s="251" t="s">
        <v>117</v>
      </c>
      <c r="B48" s="252" t="s">
        <v>311</v>
      </c>
      <c r="C48" s="249" t="s">
        <v>69</v>
      </c>
      <c r="D48" s="250">
        <v>0.85943624105848349</v>
      </c>
      <c r="E48" s="253">
        <v>819</v>
      </c>
      <c r="F48" s="247" t="s">
        <v>119</v>
      </c>
      <c r="G48" s="254" t="s">
        <v>197</v>
      </c>
      <c r="H48" s="255">
        <v>8</v>
      </c>
      <c r="I48" s="248">
        <v>3037.3209999999999</v>
      </c>
      <c r="J48" s="256">
        <v>0.55970376525892396</v>
      </c>
      <c r="K48" s="257">
        <v>49.319778844580469</v>
      </c>
    </row>
    <row r="49" spans="1:11" ht="16.5">
      <c r="A49" s="251" t="s">
        <v>117</v>
      </c>
      <c r="B49" s="252" t="s">
        <v>313</v>
      </c>
      <c r="C49" s="249" t="s">
        <v>67</v>
      </c>
      <c r="D49" s="250">
        <v>0.80563021549267511</v>
      </c>
      <c r="E49" s="253">
        <v>1710</v>
      </c>
      <c r="F49" s="247" t="s">
        <v>121</v>
      </c>
      <c r="G49" s="254" t="s">
        <v>212</v>
      </c>
      <c r="H49" s="255">
        <v>6</v>
      </c>
      <c r="I49" s="248">
        <v>3582.4160000000002</v>
      </c>
      <c r="J49" s="256">
        <v>0.16748473655767504</v>
      </c>
      <c r="K49" s="257">
        <v>21.354303911103568</v>
      </c>
    </row>
    <row r="50" spans="1:11" ht="16.5">
      <c r="A50" s="251" t="s">
        <v>117</v>
      </c>
      <c r="B50" s="252" t="s">
        <v>317</v>
      </c>
      <c r="C50" s="249" t="s">
        <v>69</v>
      </c>
      <c r="D50" s="250">
        <v>0.89</v>
      </c>
      <c r="E50" s="253">
        <v>4880</v>
      </c>
      <c r="F50" s="247" t="s">
        <v>120</v>
      </c>
      <c r="G50" s="254" t="s">
        <v>208</v>
      </c>
      <c r="H50" s="255">
        <v>1</v>
      </c>
      <c r="I50" s="248">
        <v>3093.9140000000002</v>
      </c>
      <c r="J50" s="256">
        <v>6.4643037912495302E-2</v>
      </c>
      <c r="K50" s="257">
        <v>27.537934150722997</v>
      </c>
    </row>
    <row r="51" spans="1:11" ht="16.5">
      <c r="A51" s="251" t="s">
        <v>117</v>
      </c>
      <c r="B51" s="252" t="s">
        <v>394</v>
      </c>
      <c r="C51" s="249" t="s">
        <v>70</v>
      </c>
      <c r="D51" s="250">
        <v>0.70468749999999991</v>
      </c>
      <c r="E51" s="253">
        <v>4474</v>
      </c>
      <c r="F51" s="247" t="s">
        <v>121</v>
      </c>
      <c r="G51" s="254" t="s">
        <v>213</v>
      </c>
      <c r="H51" s="255">
        <v>1</v>
      </c>
      <c r="I51" s="248">
        <v>3666.0929999999998</v>
      </c>
      <c r="J51" s="256">
        <v>0.43643191812100784</v>
      </c>
      <c r="K51" s="257">
        <v>41.952018129381884</v>
      </c>
    </row>
    <row r="52" spans="1:11" ht="16.5">
      <c r="A52" s="251" t="s">
        <v>117</v>
      </c>
      <c r="B52" s="252" t="s">
        <v>321</v>
      </c>
      <c r="C52" s="249" t="s">
        <v>70</v>
      </c>
      <c r="D52" s="250">
        <v>0.78198389206246122</v>
      </c>
      <c r="E52" s="253">
        <v>9725</v>
      </c>
      <c r="F52" s="247" t="s">
        <v>120</v>
      </c>
      <c r="G52" s="254" t="s">
        <v>202</v>
      </c>
      <c r="H52" s="255">
        <v>2</v>
      </c>
      <c r="I52" s="248">
        <v>745.26700000000005</v>
      </c>
      <c r="J52" s="256">
        <v>0</v>
      </c>
      <c r="K52" s="257">
        <v>39.583129267765777</v>
      </c>
    </row>
    <row r="53" spans="1:11" ht="16.5">
      <c r="A53" s="251" t="s">
        <v>117</v>
      </c>
      <c r="B53" s="252" t="s">
        <v>323</v>
      </c>
      <c r="C53" s="249" t="s">
        <v>70</v>
      </c>
      <c r="D53" s="250">
        <v>0.76918326768474299</v>
      </c>
      <c r="E53" s="253">
        <v>6980</v>
      </c>
      <c r="F53" s="247" t="s">
        <v>119</v>
      </c>
      <c r="G53" s="254" t="s">
        <v>198</v>
      </c>
      <c r="H53" s="255">
        <v>6</v>
      </c>
      <c r="I53" s="248">
        <v>3244.9940000000001</v>
      </c>
      <c r="J53" s="256">
        <v>0.24653358372927653</v>
      </c>
      <c r="K53" s="257">
        <v>46.687297418731745</v>
      </c>
    </row>
  </sheetData>
  <mergeCells count="1">
    <mergeCell ref="A2:K2"/>
  </mergeCells>
  <phoneticPr fontId="2" type="noConversion"/>
  <conditionalFormatting sqref="C14:D53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2024-10-04T00:39:45Z</dcterms:modified>
</cp:coreProperties>
</file>