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755E7B16-1D94-4F62-8B0A-57B296A7F334}" xr6:coauthVersionLast="47" xr6:coauthVersionMax="47" xr10:uidLastSave="{00000000-0000-0000-0000-000000000000}"/>
  <bookViews>
    <workbookView xWindow="-105" yWindow="0" windowWidth="1461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운전자별!$A$1:$R$268</definedName>
    <definedName name="_xlnm.Print_Area" localSheetId="1">종합!$A$1:$L$153</definedName>
    <definedName name="_xlnm.Print_Area" localSheetId="3">차량별!$A$1:$T$115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3" i="12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L112" i="7" s="1"/>
  <c r="I113" i="7"/>
  <c r="L113" i="7" s="1"/>
  <c r="I114" i="7"/>
  <c r="L114" i="7" s="1"/>
  <c r="I115" i="7"/>
  <c r="L115" i="7" s="1"/>
  <c r="I116" i="7"/>
  <c r="L116" i="7" s="1"/>
  <c r="I117" i="7"/>
  <c r="L117" i="7" s="1"/>
  <c r="I118" i="7"/>
  <c r="I119" i="7"/>
  <c r="I120" i="7"/>
  <c r="L120" i="7" s="1"/>
  <c r="I121" i="7"/>
  <c r="L121" i="7" s="1"/>
  <c r="I122" i="7"/>
  <c r="L122" i="7" s="1"/>
  <c r="I123" i="7"/>
  <c r="L123" i="7" s="1"/>
  <c r="I124" i="7"/>
  <c r="L124" i="7" s="1"/>
  <c r="I125" i="7"/>
  <c r="L125" i="7" s="1"/>
  <c r="I126" i="7"/>
  <c r="I127" i="7"/>
  <c r="L127" i="7" s="1"/>
  <c r="I128" i="7"/>
  <c r="L128" i="7" s="1"/>
  <c r="I129" i="7"/>
  <c r="L129" i="7" s="1"/>
  <c r="I130" i="7"/>
  <c r="L130" i="7" s="1"/>
  <c r="I131" i="7"/>
  <c r="L131" i="7" s="1"/>
  <c r="I132" i="7"/>
  <c r="L132" i="7" s="1"/>
  <c r="I133" i="7"/>
  <c r="L133" i="7" s="1"/>
  <c r="I134" i="7"/>
  <c r="L134" i="7" s="1"/>
  <c r="I135" i="7"/>
  <c r="L135" i="7" s="1"/>
  <c r="I136" i="7"/>
  <c r="L136" i="7" s="1"/>
  <c r="I137" i="7"/>
  <c r="L137" i="7" s="1"/>
  <c r="I138" i="7"/>
  <c r="L138" i="7" s="1"/>
  <c r="I139" i="7"/>
  <c r="L139" i="7" s="1"/>
  <c r="I140" i="7"/>
  <c r="L140" i="7" s="1"/>
  <c r="I141" i="7"/>
  <c r="L141" i="7" s="1"/>
  <c r="I142" i="7"/>
  <c r="L142" i="7" s="1"/>
  <c r="I143" i="7"/>
  <c r="I144" i="7"/>
  <c r="L144" i="7" s="1"/>
  <c r="I145" i="7"/>
  <c r="L145" i="7" s="1"/>
  <c r="I146" i="7"/>
  <c r="L146" i="7" s="1"/>
  <c r="I147" i="7"/>
  <c r="L147" i="7" s="1"/>
  <c r="I148" i="7"/>
  <c r="L148" i="7" s="1"/>
  <c r="I149" i="7"/>
  <c r="L149" i="7" s="1"/>
  <c r="I150" i="7"/>
  <c r="L150" i="7" s="1"/>
  <c r="I151" i="7"/>
  <c r="L151" i="7" s="1"/>
  <c r="I152" i="7"/>
  <c r="L152" i="7" s="1"/>
  <c r="I153" i="7"/>
  <c r="L153" i="7" s="1"/>
  <c r="I154" i="7"/>
  <c r="L154" i="7" s="1"/>
  <c r="I155" i="7"/>
  <c r="L155" i="7" s="1"/>
  <c r="I156" i="7"/>
  <c r="L156" i="7" s="1"/>
  <c r="I157" i="7"/>
  <c r="L157" i="7" s="1"/>
  <c r="I158" i="7"/>
  <c r="L158" i="7" s="1"/>
  <c r="I159" i="7"/>
  <c r="L159" i="7" s="1"/>
  <c r="I160" i="7"/>
  <c r="L160" i="7" s="1"/>
  <c r="I161" i="7"/>
  <c r="L161" i="7" s="1"/>
  <c r="I162" i="7"/>
  <c r="L162" i="7" s="1"/>
  <c r="I163" i="7"/>
  <c r="L163" i="7" s="1"/>
  <c r="I164" i="7"/>
  <c r="L164" i="7" s="1"/>
  <c r="I165" i="7"/>
  <c r="L165" i="7" s="1"/>
  <c r="I166" i="7"/>
  <c r="L166" i="7" s="1"/>
  <c r="I167" i="7"/>
  <c r="L167" i="7" s="1"/>
  <c r="I168" i="7"/>
  <c r="L168" i="7" s="1"/>
  <c r="I169" i="7"/>
  <c r="L169" i="7" s="1"/>
  <c r="I170" i="7"/>
  <c r="L170" i="7" s="1"/>
  <c r="I171" i="7"/>
  <c r="L171" i="7" s="1"/>
  <c r="I172" i="7"/>
  <c r="L172" i="7" s="1"/>
  <c r="I173" i="7"/>
  <c r="I174" i="7"/>
  <c r="I175" i="7"/>
  <c r="L175" i="7" s="1"/>
  <c r="I176" i="7"/>
  <c r="L176" i="7" s="1"/>
  <c r="I177" i="7"/>
  <c r="L177" i="7" s="1"/>
  <c r="I178" i="7"/>
  <c r="L178" i="7" s="1"/>
  <c r="I179" i="7"/>
  <c r="L179" i="7" s="1"/>
  <c r="I180" i="7"/>
  <c r="L180" i="7" s="1"/>
  <c r="I181" i="7"/>
  <c r="L181" i="7" s="1"/>
  <c r="I182" i="7"/>
  <c r="L182" i="7" s="1"/>
  <c r="I183" i="7"/>
  <c r="L183" i="7" s="1"/>
  <c r="I184" i="7"/>
  <c r="L184" i="7" s="1"/>
  <c r="I185" i="7"/>
  <c r="L185" i="7" s="1"/>
  <c r="I186" i="7"/>
  <c r="L186" i="7" s="1"/>
  <c r="I187" i="7"/>
  <c r="L187" i="7" s="1"/>
  <c r="I188" i="7"/>
  <c r="L188" i="7" s="1"/>
  <c r="I189" i="7"/>
  <c r="L189" i="7" s="1"/>
  <c r="I190" i="7"/>
  <c r="L190" i="7" s="1"/>
  <c r="I191" i="7"/>
  <c r="L191" i="7" s="1"/>
  <c r="I192" i="7"/>
  <c r="L192" i="7" s="1"/>
  <c r="I193" i="7"/>
  <c r="L193" i="7" s="1"/>
  <c r="I194" i="7"/>
  <c r="L194" i="7" s="1"/>
  <c r="I195" i="7"/>
  <c r="L195" i="7" s="1"/>
  <c r="I196" i="7"/>
  <c r="L196" i="7" s="1"/>
  <c r="I197" i="7"/>
  <c r="L197" i="7" s="1"/>
  <c r="I198" i="7"/>
  <c r="I199" i="7"/>
  <c r="L199" i="7" s="1"/>
  <c r="I200" i="7"/>
  <c r="L200" i="7" s="1"/>
  <c r="I201" i="7"/>
  <c r="L201" i="7" s="1"/>
  <c r="I202" i="7"/>
  <c r="L202" i="7" s="1"/>
  <c r="I203" i="7"/>
  <c r="L203" i="7" s="1"/>
  <c r="I204" i="7"/>
  <c r="L204" i="7" s="1"/>
  <c r="I205" i="7"/>
  <c r="I206" i="7"/>
  <c r="L206" i="7" s="1"/>
  <c r="I207" i="7"/>
  <c r="L207" i="7" s="1"/>
  <c r="I208" i="7"/>
  <c r="L208" i="7" s="1"/>
  <c r="I209" i="7"/>
  <c r="L209" i="7" s="1"/>
  <c r="I210" i="7"/>
  <c r="L210" i="7" s="1"/>
  <c r="I211" i="7"/>
  <c r="L211" i="7" s="1"/>
  <c r="I212" i="7"/>
  <c r="L212" i="7" s="1"/>
  <c r="I213" i="7"/>
  <c r="L213" i="7" s="1"/>
  <c r="I214" i="7"/>
  <c r="I215" i="7"/>
  <c r="L215" i="7" s="1"/>
  <c r="I216" i="7"/>
  <c r="L216" i="7" s="1"/>
  <c r="I217" i="7"/>
  <c r="L217" i="7" s="1"/>
  <c r="I218" i="7"/>
  <c r="L218" i="7" s="1"/>
  <c r="I219" i="7"/>
  <c r="L219" i="7" s="1"/>
  <c r="I220" i="7"/>
  <c r="L220" i="7" s="1"/>
  <c r="I221" i="7"/>
  <c r="L221" i="7" s="1"/>
  <c r="I222" i="7"/>
  <c r="I223" i="7"/>
  <c r="L223" i="7" s="1"/>
  <c r="I224" i="7"/>
  <c r="L224" i="7" s="1"/>
  <c r="I225" i="7"/>
  <c r="L225" i="7" s="1"/>
  <c r="I226" i="7"/>
  <c r="L226" i="7" s="1"/>
  <c r="I227" i="7"/>
  <c r="L227" i="7" s="1"/>
  <c r="I228" i="7"/>
  <c r="L228" i="7" s="1"/>
  <c r="I229" i="7"/>
  <c r="L229" i="7" s="1"/>
  <c r="I230" i="7"/>
  <c r="L230" i="7" s="1"/>
  <c r="I231" i="7"/>
  <c r="L231" i="7" s="1"/>
  <c r="I232" i="7"/>
  <c r="L232" i="7" s="1"/>
  <c r="I233" i="7"/>
  <c r="L233" i="7" s="1"/>
  <c r="I234" i="7"/>
  <c r="L234" i="7" s="1"/>
  <c r="I235" i="7"/>
  <c r="L235" i="7" s="1"/>
  <c r="I236" i="7"/>
  <c r="L236" i="7" s="1"/>
  <c r="I237" i="7"/>
  <c r="L237" i="7" s="1"/>
  <c r="I238" i="7"/>
  <c r="L238" i="7" s="1"/>
  <c r="I239" i="7"/>
  <c r="L239" i="7" s="1"/>
  <c r="I240" i="7"/>
  <c r="L240" i="7" s="1"/>
  <c r="I241" i="7"/>
  <c r="L241" i="7" s="1"/>
  <c r="I242" i="7"/>
  <c r="L242" i="7" s="1"/>
  <c r="I243" i="7"/>
  <c r="L243" i="7" s="1"/>
  <c r="I244" i="7"/>
  <c r="L244" i="7" s="1"/>
  <c r="I245" i="7"/>
  <c r="L245" i="7" s="1"/>
  <c r="I246" i="7"/>
  <c r="I247" i="7"/>
  <c r="L247" i="7" s="1"/>
  <c r="I248" i="7"/>
  <c r="L248" i="7" s="1"/>
  <c r="I249" i="7"/>
  <c r="L249" i="7" s="1"/>
  <c r="I250" i="7"/>
  <c r="L250" i="7" s="1"/>
  <c r="I251" i="7"/>
  <c r="L251" i="7" s="1"/>
  <c r="I252" i="7"/>
  <c r="L252" i="7" s="1"/>
  <c r="I253" i="7"/>
  <c r="L253" i="7" s="1"/>
  <c r="I254" i="7"/>
  <c r="L254" i="7" s="1"/>
  <c r="I255" i="7"/>
  <c r="L255" i="7" s="1"/>
  <c r="I256" i="7"/>
  <c r="L256" i="7" s="1"/>
  <c r="I257" i="7"/>
  <c r="L257" i="7" s="1"/>
  <c r="I258" i="7"/>
  <c r="L258" i="7" s="1"/>
  <c r="I259" i="7"/>
  <c r="L259" i="7" s="1"/>
  <c r="I260" i="7"/>
  <c r="L260" i="7" s="1"/>
  <c r="I261" i="7"/>
  <c r="I262" i="7"/>
  <c r="L262" i="7" s="1"/>
  <c r="I263" i="7"/>
  <c r="L263" i="7" s="1"/>
  <c r="I264" i="7"/>
  <c r="L264" i="7" s="1"/>
  <c r="I265" i="7"/>
  <c r="L265" i="7" s="1"/>
  <c r="I266" i="7"/>
  <c r="L266" i="7" s="1"/>
  <c r="I267" i="7"/>
  <c r="L267" i="7" s="1"/>
  <c r="I268" i="7"/>
  <c r="L268" i="7" s="1"/>
  <c r="L143" i="7"/>
  <c r="I5" i="7"/>
  <c r="A112" i="7"/>
  <c r="C112" i="7"/>
  <c r="D112" i="7"/>
  <c r="E112" i="7"/>
  <c r="F112" i="7"/>
  <c r="G112" i="7"/>
  <c r="H112" i="7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J118" i="7"/>
  <c r="K118" i="7"/>
  <c r="L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L119" i="7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J126" i="7"/>
  <c r="K126" i="7"/>
  <c r="L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J165" i="7"/>
  <c r="K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J172" i="7"/>
  <c r="K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J173" i="7"/>
  <c r="K173" i="7"/>
  <c r="L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L174" i="7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J181" i="7"/>
  <c r="K181" i="7"/>
  <c r="M181" i="7"/>
  <c r="N181" i="7"/>
  <c r="O181" i="7"/>
  <c r="P181" i="7"/>
  <c r="Q181" i="7"/>
  <c r="R181" i="7"/>
  <c r="A182" i="7"/>
  <c r="C182" i="7"/>
  <c r="D182" i="7"/>
  <c r="E182" i="7"/>
  <c r="F182" i="7"/>
  <c r="G182" i="7"/>
  <c r="H182" i="7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J189" i="7"/>
  <c r="K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J197" i="7"/>
  <c r="K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L198" i="7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J205" i="7"/>
  <c r="K205" i="7"/>
  <c r="L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J213" i="7"/>
  <c r="K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L214" i="7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J221" i="7"/>
  <c r="K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L222" i="7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J229" i="7"/>
  <c r="K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J237" i="7"/>
  <c r="K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J245" i="7"/>
  <c r="K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L246" i="7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J248" i="7"/>
  <c r="K248" i="7"/>
  <c r="M248" i="7"/>
  <c r="N248" i="7"/>
  <c r="O248" i="7"/>
  <c r="P248" i="7"/>
  <c r="Q248" i="7"/>
  <c r="R248" i="7"/>
  <c r="A249" i="7"/>
  <c r="C249" i="7"/>
  <c r="D249" i="7"/>
  <c r="E249" i="7"/>
  <c r="F249" i="7"/>
  <c r="G249" i="7"/>
  <c r="H249" i="7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J251" i="7"/>
  <c r="K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J253" i="7"/>
  <c r="K253" i="7"/>
  <c r="M253" i="7"/>
  <c r="N253" i="7"/>
  <c r="O253" i="7"/>
  <c r="P253" i="7"/>
  <c r="Q253" i="7"/>
  <c r="R253" i="7"/>
  <c r="A254" i="7"/>
  <c r="C254" i="7"/>
  <c r="D254" i="7"/>
  <c r="E254" i="7"/>
  <c r="F254" i="7"/>
  <c r="G254" i="7"/>
  <c r="H254" i="7"/>
  <c r="J254" i="7"/>
  <c r="K254" i="7"/>
  <c r="M254" i="7"/>
  <c r="N254" i="7"/>
  <c r="O254" i="7"/>
  <c r="P254" i="7"/>
  <c r="Q254" i="7"/>
  <c r="R254" i="7"/>
  <c r="A255" i="7"/>
  <c r="C255" i="7"/>
  <c r="D255" i="7"/>
  <c r="E255" i="7"/>
  <c r="F255" i="7"/>
  <c r="G255" i="7"/>
  <c r="H255" i="7"/>
  <c r="J255" i="7"/>
  <c r="K255" i="7"/>
  <c r="M255" i="7"/>
  <c r="N255" i="7"/>
  <c r="O255" i="7"/>
  <c r="P255" i="7"/>
  <c r="Q255" i="7"/>
  <c r="R255" i="7"/>
  <c r="A256" i="7"/>
  <c r="C256" i="7"/>
  <c r="D256" i="7"/>
  <c r="E256" i="7"/>
  <c r="F256" i="7"/>
  <c r="G256" i="7"/>
  <c r="H256" i="7"/>
  <c r="J256" i="7"/>
  <c r="K256" i="7"/>
  <c r="M256" i="7"/>
  <c r="N256" i="7"/>
  <c r="O256" i="7"/>
  <c r="P256" i="7"/>
  <c r="Q256" i="7"/>
  <c r="R256" i="7"/>
  <c r="A257" i="7"/>
  <c r="C257" i="7"/>
  <c r="D257" i="7"/>
  <c r="E257" i="7"/>
  <c r="F257" i="7"/>
  <c r="G257" i="7"/>
  <c r="H257" i="7"/>
  <c r="J257" i="7"/>
  <c r="K257" i="7"/>
  <c r="M257" i="7"/>
  <c r="N257" i="7"/>
  <c r="O257" i="7"/>
  <c r="P257" i="7"/>
  <c r="Q257" i="7"/>
  <c r="R257" i="7"/>
  <c r="A258" i="7"/>
  <c r="C258" i="7"/>
  <c r="D258" i="7"/>
  <c r="E258" i="7"/>
  <c r="F258" i="7"/>
  <c r="G258" i="7"/>
  <c r="H258" i="7"/>
  <c r="J258" i="7"/>
  <c r="K258" i="7"/>
  <c r="M258" i="7"/>
  <c r="N258" i="7"/>
  <c r="O258" i="7"/>
  <c r="P258" i="7"/>
  <c r="Q258" i="7"/>
  <c r="R258" i="7"/>
  <c r="A259" i="7"/>
  <c r="C259" i="7"/>
  <c r="D259" i="7"/>
  <c r="E259" i="7"/>
  <c r="F259" i="7"/>
  <c r="G259" i="7"/>
  <c r="H259" i="7"/>
  <c r="J259" i="7"/>
  <c r="K259" i="7"/>
  <c r="M259" i="7"/>
  <c r="N259" i="7"/>
  <c r="O259" i="7"/>
  <c r="P259" i="7"/>
  <c r="Q259" i="7"/>
  <c r="R259" i="7"/>
  <c r="A260" i="7"/>
  <c r="C260" i="7"/>
  <c r="D260" i="7"/>
  <c r="E260" i="7"/>
  <c r="F260" i="7"/>
  <c r="G260" i="7"/>
  <c r="H260" i="7"/>
  <c r="J260" i="7"/>
  <c r="K260" i="7"/>
  <c r="M260" i="7"/>
  <c r="N260" i="7"/>
  <c r="O260" i="7"/>
  <c r="P260" i="7"/>
  <c r="Q260" i="7"/>
  <c r="R260" i="7"/>
  <c r="A261" i="7"/>
  <c r="C261" i="7"/>
  <c r="D261" i="7"/>
  <c r="E261" i="7"/>
  <c r="F261" i="7"/>
  <c r="G261" i="7"/>
  <c r="H261" i="7"/>
  <c r="J261" i="7"/>
  <c r="K261" i="7"/>
  <c r="L261" i="7"/>
  <c r="M261" i="7"/>
  <c r="N261" i="7"/>
  <c r="O261" i="7"/>
  <c r="P261" i="7"/>
  <c r="Q261" i="7"/>
  <c r="R261" i="7"/>
  <c r="A262" i="7"/>
  <c r="C262" i="7"/>
  <c r="D262" i="7"/>
  <c r="E262" i="7"/>
  <c r="F262" i="7"/>
  <c r="G262" i="7"/>
  <c r="H262" i="7"/>
  <c r="J262" i="7"/>
  <c r="K262" i="7"/>
  <c r="M262" i="7"/>
  <c r="N262" i="7"/>
  <c r="O262" i="7"/>
  <c r="P262" i="7"/>
  <c r="Q262" i="7"/>
  <c r="R262" i="7"/>
  <c r="A263" i="7"/>
  <c r="C263" i="7"/>
  <c r="D263" i="7"/>
  <c r="E263" i="7"/>
  <c r="F263" i="7"/>
  <c r="G263" i="7"/>
  <c r="H263" i="7"/>
  <c r="J263" i="7"/>
  <c r="K263" i="7"/>
  <c r="M263" i="7"/>
  <c r="N263" i="7"/>
  <c r="O263" i="7"/>
  <c r="P263" i="7"/>
  <c r="Q263" i="7"/>
  <c r="R263" i="7"/>
  <c r="A264" i="7"/>
  <c r="C264" i="7"/>
  <c r="D264" i="7"/>
  <c r="E264" i="7"/>
  <c r="F264" i="7"/>
  <c r="G264" i="7"/>
  <c r="H264" i="7"/>
  <c r="J264" i="7"/>
  <c r="K264" i="7"/>
  <c r="M264" i="7"/>
  <c r="N264" i="7"/>
  <c r="O264" i="7"/>
  <c r="P264" i="7"/>
  <c r="Q264" i="7"/>
  <c r="R264" i="7"/>
  <c r="A265" i="7"/>
  <c r="C265" i="7"/>
  <c r="D265" i="7"/>
  <c r="E265" i="7"/>
  <c r="F265" i="7"/>
  <c r="G265" i="7"/>
  <c r="H265" i="7"/>
  <c r="J265" i="7"/>
  <c r="K265" i="7"/>
  <c r="M265" i="7"/>
  <c r="N265" i="7"/>
  <c r="O265" i="7"/>
  <c r="P265" i="7"/>
  <c r="Q265" i="7"/>
  <c r="R265" i="7"/>
  <c r="A266" i="7"/>
  <c r="C266" i="7"/>
  <c r="D266" i="7"/>
  <c r="E266" i="7"/>
  <c r="F266" i="7"/>
  <c r="G266" i="7"/>
  <c r="H266" i="7"/>
  <c r="J266" i="7"/>
  <c r="K266" i="7"/>
  <c r="M266" i="7"/>
  <c r="N266" i="7"/>
  <c r="O266" i="7"/>
  <c r="P266" i="7"/>
  <c r="Q266" i="7"/>
  <c r="R266" i="7"/>
  <c r="A267" i="7"/>
  <c r="C267" i="7"/>
  <c r="D267" i="7"/>
  <c r="E267" i="7"/>
  <c r="F267" i="7"/>
  <c r="G267" i="7"/>
  <c r="H267" i="7"/>
  <c r="J267" i="7"/>
  <c r="K267" i="7"/>
  <c r="M267" i="7"/>
  <c r="N267" i="7"/>
  <c r="O267" i="7"/>
  <c r="P267" i="7"/>
  <c r="Q267" i="7"/>
  <c r="R267" i="7"/>
  <c r="A268" i="7"/>
  <c r="C268" i="7"/>
  <c r="D268" i="7"/>
  <c r="E268" i="7"/>
  <c r="F268" i="7"/>
  <c r="G268" i="7"/>
  <c r="H268" i="7"/>
  <c r="J268" i="7"/>
  <c r="K268" i="7"/>
  <c r="M268" i="7"/>
  <c r="N268" i="7"/>
  <c r="O268" i="7"/>
  <c r="P268" i="7"/>
  <c r="Q268" i="7"/>
  <c r="R268" i="7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F107" i="60" l="1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15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14" i="60"/>
  <c r="F104" i="60"/>
  <c r="F110" i="60"/>
  <c r="F92" i="60"/>
  <c r="F77" i="60"/>
  <c r="F63" i="60"/>
  <c r="F90" i="60"/>
  <c r="F73" i="60"/>
  <c r="F81" i="60"/>
  <c r="F106" i="60"/>
  <c r="F59" i="60"/>
  <c r="F109" i="60"/>
  <c r="A109" i="7"/>
  <c r="C109" i="7"/>
  <c r="D109" i="7"/>
  <c r="E109" i="7"/>
  <c r="F109" i="7"/>
  <c r="G109" i="7"/>
  <c r="H109" i="7"/>
  <c r="L109" i="7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L110" i="7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L111" i="7"/>
  <c r="J111" i="7"/>
  <c r="K111" i="7"/>
  <c r="M111" i="7"/>
  <c r="N111" i="7"/>
  <c r="O111" i="7"/>
  <c r="P111" i="7"/>
  <c r="Q111" i="7"/>
  <c r="R111" i="7"/>
  <c r="A14" i="7" l="1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L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L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L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L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L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L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L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L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L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L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L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L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L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L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L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L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L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L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L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L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L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L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L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L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L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L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L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L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L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L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L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L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L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L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L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L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L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L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L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L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L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L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L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L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L88" i="7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L89" i="7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L90" i="7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L91" i="7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L92" i="7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L93" i="7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L95" i="7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L96" i="7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L97" i="7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L98" i="7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L99" i="7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L100" i="7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L101" i="7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L105" i="7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L106" i="7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L107" i="7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L108" i="7"/>
  <c r="J108" i="7"/>
  <c r="K108" i="7"/>
  <c r="M108" i="7"/>
  <c r="N108" i="7"/>
  <c r="O108" i="7"/>
  <c r="P108" i="7"/>
  <c r="Q108" i="7"/>
  <c r="R10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1" i="12" a="1"/>
  <c r="B144" i="12" l="1"/>
  <c r="I144" i="12" s="1"/>
  <c r="B143" i="12"/>
  <c r="B141" i="12"/>
  <c r="J51" i="12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I142" i="12" s="1"/>
  <c r="B139" i="12"/>
  <c r="B145" i="12"/>
  <c r="B140" i="12" l="1"/>
  <c r="J10" i="12" l="1"/>
  <c r="J31" i="12" s="1"/>
  <c r="N25" i="12"/>
  <c r="K27" i="12"/>
  <c r="D27" i="12" l="1"/>
  <c r="F51" i="12" a="1"/>
  <c r="I51" i="12" a="1"/>
  <c r="D51" i="12" a="1"/>
  <c r="H51" i="12" a="1"/>
  <c r="G51" i="12" a="1"/>
  <c r="E51" i="12" a="1"/>
  <c r="N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39" i="12" l="1"/>
  <c r="F145" i="12"/>
  <c r="H143" i="12"/>
  <c r="D139" i="12"/>
  <c r="E139" i="12"/>
  <c r="F141" i="12"/>
  <c r="E143" i="12"/>
  <c r="G143" i="12"/>
  <c r="J143" i="12"/>
  <c r="H139" i="12"/>
  <c r="E141" i="12"/>
  <c r="H140" i="12"/>
  <c r="G141" i="12"/>
  <c r="H142" i="12"/>
  <c r="F139" i="12"/>
  <c r="G142" i="12"/>
  <c r="G145" i="12"/>
  <c r="H141" i="12"/>
  <c r="J145" i="12"/>
  <c r="E142" i="12"/>
  <c r="J139" i="12"/>
  <c r="G139" i="12"/>
  <c r="D142" i="12"/>
  <c r="J142" i="12"/>
  <c r="J141" i="12"/>
  <c r="H144" i="12"/>
  <c r="H145" i="12"/>
  <c r="I143" i="12"/>
  <c r="I145" i="12"/>
  <c r="I141" i="12"/>
  <c r="D143" i="12"/>
  <c r="F144" i="12"/>
  <c r="D141" i="12"/>
  <c r="E145" i="12"/>
  <c r="G144" i="12"/>
  <c r="F142" i="12"/>
  <c r="D144" i="12"/>
  <c r="I140" i="12"/>
  <c r="J144" i="12"/>
  <c r="D140" i="12"/>
  <c r="J140" i="12"/>
  <c r="D145" i="12"/>
  <c r="G140" i="12"/>
  <c r="F140" i="12"/>
  <c r="E144" i="12"/>
  <c r="E14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<sst xmlns="http://schemas.openxmlformats.org/spreadsheetml/2006/main" count="6845" uniqueCount="1266">
  <si>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</si>
  <si>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</si>
  <si>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</si>
  <si>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</si>
  <si>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</si>
  <si>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</si>
  <si>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</si>
  <si>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</si>
  <si>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</si>
  <si>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</si>
  <si>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</si>
  <si>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</si>
  <si>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</si>
  <si>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</si>
  <si>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</si>
  <si>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</si>
  <si>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</si>
  <si>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</si>
  <si>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</si>
  <si>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</si>
  <si>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</si>
  <si>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</si>
  <si>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</si>
  <si>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</si>
  <si>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</si>
  <si>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</si>
  <si>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</si>
  <si>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</si>
  <si>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</si>
  <si>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</si>
  <si>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</si>
  <si>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</si>
  <si>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</si>
  <si>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</si>
  <si>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</si>
  <si>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</si>
  <si>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</si>
  <si>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</si>
  <si>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</si>
  <si>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</si>
  <si>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</si>
  <si>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</si>
  <si>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</si>
  <si>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</si>
  <si>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</si>
  <si>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</si>
  <si>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</si>
  <si>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</si>
  <si>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</si>
  <si>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</si>
  <si>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</si>
  <si>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</si>
  <si>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</si>
  <si>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</si>
  <si>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</si>
  <si>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</si>
  <si>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</si>
  <si>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</si>
  <si>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</si>
  <si>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</si>
  <si>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</si>
  <si>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</si>
  <si>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</si>
  <si>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</si>
  <si>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</si>
  <si>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</si>
  <si>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</si>
  <si>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</si>
  <si>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</si>
  <si>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</si>
  <si>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</si>
  <si>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</si>
  <si>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</si>
  <si>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</si>
  <si>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</si>
  <si>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</si>
  <si>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</si>
  <si>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</si>
  <si>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</si>
  <si>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</si>
  <si>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</si>
  <si>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</si>
  <si>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</si>
  <si>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</si>
  <si>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</si>
  <si>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</si>
  <si>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</si>
  <si>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</si>
  <si>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</si>
  <si>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</si>
  <si>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</si>
  <si>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</si>
  <si>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</si>
  <si>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</si>
  <si>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</si>
  <si>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</si>
  <si>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</si>
  <si>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</si>
  <si>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</si>
  <si>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</si>
  <si>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</si>
  <si>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</si>
  <si>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</si>
  <si>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</si>
  <si>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</si>
  <si>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</si>
  <si>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</si>
  <si>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</si>
  <si>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</si>
  <si>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</si>
  <si>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</si>
  <si>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</si>
  <si>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</si>
  <si>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</si>
  <si>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</si>
  <si>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</si>
  <si>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</si>
  <si>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</si>
  <si>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</si>
  <si>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</si>
  <si>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</si>
  <si>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</si>
  <si>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</si>
  <si>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</si>
  <si>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</si>
  <si>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</si>
  <si>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</si>
  <si>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</si>
  <si>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</si>
  <si>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</si>
  <si>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</si>
  <si>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</si>
  <si>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</si>
  <si>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</si>
  <si>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</si>
  <si>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</si>
  <si>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</si>
  <si>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</si>
  <si>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</si>
  <si>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</si>
  <si>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</si>
  <si>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</si>
  <si>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</si>
  <si>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</si>
  <si>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</si>
  <si>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</si>
  <si>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</si>
  <si>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</si>
  <si>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</si>
  <si>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</si>
  <si>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</si>
  <si>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</si>
  <si>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</si>
  <si>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</si>
  <si>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</si>
  <si>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</si>
  <si>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</si>
  <si>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</si>
  <si>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</si>
  <si>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</si>
  <si>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</si>
  <si>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</si>
  <si>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</si>
  <si>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</si>
  <si>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</si>
  <si>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</si>
  <si>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</si>
  <si>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</si>
  <si>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</si>
  <si>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</si>
  <si>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</si>
  <si>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</si>
  <si>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</si>
  <si>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</si>
  <si>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</si>
  <si>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</si>
  <si>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</si>
  <si>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</si>
  <si>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</si>
  <si>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</si>
  <si>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</si>
  <si>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</si>
  <si>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</si>
  <si>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</si>
  <si>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</si>
  <si>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</si>
  <si>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</si>
  <si>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</si>
  <si>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</si>
  <si>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</si>
  <si>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</si>
  <si>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</si>
  <si>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</si>
  <si>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</si>
  <si>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</si>
  <si>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</si>
  <si>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</si>
  <si>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</si>
  <si>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</si>
  <si>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</si>
  <si>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</si>
  <si>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</si>
  <si>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</si>
  <si>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</si>
  <si>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</si>
  <si>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70바3115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</si>
  <si>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</si>
  <si>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</si>
  <si>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</si>
  <si>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</si>
  <si>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</si>
  <si>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</si>
  <si>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</si>
  <si>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</si>
  <si>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70바3152</t>
  </si>
  <si>
    <t>70바3154</t>
  </si>
  <si>
    <t>70바3162</t>
  </si>
  <si>
    <t>70바3175</t>
  </si>
  <si>
    <t>삼환교통14C3</t>
  </si>
  <si>
    <t>70바3178</t>
  </si>
  <si>
    <t>70바3183</t>
  </si>
  <si>
    <t>70바3187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</si>
  <si>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</si>
  <si>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</si>
  <si>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</si>
  <si>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</si>
  <si>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</si>
  <si>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</si>
  <si>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</si>
  <si>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</si>
  <si>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</si>
  <si>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</si>
  <si>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70바3122</t>
  </si>
  <si>
    <t>70바3129</t>
  </si>
  <si>
    <t>70바3159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</si>
  <si>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</si>
  <si>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</si>
  <si>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</si>
  <si>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</si>
  <si>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</si>
  <si>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</si>
  <si>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</si>
  <si>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</si>
  <si>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</si>
  <si>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</si>
  <si>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</si>
  <si>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</si>
  <si>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</si>
  <si>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</si>
  <si>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</si>
  <si>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72아1207</t>
  </si>
  <si>
    <t>삼환교통4F5</t>
  </si>
  <si>
    <t>72아1211</t>
  </si>
  <si>
    <t>72아1213</t>
  </si>
  <si>
    <t>삼환교통4D3</t>
  </si>
  <si>
    <t>72아1215</t>
  </si>
  <si>
    <t>삼환교통4F6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</si>
  <si>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</si>
  <si>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</si>
  <si>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</si>
  <si>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</si>
  <si>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</si>
  <si>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</si>
  <si>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</si>
  <si>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</si>
  <si>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</si>
  <si>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</si>
  <si>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삼환교통4F4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</si>
  <si>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</si>
  <si>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</si>
  <si>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</si>
  <si>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</si>
  <si>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</si>
  <si>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</si>
  <si>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</si>
  <si>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</si>
  <si>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</si>
  <si>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</si>
  <si>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</si>
  <si>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</si>
  <si>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삼환교통58F6</t>
  </si>
  <si>
    <t>72아1194</t>
  </si>
  <si>
    <t>삼환교통58F5</t>
  </si>
  <si>
    <t>72아1195</t>
  </si>
  <si>
    <t>삼환교통58F3</t>
  </si>
  <si>
    <t>72아1196</t>
  </si>
  <si>
    <t>72아1197</t>
  </si>
  <si>
    <t>삼환교통58F4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</si>
  <si>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</si>
  <si>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</si>
  <si>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</si>
  <si>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</si>
  <si>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</si>
  <si>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</si>
  <si>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</si>
  <si>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</si>
  <si>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</si>
  <si>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</si>
  <si>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</si>
  <si>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</si>
  <si>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</si>
  <si>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</si>
  <si>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</si>
  <si>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</si>
  <si>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</si>
  <si>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</si>
  <si>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</si>
  <si>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</si>
  <si>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</si>
  <si>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</si>
  <si>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</si>
  <si>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</si>
  <si>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</si>
  <si>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</si>
  <si>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70바3177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</si>
  <si>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</si>
  <si>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</si>
  <si>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</si>
  <si>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</si>
  <si>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</si>
  <si>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</si>
  <si>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</si>
  <si>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</si>
  <si>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</si>
  <si>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</si>
  <si>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</si>
  <si>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</si>
  <si>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</si>
  <si>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</si>
  <si>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</si>
  <si>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</si>
  <si>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</si>
  <si>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삼환교통79D3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</si>
  <si>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</si>
  <si>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</si>
  <si>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</si>
  <si>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</si>
  <si>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</si>
  <si>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</si>
  <si>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</si>
  <si>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</si>
  <si>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</si>
  <si>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</si>
  <si>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</si>
  <si>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</si>
  <si>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</si>
  <si>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</si>
  <si>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</si>
  <si>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</si>
  <si>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</si>
  <si>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</si>
  <si>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</si>
  <si>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</si>
  <si>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</si>
  <si>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70바3139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</si>
  <si>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</si>
  <si>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</si>
  <si>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</si>
  <si>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</si>
  <si>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</si>
  <si>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</si>
  <si>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</si>
  <si>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</si>
  <si>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5145820</t>
  </si>
  <si>
    <t>강승민</t>
  </si>
  <si>
    <t>5146686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</si>
  <si>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</si>
  <si>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</si>
  <si>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</si>
  <si>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</si>
  <si>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</si>
  <si>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</si>
  <si>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</si>
  <si>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</si>
  <si>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고신일</t>
  </si>
  <si>
    <t>5149053</t>
  </si>
  <si>
    <t>고용근</t>
  </si>
  <si>
    <t>5143350</t>
  </si>
  <si>
    <t>고창석</t>
  </si>
  <si>
    <t>5141149</t>
  </si>
  <si>
    <t>곽민수</t>
  </si>
  <si>
    <t>5147850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</si>
  <si>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</si>
  <si>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</si>
  <si>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</si>
  <si>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</si>
  <si>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</si>
  <si>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</si>
  <si>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</si>
  <si>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</si>
  <si>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길진</t>
  </si>
  <si>
    <t>5144788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</si>
  <si>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</si>
  <si>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</si>
  <si>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</si>
  <si>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</si>
  <si>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</si>
  <si>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</si>
  <si>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</si>
  <si>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</si>
  <si>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</si>
  <si>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</si>
  <si>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김기정</t>
  </si>
  <si>
    <t>514766</t>
  </si>
  <si>
    <t>5143217</t>
  </si>
  <si>
    <t>김대영</t>
  </si>
  <si>
    <t>5145099</t>
  </si>
  <si>
    <t>김덕환</t>
  </si>
  <si>
    <t>5146771</t>
  </si>
  <si>
    <t>김도연</t>
  </si>
  <si>
    <t>5142156</t>
  </si>
  <si>
    <t>김범주</t>
  </si>
  <si>
    <t>5149256</t>
  </si>
  <si>
    <t>김병남</t>
  </si>
  <si>
    <t>5148335</t>
  </si>
  <si>
    <t>김병우</t>
  </si>
  <si>
    <t>514788</t>
  </si>
  <si>
    <t>김부기</t>
  </si>
  <si>
    <t>5148286</t>
  </si>
  <si>
    <t>김상태</t>
  </si>
  <si>
    <t>5149585</t>
  </si>
  <si>
    <t>김성호</t>
  </si>
  <si>
    <t>5143371</t>
  </si>
  <si>
    <t>김수용</t>
  </si>
  <si>
    <t>5144271</t>
  </si>
  <si>
    <t>김순동</t>
  </si>
  <si>
    <t>5147265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</si>
  <si>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</si>
  <si>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</si>
  <si>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</si>
  <si>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</si>
  <si>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</si>
  <si>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</si>
  <si>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</si>
  <si>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</si>
  <si>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</si>
  <si>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김영웅</t>
  </si>
  <si>
    <t>5145914</t>
  </si>
  <si>
    <t>김영인</t>
  </si>
  <si>
    <t>5142547</t>
  </si>
  <si>
    <t>김영준</t>
  </si>
  <si>
    <t>5148695</t>
  </si>
  <si>
    <t>514332</t>
  </si>
  <si>
    <t>김오균</t>
  </si>
  <si>
    <t>5141843</t>
  </si>
  <si>
    <t>김완기</t>
  </si>
  <si>
    <t>5148966</t>
  </si>
  <si>
    <t>김용원</t>
  </si>
  <si>
    <t>5146569</t>
  </si>
  <si>
    <t>김용유</t>
  </si>
  <si>
    <t>5148558</t>
  </si>
  <si>
    <t>김우회</t>
  </si>
  <si>
    <t>5142078</t>
  </si>
  <si>
    <t>김원균</t>
  </si>
  <si>
    <t>5145836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</si>
  <si>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</si>
  <si>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</si>
  <si>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</si>
  <si>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</si>
  <si>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</si>
  <si>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</si>
  <si>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</si>
  <si>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</si>
  <si>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</si>
  <si>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</si>
  <si>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</si>
  <si>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</si>
  <si>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</si>
  <si>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</si>
  <si>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</si>
  <si>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</si>
  <si>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김진락</t>
  </si>
  <si>
    <t>5148833</t>
  </si>
  <si>
    <t>김창호</t>
  </si>
  <si>
    <t>5143287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</si>
  <si>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</si>
  <si>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</si>
  <si>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</si>
  <si>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</si>
  <si>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</si>
  <si>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</si>
  <si>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</si>
  <si>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</si>
  <si>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김행덕</t>
  </si>
  <si>
    <t>5141749</t>
  </si>
  <si>
    <t>김현균</t>
  </si>
  <si>
    <t>5146454</t>
  </si>
  <si>
    <t>김형균</t>
  </si>
  <si>
    <t>5149876</t>
  </si>
  <si>
    <t>김희주</t>
  </si>
  <si>
    <t>5142197</t>
  </si>
  <si>
    <t>나종수</t>
  </si>
  <si>
    <t>5144286</t>
  </si>
  <si>
    <t>남성훈</t>
  </si>
  <si>
    <t>5142177</t>
  </si>
  <si>
    <t>남재권</t>
  </si>
  <si>
    <t>5146011</t>
  </si>
  <si>
    <t>노은상</t>
  </si>
  <si>
    <t>514439</t>
  </si>
  <si>
    <t>문강연</t>
  </si>
  <si>
    <t>5149570</t>
  </si>
  <si>
    <t>문영규</t>
  </si>
  <si>
    <t>5144772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</si>
  <si>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</si>
  <si>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</si>
  <si>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</si>
  <si>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</si>
  <si>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</si>
  <si>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</si>
  <si>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</si>
  <si>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</si>
  <si>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</si>
  <si>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</si>
  <si>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박동수</t>
  </si>
  <si>
    <t>5143318</t>
  </si>
  <si>
    <t>박석훈</t>
  </si>
  <si>
    <t>5146513</t>
  </si>
  <si>
    <t>박세진</t>
  </si>
  <si>
    <t>5144659</t>
  </si>
  <si>
    <t>박용산</t>
  </si>
  <si>
    <t>5145963</t>
  </si>
  <si>
    <t>박일우</t>
  </si>
  <si>
    <t>5143762</t>
  </si>
  <si>
    <t>박창남</t>
  </si>
  <si>
    <t>5146991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</si>
  <si>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</si>
  <si>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</si>
  <si>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</si>
  <si>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</si>
  <si>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</si>
  <si>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</si>
  <si>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</si>
  <si>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</si>
  <si>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백기관</t>
  </si>
  <si>
    <t>5144291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</si>
  <si>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</si>
  <si>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</si>
  <si>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</si>
  <si>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</si>
  <si>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</si>
  <si>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</si>
  <si>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</si>
  <si>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</si>
  <si>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</si>
  <si>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</si>
  <si>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</si>
  <si>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</si>
  <si>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</si>
  <si>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</si>
  <si>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</si>
  <si>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</si>
  <si>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</si>
  <si>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</si>
  <si>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</si>
  <si>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</si>
  <si>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</si>
  <si>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</si>
  <si>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손보영</t>
  </si>
  <si>
    <t>514315</t>
  </si>
  <si>
    <t>손현수</t>
  </si>
  <si>
    <t>5145147</t>
  </si>
  <si>
    <t>송백석</t>
  </si>
  <si>
    <t>5149627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</si>
  <si>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</si>
  <si>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</si>
  <si>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</si>
  <si>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</si>
  <si>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</si>
  <si>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</si>
  <si>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</si>
  <si>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</si>
  <si>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신영철</t>
  </si>
  <si>
    <t>5142409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</si>
  <si>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</si>
  <si>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</si>
  <si>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</si>
  <si>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</si>
  <si>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</si>
  <si>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</si>
  <si>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</si>
  <si>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</si>
  <si>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</si>
  <si>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</si>
  <si>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</si>
  <si>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</si>
  <si>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안은석</t>
  </si>
  <si>
    <t>5149190</t>
  </si>
  <si>
    <t>안종열</t>
  </si>
  <si>
    <t>5149187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</si>
  <si>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</si>
  <si>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</si>
  <si>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</si>
  <si>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</si>
  <si>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</si>
  <si>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</si>
  <si>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</si>
  <si>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</si>
  <si>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</si>
  <si>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</si>
  <si>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</si>
  <si>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</si>
  <si>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</si>
  <si>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</si>
  <si>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</si>
  <si>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</si>
  <si>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</si>
  <si>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</si>
  <si>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</si>
  <si>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</si>
  <si>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</si>
  <si>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</si>
  <si>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</si>
  <si>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</si>
  <si>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</si>
  <si>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</si>
  <si>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유광열</t>
  </si>
  <si>
    <t>5148749</t>
  </si>
  <si>
    <t>유대용</t>
  </si>
  <si>
    <t>5144105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</si>
  <si>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</si>
  <si>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</si>
  <si>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</si>
  <si>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</si>
  <si>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</si>
  <si>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</si>
  <si>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</si>
  <si>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</si>
  <si>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</si>
  <si>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</si>
  <si>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</si>
  <si>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</si>
  <si>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</si>
  <si>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</si>
  <si>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</si>
  <si>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</si>
  <si>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</si>
  <si>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</si>
  <si>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</si>
  <si>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</si>
  <si>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</si>
  <si>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</si>
  <si>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</si>
  <si>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</si>
  <si>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</si>
  <si>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</si>
  <si>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</si>
  <si>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</si>
  <si>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</si>
  <si>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</si>
  <si>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</si>
  <si>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</si>
  <si>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</si>
  <si>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</si>
  <si>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</si>
  <si>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</si>
  <si>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이기혁</t>
  </si>
  <si>
    <t>5149592</t>
  </si>
  <si>
    <t>이두형</t>
  </si>
  <si>
    <t>514837</t>
  </si>
  <si>
    <t>이명규</t>
  </si>
  <si>
    <t>5146444</t>
  </si>
  <si>
    <t>이명희</t>
  </si>
  <si>
    <t>5142467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</si>
  <si>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</si>
  <si>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</si>
  <si>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</si>
  <si>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</si>
  <si>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</si>
  <si>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</si>
  <si>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</si>
  <si>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</si>
  <si>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</si>
  <si>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</si>
  <si>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</si>
  <si>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</si>
  <si>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</si>
  <si>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</si>
  <si>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이순경</t>
  </si>
  <si>
    <t>5141140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</si>
  <si>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</si>
  <si>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</si>
  <si>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</si>
  <si>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</si>
  <si>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</si>
  <si>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</si>
  <si>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</si>
  <si>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</si>
  <si>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</si>
  <si>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</si>
  <si>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이정남</t>
  </si>
  <si>
    <t>514248</t>
  </si>
  <si>
    <t>이정빈</t>
  </si>
  <si>
    <t>5144852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</si>
  <si>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</si>
  <si>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</si>
  <si>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</si>
  <si>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</si>
  <si>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</si>
  <si>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</si>
  <si>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</si>
  <si>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</si>
  <si>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</si>
  <si>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</si>
  <si>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이종호</t>
  </si>
  <si>
    <t>5143164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</si>
  <si>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</si>
  <si>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</si>
  <si>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</si>
  <si>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</si>
  <si>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</si>
  <si>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</si>
  <si>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</si>
  <si>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</si>
  <si>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</si>
  <si>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</si>
  <si>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</si>
  <si>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</si>
  <si>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</si>
  <si>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</si>
  <si>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</si>
  <si>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</si>
  <si>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</si>
  <si>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</si>
  <si>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</si>
  <si>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</si>
  <si>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</si>
  <si>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</si>
  <si>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임봉재</t>
  </si>
  <si>
    <t>5141232</t>
  </si>
  <si>
    <t>임영만</t>
  </si>
  <si>
    <t>5143240</t>
  </si>
  <si>
    <t>장규봉</t>
  </si>
  <si>
    <t>5143009</t>
  </si>
  <si>
    <t>장기산</t>
  </si>
  <si>
    <t>5142585</t>
  </si>
  <si>
    <t>장성인</t>
  </si>
  <si>
    <t>5143105</t>
  </si>
  <si>
    <t>장진태</t>
  </si>
  <si>
    <t>5147643</t>
  </si>
  <si>
    <t>장천웅</t>
  </si>
  <si>
    <t>5145354</t>
  </si>
  <si>
    <t>장훈</t>
  </si>
  <si>
    <t>5148002</t>
  </si>
  <si>
    <t>전상범</t>
  </si>
  <si>
    <t>5145465</t>
  </si>
  <si>
    <t>전상훈</t>
  </si>
  <si>
    <t>5143655</t>
  </si>
  <si>
    <t>전성환</t>
  </si>
  <si>
    <t>5143021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</si>
  <si>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</si>
  <si>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</si>
  <si>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</si>
  <si>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</si>
  <si>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</si>
  <si>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</si>
  <si>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</si>
  <si>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</si>
  <si>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</si>
  <si>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</si>
  <si>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</si>
  <si>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</si>
  <si>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</si>
  <si>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</si>
  <si>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</si>
  <si>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</si>
  <si>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</si>
  <si>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</si>
  <si>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</si>
  <si>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</si>
  <si>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</si>
  <si>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</si>
  <si>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</si>
  <si>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</si>
  <si>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</si>
  <si>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</si>
  <si>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</si>
  <si>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</si>
  <si>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</si>
  <si>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</si>
  <si>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</si>
  <si>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</si>
  <si>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</si>
  <si>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</si>
  <si>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</si>
  <si>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</si>
  <si>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</si>
  <si>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</si>
  <si>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지병섭</t>
  </si>
  <si>
    <t>514411</t>
  </si>
  <si>
    <t>차주만</t>
  </si>
  <si>
    <t>5149828</t>
  </si>
  <si>
    <t>최기호</t>
  </si>
  <si>
    <t>5146</t>
  </si>
  <si>
    <t>최만수</t>
  </si>
  <si>
    <t>514107</t>
  </si>
  <si>
    <t>최명수</t>
  </si>
  <si>
    <t>5144787</t>
  </si>
  <si>
    <t>최민호</t>
  </si>
  <si>
    <t>5144060</t>
  </si>
  <si>
    <t>최복식</t>
  </si>
  <si>
    <t>5141688</t>
  </si>
  <si>
    <t>최봉철</t>
  </si>
  <si>
    <t>5148184</t>
  </si>
  <si>
    <t>최세종</t>
  </si>
  <si>
    <t>5144725</t>
  </si>
  <si>
    <t>최영길</t>
  </si>
  <si>
    <t>5143230</t>
  </si>
  <si>
    <t>최오창</t>
  </si>
  <si>
    <t>5145999</t>
  </si>
  <si>
    <t>최윤규</t>
  </si>
  <si>
    <t>5148111</t>
  </si>
  <si>
    <t>최재석</t>
  </si>
  <si>
    <t>5141572</t>
  </si>
  <si>
    <t>최정민</t>
  </si>
  <si>
    <t>5149284</t>
  </si>
  <si>
    <t>표명근</t>
  </si>
  <si>
    <t>5145038</t>
  </si>
  <si>
    <t>하용호</t>
  </si>
  <si>
    <t>5143638</t>
  </si>
  <si>
    <t>하재성</t>
  </si>
  <si>
    <t>5142244</t>
  </si>
  <si>
    <t>한두현</t>
  </si>
  <si>
    <t>5149124</t>
  </si>
  <si>
    <t>한복현</t>
  </si>
  <si>
    <t>5142318</t>
  </si>
  <si>
    <t>한상현</t>
  </si>
  <si>
    <t>5144383</t>
  </si>
  <si>
    <t>한용수</t>
  </si>
  <si>
    <t>514354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</si>
  <si>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</si>
  <si>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</si>
  <si>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</si>
  <si>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</si>
  <si>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</si>
  <si>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</si>
  <si>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</si>
  <si>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</si>
  <si>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</si>
  <si>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</si>
  <si>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▲</t>
  </si>
  <si>
    <t>▽</t>
  </si>
  <si>
    <t>=</t>
  </si>
  <si>
    <t>삼환교통14B3</t>
  </si>
  <si>
    <t>삼환교통14B1</t>
  </si>
  <si>
    <t>삼환교통14B2</t>
  </si>
  <si>
    <t>삼환교통23B4</t>
  </si>
  <si>
    <t>삼환교통23B1</t>
  </si>
  <si>
    <t>삼환교통23A2</t>
  </si>
  <si>
    <t>삼환교통23A1</t>
  </si>
  <si>
    <t>삼환교통23B3</t>
  </si>
  <si>
    <t>삼환교통23B5</t>
  </si>
  <si>
    <t>삼환교통23B2</t>
  </si>
  <si>
    <t>삼환교통23C3</t>
  </si>
  <si>
    <t>72아1222</t>
  </si>
  <si>
    <t>삼환교통58C1</t>
  </si>
  <si>
    <t>삼환교통79D5</t>
  </si>
  <si>
    <t>강원철</t>
  </si>
  <si>
    <t>5145739</t>
  </si>
  <si>
    <t>김고경</t>
  </si>
  <si>
    <t>5143521</t>
  </si>
  <si>
    <t>김지회</t>
  </si>
  <si>
    <t>5144676</t>
  </si>
  <si>
    <t>김한성</t>
  </si>
  <si>
    <t>5147764</t>
  </si>
  <si>
    <t>임보현</t>
  </si>
  <si>
    <t>5141356</t>
  </si>
  <si>
    <t>한명희</t>
  </si>
  <si>
    <t>5149434</t>
  </si>
  <si>
    <t>0%(0명)</t>
  </si>
  <si>
    <t>8%(1명)</t>
  </si>
  <si>
    <t>7%(1명)</t>
  </si>
  <si>
    <t>개선율(유카전)</t>
  </si>
  <si>
    <t>삼환교통14D5</t>
  </si>
  <si>
    <t>삼환교통14D2</t>
  </si>
  <si>
    <t>삼환교통14D4</t>
  </si>
  <si>
    <t>삼환교통4이상1</t>
  </si>
  <si>
    <t>삼환교통4F9</t>
  </si>
  <si>
    <t>삼환교통4F10</t>
  </si>
  <si>
    <t>삼환교통4F7</t>
  </si>
  <si>
    <t>삼환교통4F8</t>
  </si>
  <si>
    <t>삼환교통58F7</t>
  </si>
  <si>
    <t>삼환교통58F8</t>
  </si>
  <si>
    <t>삼환교통62F8</t>
  </si>
  <si>
    <t>삼환교통62F9</t>
  </si>
  <si>
    <t>삼환교통62F10</t>
  </si>
  <si>
    <t>삼환교통62F7</t>
  </si>
  <si>
    <t>삼환교통62F11</t>
  </si>
  <si>
    <t>삼환교통62F12</t>
  </si>
  <si>
    <t>삼환교통79D7</t>
  </si>
  <si>
    <t>삼환교통79D8</t>
  </si>
  <si>
    <t>삼환교통79F2</t>
  </si>
  <si>
    <t>삼환교통79D6</t>
  </si>
  <si>
    <t>삼환교통급행99D1</t>
  </si>
  <si>
    <t>삼환교통급행99F2</t>
  </si>
  <si>
    <t>삼환교통급행99D3</t>
  </si>
  <si>
    <t>삼환교통급행99F1</t>
  </si>
  <si>
    <t>삼환교통급행99D2</t>
  </si>
  <si>
    <t>NULL</t>
  </si>
  <si>
    <t>5146568</t>
  </si>
  <si>
    <t>김명수</t>
  </si>
  <si>
    <t>5141101</t>
  </si>
  <si>
    <t>김상화</t>
  </si>
  <si>
    <t>5144710</t>
  </si>
  <si>
    <t>박상호</t>
  </si>
  <si>
    <t>5143053</t>
  </si>
  <si>
    <t>신성배</t>
  </si>
  <si>
    <t>5146917</t>
  </si>
  <si>
    <t>윤일현</t>
  </si>
  <si>
    <t>5144712</t>
  </si>
  <si>
    <t>이영환</t>
  </si>
  <si>
    <t>5149116</t>
  </si>
  <si>
    <t>이재성</t>
  </si>
  <si>
    <t>5147688</t>
  </si>
  <si>
    <t>인천전체</t>
  </si>
  <si>
    <t xml:space="preserve"> 장착대수</t>
    <phoneticPr fontId="2" type="noConversion"/>
  </si>
  <si>
    <t>24'09</t>
    <phoneticPr fontId="2" type="noConversion"/>
  </si>
  <si>
    <t>11위/(32개사)</t>
  </si>
  <si>
    <t>1%(3명)</t>
  </si>
  <si>
    <t>3%(7명)</t>
  </si>
  <si>
    <t>13%(35명)</t>
  </si>
  <si>
    <t>19%(51명)</t>
  </si>
  <si>
    <t>25%(66명)</t>
  </si>
  <si>
    <t>38%(102명)</t>
  </si>
  <si>
    <t>19%(3명)</t>
  </si>
  <si>
    <t>22%(2명)</t>
  </si>
  <si>
    <t>31%(5명)</t>
  </si>
  <si>
    <t>29%(4명)</t>
  </si>
  <si>
    <t>11%(1명)</t>
  </si>
  <si>
    <t>25%(4명)</t>
  </si>
  <si>
    <t>13%(2명)</t>
  </si>
  <si>
    <t>14%(3명)</t>
  </si>
  <si>
    <t>5%(1명)</t>
  </si>
  <si>
    <t>43%(6명)</t>
  </si>
  <si>
    <t>33%(3명)</t>
  </si>
  <si>
    <t>67%(10명)</t>
  </si>
  <si>
    <t>33%(7명)</t>
  </si>
  <si>
    <t>35%(7명)</t>
  </si>
  <si>
    <t>25%(3명)</t>
  </si>
  <si>
    <t>48%(10명)</t>
  </si>
  <si>
    <t>60%(12명)</t>
  </si>
  <si>
    <t>67%(8명)</t>
  </si>
  <si>
    <t>삼환교통14B4</t>
  </si>
  <si>
    <t>HE</t>
  </si>
  <si>
    <t>삼환교통14D6</t>
  </si>
  <si>
    <t>삼환교통14D3</t>
  </si>
  <si>
    <t>삼환교통23A3</t>
  </si>
  <si>
    <t>삼환교통23C4</t>
  </si>
  <si>
    <t>삼환교통23F2</t>
  </si>
  <si>
    <t>삼환교통4C1</t>
  </si>
  <si>
    <t>삼환교통4C2</t>
  </si>
  <si>
    <t>삼환교통4D7</t>
  </si>
  <si>
    <t>삼환교통4C3</t>
  </si>
  <si>
    <t>삼환교통4D6</t>
  </si>
  <si>
    <t>삼환교통4D5</t>
  </si>
  <si>
    <t>삼환교통58D3</t>
  </si>
  <si>
    <t>삼환교통58D2</t>
  </si>
  <si>
    <t>삼환교통58D1</t>
  </si>
  <si>
    <t>삼환교통62D7</t>
  </si>
  <si>
    <t>삼환교통62D5</t>
  </si>
  <si>
    <t>삼환교통62C1</t>
  </si>
  <si>
    <t>삼환교통62D4</t>
  </si>
  <si>
    <t>삼환교통79C2</t>
  </si>
  <si>
    <t>삼환교통79B1</t>
  </si>
  <si>
    <t>삼환교통79D9</t>
  </si>
  <si>
    <t>삼환교통79D10</t>
  </si>
  <si>
    <t>삼환교통급행99B1</t>
  </si>
  <si>
    <t>삼환교통급행99A1</t>
  </si>
  <si>
    <t>삼환교통급행99C1</t>
  </si>
  <si>
    <t>삼환교통급행99A2</t>
  </si>
  <si>
    <t>삼환교통예비F9</t>
  </si>
  <si>
    <t>삼환교통예비F6</t>
  </si>
  <si>
    <t>삼환교통예비F13</t>
  </si>
  <si>
    <t>삼환교통예비F10</t>
  </si>
  <si>
    <t>51465681930.147</t>
  </si>
  <si>
    <t>51458201115.18</t>
  </si>
  <si>
    <t>5146686181.792</t>
  </si>
  <si>
    <t>5145739234.33</t>
  </si>
  <si>
    <t>강종협</t>
  </si>
  <si>
    <t>5145742</t>
  </si>
  <si>
    <t>51457421955.348</t>
  </si>
  <si>
    <t>5145526560.528</t>
  </si>
  <si>
    <t>5142683278.851</t>
  </si>
  <si>
    <t>5149002319.17</t>
  </si>
  <si>
    <t>5146687203.338</t>
  </si>
  <si>
    <t>51490532033.204</t>
  </si>
  <si>
    <t>5143350154.682</t>
  </si>
  <si>
    <t>5141149806.793</t>
  </si>
  <si>
    <t>5147850282.893</t>
  </si>
  <si>
    <t>51488681841.578</t>
  </si>
  <si>
    <t>51436901790.218</t>
  </si>
  <si>
    <t>51411561366.975</t>
  </si>
  <si>
    <t>5143347260.307</t>
  </si>
  <si>
    <t>5144788268.458</t>
  </si>
  <si>
    <t>51494021506.716</t>
  </si>
  <si>
    <t>5147412311.927</t>
  </si>
  <si>
    <t>5147170615.272</t>
  </si>
  <si>
    <t>5143521339.134</t>
  </si>
  <si>
    <t>5145432038.308</t>
  </si>
  <si>
    <t>51442481549.764</t>
  </si>
  <si>
    <t>5147662263.146</t>
  </si>
  <si>
    <t>51432171809.606</t>
  </si>
  <si>
    <t>51450991795.467</t>
  </si>
  <si>
    <t>51467711056.218</t>
  </si>
  <si>
    <t>51421562059.649</t>
  </si>
  <si>
    <t>51411012247.611</t>
  </si>
  <si>
    <t>김민범</t>
  </si>
  <si>
    <t>5147453</t>
  </si>
  <si>
    <t>5147453280.852</t>
  </si>
  <si>
    <t>5149256585.652</t>
  </si>
  <si>
    <t>51483351024.101</t>
  </si>
  <si>
    <t>514788911.463</t>
  </si>
  <si>
    <t>5148286206.19</t>
  </si>
  <si>
    <t>51495851921.634</t>
  </si>
  <si>
    <t>5144710213.893</t>
  </si>
  <si>
    <t>51433711948.375</t>
  </si>
  <si>
    <t>5144271274.4</t>
  </si>
  <si>
    <t>5147265434.85</t>
  </si>
  <si>
    <t>5147962721.684</t>
  </si>
  <si>
    <t>514878789.986</t>
  </si>
  <si>
    <t>514608888.006</t>
  </si>
  <si>
    <t>5142709113.549</t>
  </si>
  <si>
    <t>51496362072.62</t>
  </si>
  <si>
    <t>5145914208.424</t>
  </si>
  <si>
    <t>5142547312.704</t>
  </si>
  <si>
    <t>5148695516.109</t>
  </si>
  <si>
    <t>5143322220.46</t>
  </si>
  <si>
    <t>51418431806.512</t>
  </si>
  <si>
    <t>51489661230.817</t>
  </si>
  <si>
    <t>51465692219.202</t>
  </si>
  <si>
    <t>5148558315.043</t>
  </si>
  <si>
    <t>51420782138.121</t>
  </si>
  <si>
    <t>5145836227.101</t>
  </si>
  <si>
    <t>51484031580.669</t>
  </si>
  <si>
    <t>김정배</t>
  </si>
  <si>
    <t>5144124</t>
  </si>
  <si>
    <t>5144124283.228</t>
  </si>
  <si>
    <t>51415471953.032</t>
  </si>
  <si>
    <t>51489011991.807</t>
  </si>
  <si>
    <t>51471511872.491</t>
  </si>
  <si>
    <t>51484351995.187</t>
  </si>
  <si>
    <t>51489122128.166</t>
  </si>
  <si>
    <t>5146021690.984</t>
  </si>
  <si>
    <t>51492981181.488</t>
  </si>
  <si>
    <t>51446762069.303</t>
  </si>
  <si>
    <t>5148833175.261</t>
  </si>
  <si>
    <t>5143287235.954</t>
  </si>
  <si>
    <t>51463462107.548</t>
  </si>
  <si>
    <t>51445801621.217</t>
  </si>
  <si>
    <t>51490952455.089</t>
  </si>
  <si>
    <t>514181942.714</t>
  </si>
  <si>
    <t>51477641982.012</t>
  </si>
  <si>
    <t>51417491349.629</t>
  </si>
  <si>
    <t>51464542162.2</t>
  </si>
  <si>
    <t>51498761902.494</t>
  </si>
  <si>
    <t>51421971924.711</t>
  </si>
  <si>
    <t>51442861933.801</t>
  </si>
  <si>
    <t>5142177816.916</t>
  </si>
  <si>
    <t>51460111991.89</t>
  </si>
  <si>
    <t>5144391918.82</t>
  </si>
  <si>
    <t>51495701830.442</t>
  </si>
  <si>
    <t>51447721709.457</t>
  </si>
  <si>
    <t>51492218.963</t>
  </si>
  <si>
    <t>5145579398.259</t>
  </si>
  <si>
    <t>51476302010.827</t>
  </si>
  <si>
    <t>51430871960.51</t>
  </si>
  <si>
    <t>51450821884.422</t>
  </si>
  <si>
    <t>51433182225.696</t>
  </si>
  <si>
    <t>5143053296.429</t>
  </si>
  <si>
    <t>51465131365.434</t>
  </si>
  <si>
    <t>51446593060.256</t>
  </si>
  <si>
    <t>51459632324.045</t>
  </si>
  <si>
    <t>51437621931.875</t>
  </si>
  <si>
    <t>5146991475.154</t>
  </si>
  <si>
    <t>5145945316.511</t>
  </si>
  <si>
    <t>5142098290.004</t>
  </si>
  <si>
    <t>51452091615.217</t>
  </si>
  <si>
    <t>51485271264.138</t>
  </si>
  <si>
    <t>51442911970.58</t>
  </si>
  <si>
    <t>백낙신</t>
  </si>
  <si>
    <t>5145235</t>
  </si>
  <si>
    <t>5145235414.848</t>
  </si>
  <si>
    <t>5145444965.819</t>
  </si>
  <si>
    <t>5149735267.658</t>
  </si>
  <si>
    <t>514120475.423</t>
  </si>
  <si>
    <t>5149141223.295</t>
  </si>
  <si>
    <t>51472402369.889</t>
  </si>
  <si>
    <t>5142849451.303</t>
  </si>
  <si>
    <t>51438961517.494</t>
  </si>
  <si>
    <t>5141207826.1</t>
  </si>
  <si>
    <t>51431331582.741</t>
  </si>
  <si>
    <t>51431682196.55</t>
  </si>
  <si>
    <t>51448651486.733</t>
  </si>
  <si>
    <t>514315532.879</t>
  </si>
  <si>
    <t>5145147186.68</t>
  </si>
  <si>
    <t>51496271933.373</t>
  </si>
  <si>
    <t>송인만</t>
  </si>
  <si>
    <t>5146995</t>
  </si>
  <si>
    <t>51469951416.055</t>
  </si>
  <si>
    <t>S</t>
  </si>
  <si>
    <t>(최우수)</t>
  </si>
  <si>
    <t>51449431924.605</t>
  </si>
  <si>
    <t>51456431916.238</t>
  </si>
  <si>
    <t>5145357362.494</t>
  </si>
  <si>
    <t>5146917242.374</t>
  </si>
  <si>
    <t>5141911478.219</t>
  </si>
  <si>
    <t>5142409319.674</t>
  </si>
  <si>
    <t>신정호</t>
  </si>
  <si>
    <t>5145991</t>
  </si>
  <si>
    <t>51459912551.404</t>
  </si>
  <si>
    <t>5147740682.377</t>
  </si>
  <si>
    <t>51437732052.284</t>
  </si>
  <si>
    <t>51412981711.595</t>
  </si>
  <si>
    <t>5142051034.494</t>
  </si>
  <si>
    <t>5147593286.683</t>
  </si>
  <si>
    <t>51451072167.325</t>
  </si>
  <si>
    <t>5149190711.172</t>
  </si>
  <si>
    <t>51491871247.196</t>
  </si>
  <si>
    <t>51420151038.957</t>
  </si>
  <si>
    <t>51469652224.598</t>
  </si>
  <si>
    <t>5149006777.549</t>
  </si>
  <si>
    <t>51441326.104</t>
  </si>
  <si>
    <t>514225309.448</t>
  </si>
  <si>
    <t>51416312101.952</t>
  </si>
  <si>
    <t>51436421345.784</t>
  </si>
  <si>
    <t>51473891495.99</t>
  </si>
  <si>
    <t>51492972013.728</t>
  </si>
  <si>
    <t>51412011632.557</t>
  </si>
  <si>
    <t>5145600435.444</t>
  </si>
  <si>
    <t>5142451562.946</t>
  </si>
  <si>
    <t>51421002409.298</t>
  </si>
  <si>
    <t>5148749492.593</t>
  </si>
  <si>
    <t>5144105634.482</t>
  </si>
  <si>
    <t>유민호</t>
  </si>
  <si>
    <t>5142782</t>
  </si>
  <si>
    <t>5142782152.59</t>
  </si>
  <si>
    <t>51497271860.866</t>
  </si>
  <si>
    <t>5143384667.852</t>
  </si>
  <si>
    <t>51453871690.842</t>
  </si>
  <si>
    <t>51487211608.743</t>
  </si>
  <si>
    <t>51435511592.195</t>
  </si>
  <si>
    <t>51498562357.051</t>
  </si>
  <si>
    <t>5145514836.747</t>
  </si>
  <si>
    <t>5146368840.182</t>
  </si>
  <si>
    <t>51497461053.865</t>
  </si>
  <si>
    <t>5142199417.548</t>
  </si>
  <si>
    <t>51414932003.712</t>
  </si>
  <si>
    <t>5146299331.536</t>
  </si>
  <si>
    <t>51434262391.671</t>
  </si>
  <si>
    <t>5144712145.444</t>
  </si>
  <si>
    <t>5149900276.499</t>
  </si>
  <si>
    <t>51426851778.597</t>
  </si>
  <si>
    <t>51441011792.801</t>
  </si>
  <si>
    <t>51463701856.421</t>
  </si>
  <si>
    <t>51424051830.257</t>
  </si>
  <si>
    <t>51495921723.344</t>
  </si>
  <si>
    <t>이동우</t>
  </si>
  <si>
    <t>5143696</t>
  </si>
  <si>
    <t>51436961282.712</t>
  </si>
  <si>
    <t>5148371875.603</t>
  </si>
  <si>
    <t>51464441322.806</t>
  </si>
  <si>
    <t>51424671760.079</t>
  </si>
  <si>
    <t>51433042118.813</t>
  </si>
  <si>
    <t>5147662493.009</t>
  </si>
  <si>
    <t>51416751898.38</t>
  </si>
  <si>
    <t>5142781686.996</t>
  </si>
  <si>
    <t>51438121553.454</t>
  </si>
  <si>
    <t>51445642303.922</t>
  </si>
  <si>
    <t>51444881818.992</t>
  </si>
  <si>
    <t>5141140122.829</t>
  </si>
  <si>
    <t>5142260420.997</t>
  </si>
  <si>
    <t>51426182252.504</t>
  </si>
  <si>
    <t>5149058636.697</t>
  </si>
  <si>
    <t>51491161724.613</t>
  </si>
  <si>
    <t>5142278840.194</t>
  </si>
  <si>
    <t>5147688275.638</t>
  </si>
  <si>
    <t>51464701449.943</t>
  </si>
  <si>
    <t>514248104.37</t>
  </si>
  <si>
    <t>51448521770.706</t>
  </si>
  <si>
    <t>514153273.808</t>
  </si>
  <si>
    <t>51474741136.874</t>
  </si>
  <si>
    <t>51499702173.434</t>
  </si>
  <si>
    <t>5143271575.986</t>
  </si>
  <si>
    <t>5142491758.657</t>
  </si>
  <si>
    <t>5143164513.313</t>
  </si>
  <si>
    <t>51470131227.511</t>
  </si>
  <si>
    <t>5147788964.945</t>
  </si>
  <si>
    <t>이지수</t>
  </si>
  <si>
    <t>5145375</t>
  </si>
  <si>
    <t>5145375272.926</t>
  </si>
  <si>
    <t>5146172913.226</t>
  </si>
  <si>
    <t>51463841725.407</t>
  </si>
  <si>
    <t>51452362263.516</t>
  </si>
  <si>
    <t>5144331336.675</t>
  </si>
  <si>
    <t>51450112069.44</t>
  </si>
  <si>
    <t>51452021334.372</t>
  </si>
  <si>
    <t>51467582167.781</t>
  </si>
  <si>
    <t>5142008389.056</t>
  </si>
  <si>
    <t>5142036351.398</t>
  </si>
  <si>
    <t>51413562014.226</t>
  </si>
  <si>
    <t>51412322183.189</t>
  </si>
  <si>
    <t>51432402021.443</t>
  </si>
  <si>
    <t>51430092093.396</t>
  </si>
  <si>
    <t>51425851874.843</t>
  </si>
  <si>
    <t>51431051831.208</t>
  </si>
  <si>
    <t>5147643113.328</t>
  </si>
  <si>
    <t>51453541879.841</t>
  </si>
  <si>
    <t>51480021765.819</t>
  </si>
  <si>
    <t>5145465287.503</t>
  </si>
  <si>
    <t>51436552061.031</t>
  </si>
  <si>
    <t>51430212277.319</t>
  </si>
  <si>
    <t>51470491488.835</t>
  </si>
  <si>
    <t>5141008483.548</t>
  </si>
  <si>
    <t>5144283184.772</t>
  </si>
  <si>
    <t>51441581279.146</t>
  </si>
  <si>
    <t>51498892121.998</t>
  </si>
  <si>
    <t>51463022101.73</t>
  </si>
  <si>
    <t>51441402177.861</t>
  </si>
  <si>
    <t>5144830321.207</t>
  </si>
  <si>
    <t>51419442412.937</t>
  </si>
  <si>
    <t>51439922211.891</t>
  </si>
  <si>
    <t>51414611935.851</t>
  </si>
  <si>
    <t>5149342000.726</t>
  </si>
  <si>
    <t>51451081568.647</t>
  </si>
  <si>
    <t>5143694520.673</t>
  </si>
  <si>
    <t>5148504310.845</t>
  </si>
  <si>
    <t>51419331904.097</t>
  </si>
  <si>
    <t>5148089570.497</t>
  </si>
  <si>
    <t>51470831546.049</t>
  </si>
  <si>
    <t>5148144612.386</t>
  </si>
  <si>
    <t>5144111303.97</t>
  </si>
  <si>
    <t>51498282080.835</t>
  </si>
  <si>
    <t>51461232.483</t>
  </si>
  <si>
    <t>5141072107.507</t>
  </si>
  <si>
    <t>5144787109.557</t>
  </si>
  <si>
    <t>5144060799.653</t>
  </si>
  <si>
    <t>51416882175.999</t>
  </si>
  <si>
    <t>5148184800.889</t>
  </si>
  <si>
    <t>5144725114.235</t>
  </si>
  <si>
    <t>5143230288.965</t>
  </si>
  <si>
    <t>51459991567.229</t>
  </si>
  <si>
    <t>51481111137.523</t>
  </si>
  <si>
    <t>5141572393.184</t>
  </si>
  <si>
    <t>5149284438.688</t>
  </si>
  <si>
    <t>5145038383.057</t>
  </si>
  <si>
    <t>5143638964.51</t>
  </si>
  <si>
    <t>51422441364.261</t>
  </si>
  <si>
    <t>51491241592.491</t>
  </si>
  <si>
    <t>51494341989.002</t>
  </si>
  <si>
    <t>5142318126.805</t>
  </si>
  <si>
    <t>51443831904.191</t>
  </si>
  <si>
    <t>5143542136.706</t>
  </si>
  <si>
    <t>한재호</t>
  </si>
  <si>
    <t>5147416</t>
  </si>
  <si>
    <t>5147416168.172</t>
  </si>
  <si>
    <t>51494432044.901</t>
  </si>
  <si>
    <t>51417921682.075</t>
  </si>
  <si>
    <t>51478991817.583</t>
  </si>
  <si>
    <t>5141401998.164</t>
  </si>
  <si>
    <t>51489491150.596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</si>
  <si>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</si>
  <si>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</si>
  <si>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</si>
  <si>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</si>
  <si>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</si>
  <si>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-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</si>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</sst>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83" fillId="0" borderId="0" xfId="0" applyFont="1">
      <alignment vertical="center"/>
    </xf>
    <xf numFmtId="41" fontId="83" fillId="0" borderId="0" xfId="1" applyFont="1" applyFill="1" applyBorder="1">
      <alignment vertical="center"/>
    </xf>
    <xf numFmtId="188" fontId="83" fillId="0" borderId="0" xfId="2" applyNumberFormat="1" applyFont="1">
      <alignment vertical="center"/>
    </xf>
    <xf numFmtId="177" fontId="83" fillId="0" borderId="0" xfId="1" applyNumberFormat="1" applyFont="1" applyFill="1" applyBorder="1">
      <alignment vertical="center"/>
    </xf>
    <xf numFmtId="9" fontId="83" fillId="0" borderId="0" xfId="2" applyFont="1" applyFill="1" applyBorder="1">
      <alignment vertical="center"/>
    </xf>
    <xf numFmtId="9" fontId="83" fillId="0" borderId="0" xfId="0" applyNumberFormat="1" applyFont="1" applyAlignment="1">
      <alignment horizontal="left" vertical="center"/>
    </xf>
    <xf numFmtId="0" fontId="83" fillId="0" borderId="0" xfId="0" quotePrefix="1" applyFont="1">
      <alignment vertical="center"/>
    </xf>
    <xf numFmtId="184" fontId="30" fillId="0" borderId="0" xfId="1" applyNumberFormat="1" applyFont="1" applyFill="1" applyBorder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FA-4B26-9EEF-E6149BEE92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1.1320754716981131E-2</c:v>
                </c:pt>
                <c:pt idx="1">
                  <c:v>2.6415094339622643E-2</c:v>
                </c:pt>
                <c:pt idx="2">
                  <c:v>0.13207547169811321</c:v>
                </c:pt>
                <c:pt idx="3">
                  <c:v>0.19245283018867926</c:v>
                </c:pt>
                <c:pt idx="4">
                  <c:v>0.25283018867924528</c:v>
                </c:pt>
                <c:pt idx="5">
                  <c:v>0.38490566037735852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0.22222222222222221</c:v>
                </c:pt>
                <c:pt idx="3">
                  <c:v>0.13333333333333333</c:v>
                </c:pt>
                <c:pt idx="4">
                  <c:v>0.47619047619047616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0.125</c:v>
                </c:pt>
                <c:pt idx="1">
                  <c:v>0.42857142857142855</c:v>
                </c:pt>
                <c:pt idx="2">
                  <c:v>0.33333333333333331</c:v>
                </c:pt>
                <c:pt idx="3">
                  <c:v>0.66666666666666663</c:v>
                </c:pt>
                <c:pt idx="4">
                  <c:v>0.33333333333333331</c:v>
                </c:pt>
                <c:pt idx="5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0.25</c:v>
                </c:pt>
                <c:pt idx="1">
                  <c:v>0.2857142857142857</c:v>
                </c:pt>
                <c:pt idx="2">
                  <c:v>0.1111111111111111</c:v>
                </c:pt>
                <c:pt idx="3">
                  <c:v>0.13333333333333333</c:v>
                </c:pt>
                <c:pt idx="4">
                  <c:v>0.14285714285714285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0.3125</c:v>
                </c:pt>
                <c:pt idx="1">
                  <c:v>0.2857142857142857</c:v>
                </c:pt>
                <c:pt idx="2">
                  <c:v>0.1111111111111111</c:v>
                </c:pt>
                <c:pt idx="3">
                  <c:v>6.6666666666666666E-2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0.1875</c:v>
                </c:pt>
                <c:pt idx="1">
                  <c:v>0</c:v>
                </c:pt>
                <c:pt idx="2">
                  <c:v>0.22222222222222221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6"/>
                <c:pt idx="0">
                  <c:v> 23 </c:v>
                </c:pt>
                <c:pt idx="1">
                  <c:v> 14 </c:v>
                </c:pt>
                <c:pt idx="2">
                  <c:v> 급행99 </c:v>
                </c:pt>
                <c:pt idx="3">
                  <c:v> 79 </c:v>
                </c:pt>
                <c:pt idx="4">
                  <c:v> 4 </c:v>
                </c:pt>
                <c:pt idx="5">
                  <c:v> 62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392206</xdr:rowOff>
    </xdr:from>
    <xdr:to>
      <xdr:col>2</xdr:col>
      <xdr:colOff>190500</xdr:colOff>
      <xdr:row>16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577353"/>
          <a:ext cx="403412" cy="27230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134469</xdr:colOff>
      <xdr:row>11</xdr:row>
      <xdr:rowOff>179293</xdr:rowOff>
    </xdr:from>
    <xdr:to>
      <xdr:col>2</xdr:col>
      <xdr:colOff>235326</xdr:colOff>
      <xdr:row>13</xdr:row>
      <xdr:rowOff>78441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35322" y="38212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53786</xdr:colOff>
      <xdr:row>14</xdr:row>
      <xdr:rowOff>121025</xdr:rowOff>
    </xdr:from>
    <xdr:to>
      <xdr:col>6</xdr:col>
      <xdr:colOff>210673</xdr:colOff>
      <xdr:row>16</xdr:row>
      <xdr:rowOff>20174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706904" y="46369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61C4910-FFB1-4A4F-892A-E17BA00E7FB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705970</xdr:colOff>
      <xdr:row>14</xdr:row>
      <xdr:rowOff>44823</xdr:rowOff>
    </xdr:from>
    <xdr:to>
      <xdr:col>6</xdr:col>
      <xdr:colOff>67236</xdr:colOff>
      <xdr:row>15</xdr:row>
      <xdr:rowOff>123264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A93E5C1D-17CA-4E61-BA08-5CA7F73709FD}"/>
            </a:ext>
          </a:extLst>
        </xdr:cNvPr>
        <xdr:cNvCxnSpPr/>
      </xdr:nvCxnSpPr>
      <xdr:spPr>
        <a:xfrm>
          <a:off x="4359088" y="4560794"/>
          <a:ext cx="235324" cy="369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833714</xdr:colOff>
      <xdr:row>13</xdr:row>
      <xdr:rowOff>15690</xdr:rowOff>
    </xdr:from>
    <xdr:to>
      <xdr:col>6</xdr:col>
      <xdr:colOff>990601</xdr:colOff>
      <xdr:row>14</xdr:row>
      <xdr:rowOff>206191</xdr:rowOff>
    </xdr:to>
    <xdr:sp macro="" textlink="$K$19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486832" y="424030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336177</xdr:colOff>
      <xdr:row>14</xdr:row>
      <xdr:rowOff>89647</xdr:rowOff>
    </xdr:from>
    <xdr:to>
      <xdr:col>6</xdr:col>
      <xdr:colOff>616324</xdr:colOff>
      <xdr:row>15</xdr:row>
      <xdr:rowOff>100853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4863353" y="4605618"/>
          <a:ext cx="280147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3.7109375" style="4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2" width="11.5703125" style="39" customWidth="1"/>
    <col min="23" max="23" width="11.5703125" style="277" customWidth="1"/>
    <col min="24" max="25" width="9.140625" style="277"/>
    <col min="26" max="26" width="9.42578125" style="31" bestFit="1" customWidth="1"/>
    <col min="27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1265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85" t="s">
        <v>38</v>
      </c>
      <c r="D4" s="285"/>
      <c r="E4" s="61" t="s">
        <v>111</v>
      </c>
      <c r="F4" s="61" t="s">
        <v>914</v>
      </c>
      <c r="G4" s="92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915</v>
      </c>
      <c r="C5" s="286" t="s">
        <v>202</v>
      </c>
      <c r="D5" s="286"/>
      <c r="E5" s="62">
        <v>7</v>
      </c>
      <c r="F5" s="63">
        <v>117</v>
      </c>
      <c r="G5" s="93" t="s">
        <v>190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87"/>
    </row>
    <row r="7" spans="1:28" ht="16.5" customHeight="1">
      <c r="B7" s="51" t="s">
        <v>131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>
      <c r="G10" s="6"/>
      <c r="H10" s="190" t="s">
        <v>90</v>
      </c>
      <c r="I10" s="191" t="s">
        <v>91</v>
      </c>
      <c r="J10" s="192" t="str">
        <f>C5</f>
        <v>삼환교통</v>
      </c>
      <c r="K10" s="193" t="s">
        <v>92</v>
      </c>
      <c r="X10" s="278"/>
      <c r="Z10" s="277"/>
      <c r="AA10" s="277"/>
      <c r="AB10" s="277"/>
    </row>
    <row r="11" spans="1:28" ht="23.25" customHeight="1" thickTop="1">
      <c r="G11" s="6"/>
      <c r="H11" s="262">
        <v>1</v>
      </c>
      <c r="I11" s="263">
        <v>2.0099999999999998</v>
      </c>
      <c r="J11" s="264">
        <v>1.932779127135916</v>
      </c>
      <c r="K11" s="265"/>
      <c r="M11" s="2"/>
      <c r="Y11" s="279"/>
      <c r="Z11" s="280"/>
      <c r="AA11" s="281"/>
      <c r="AB11" s="277"/>
    </row>
    <row r="12" spans="1:28" ht="23.25" customHeight="1">
      <c r="G12" s="6"/>
      <c r="H12" s="266">
        <v>2</v>
      </c>
      <c r="I12" s="263">
        <v>2.3662575846193561</v>
      </c>
      <c r="J12" s="264">
        <v>2.2507827236523932</v>
      </c>
      <c r="K12" s="267">
        <v>0.1645317833019595</v>
      </c>
      <c r="M12" s="289"/>
      <c r="Y12" s="279"/>
      <c r="Z12" s="280"/>
      <c r="AA12" s="281"/>
      <c r="AB12" s="277"/>
    </row>
    <row r="13" spans="1:28" ht="23.25" customHeight="1">
      <c r="G13" s="6"/>
      <c r="H13" s="266">
        <v>3</v>
      </c>
      <c r="I13" s="263">
        <v>2.37</v>
      </c>
      <c r="J13" s="264">
        <v>2.23199806299785</v>
      </c>
      <c r="K13" s="268">
        <v>-8.3458347432403546E-3</v>
      </c>
      <c r="M13" s="289"/>
      <c r="Y13" s="279"/>
      <c r="Z13" s="280"/>
      <c r="AA13" s="281"/>
      <c r="AB13" s="277"/>
    </row>
    <row r="14" spans="1:28" ht="23.25" customHeight="1">
      <c r="G14" s="6"/>
      <c r="H14" s="266">
        <v>4</v>
      </c>
      <c r="I14" s="263">
        <v>2.33</v>
      </c>
      <c r="J14" s="264">
        <v>2.1931355413503706</v>
      </c>
      <c r="K14" s="268">
        <v>-1.741153914590865E-2</v>
      </c>
      <c r="M14" s="289"/>
      <c r="Y14" s="279"/>
      <c r="Z14" s="280"/>
      <c r="AA14" s="281"/>
      <c r="AB14" s="277"/>
    </row>
    <row r="15" spans="1:28" ht="23.25" customHeight="1">
      <c r="G15" s="6"/>
      <c r="H15" s="266">
        <v>5</v>
      </c>
      <c r="I15" s="263">
        <v>2.2850259626150282</v>
      </c>
      <c r="J15" s="264">
        <v>2.1605932873849274</v>
      </c>
      <c r="K15" s="268">
        <v>-1.4838231997921114E-2</v>
      </c>
      <c r="M15" s="289"/>
      <c r="Y15" s="279"/>
      <c r="Z15" s="280"/>
      <c r="AA15" s="281"/>
      <c r="AB15" s="277"/>
    </row>
    <row r="16" spans="1:28" ht="23.25" customHeight="1">
      <c r="G16" s="6"/>
      <c r="H16" s="266">
        <v>6</v>
      </c>
      <c r="I16" s="263">
        <v>2.0664933427553414</v>
      </c>
      <c r="J16" s="264">
        <v>2.0668874490647817</v>
      </c>
      <c r="K16" s="268">
        <v>-4.3370419998648879E-2</v>
      </c>
      <c r="M16" s="289"/>
      <c r="Y16" s="279"/>
      <c r="Z16" s="280"/>
      <c r="AA16" s="281"/>
      <c r="AB16" s="277"/>
    </row>
    <row r="17" spans="2:28" ht="23.25" customHeight="1">
      <c r="G17" s="6"/>
      <c r="H17" s="266">
        <v>7</v>
      </c>
      <c r="I17" s="263">
        <v>2.13</v>
      </c>
      <c r="J17" s="264">
        <v>2.0329953095739177</v>
      </c>
      <c r="K17" s="268">
        <v>-1.6397670567983469E-2</v>
      </c>
      <c r="M17" s="289"/>
      <c r="Y17" s="279"/>
      <c r="Z17" s="280"/>
      <c r="AA17" s="281"/>
      <c r="AB17" s="277"/>
    </row>
    <row r="18" spans="2:28" ht="23.25" customHeight="1">
      <c r="G18" s="6"/>
      <c r="H18" s="266">
        <v>8</v>
      </c>
      <c r="I18" s="263">
        <v>2.08</v>
      </c>
      <c r="J18" s="264">
        <v>1.97865294183062</v>
      </c>
      <c r="K18" s="268">
        <v>-2.6730198287908014E-2</v>
      </c>
      <c r="M18" s="289"/>
      <c r="Y18" s="279"/>
      <c r="Z18" s="280"/>
      <c r="AA18" s="281"/>
      <c r="AB18" s="277"/>
    </row>
    <row r="19" spans="2:28" ht="23.25" customHeight="1">
      <c r="G19" s="6"/>
      <c r="H19" s="266">
        <v>9</v>
      </c>
      <c r="I19" s="263">
        <v>2.13</v>
      </c>
      <c r="J19" s="264">
        <v>2.024259208605713</v>
      </c>
      <c r="K19" s="268">
        <v>2.3049149151391113E-2</v>
      </c>
      <c r="M19" s="289"/>
      <c r="Y19" s="279"/>
      <c r="Z19" s="280"/>
      <c r="AA19" s="281"/>
      <c r="AB19" s="277"/>
    </row>
    <row r="20" spans="2:28" ht="23.25" customHeight="1">
      <c r="G20" s="6"/>
      <c r="H20" s="269" t="s">
        <v>871</v>
      </c>
      <c r="I20" s="270">
        <v>5.9701492537313383E-2</v>
      </c>
      <c r="J20" s="271">
        <v>4.7330851303923449E-2</v>
      </c>
      <c r="K20" s="272">
        <v>-1.2370641233389934E-2</v>
      </c>
      <c r="M20" s="289"/>
      <c r="Y20" s="279"/>
      <c r="Z20" s="280"/>
      <c r="AA20" s="281"/>
      <c r="AB20" s="277"/>
    </row>
    <row r="21" spans="2:28" ht="23.25" customHeight="1">
      <c r="H21" s="273" t="s">
        <v>107</v>
      </c>
      <c r="I21" s="274"/>
      <c r="J21" s="275" t="s">
        <v>916</v>
      </c>
      <c r="K21" s="276"/>
      <c r="M21" s="289"/>
      <c r="X21" s="31"/>
      <c r="Y21" s="31"/>
      <c r="AB21" s="277"/>
    </row>
    <row r="22" spans="2:28" ht="9" customHeight="1">
      <c r="M22" s="289"/>
      <c r="X22" s="31"/>
      <c r="Y22" s="31"/>
      <c r="AB22" s="281"/>
    </row>
    <row r="23" spans="2:28" ht="16.5" customHeight="1">
      <c r="B23" s="51" t="s">
        <v>132</v>
      </c>
      <c r="C23" s="51"/>
      <c r="D23" s="50"/>
      <c r="E23" s="50"/>
      <c r="F23" s="50"/>
      <c r="G23" s="50"/>
      <c r="H23" s="50"/>
      <c r="I23" s="50"/>
      <c r="J23" s="50"/>
      <c r="K23" s="50"/>
      <c r="M23" s="289"/>
      <c r="X23" s="31"/>
      <c r="Y23" s="31"/>
      <c r="AB23" s="281"/>
    </row>
    <row r="24" spans="2:28" ht="27.75" customHeight="1">
      <c r="B24" s="55" t="s">
        <v>62</v>
      </c>
      <c r="C24" s="55" t="s">
        <v>99</v>
      </c>
      <c r="D24" s="55" t="s">
        <v>101</v>
      </c>
      <c r="E24" s="55" t="s">
        <v>102</v>
      </c>
      <c r="F24" s="55" t="s">
        <v>103</v>
      </c>
      <c r="G24" s="55" t="s">
        <v>104</v>
      </c>
      <c r="H24" s="55" t="s">
        <v>6</v>
      </c>
      <c r="I24" s="55" t="s">
        <v>7</v>
      </c>
      <c r="J24" s="55" t="s">
        <v>105</v>
      </c>
      <c r="K24" s="55" t="s">
        <v>70</v>
      </c>
      <c r="M24" s="289"/>
      <c r="X24" s="31"/>
      <c r="Y24" s="31"/>
      <c r="AB24" s="281"/>
    </row>
    <row r="25" spans="2:28" ht="23.25" customHeight="1">
      <c r="B25" s="75" t="s">
        <v>913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66</v>
      </c>
      <c r="M25" s="289"/>
      <c r="N25" s="290" t="str">
        <f>C5</f>
        <v>삼환교통</v>
      </c>
      <c r="Y25" s="31"/>
    </row>
    <row r="26" spans="2:28" ht="22.5" customHeight="1">
      <c r="B26" s="222" t="s">
        <v>117</v>
      </c>
      <c r="C26" s="68">
        <v>9</v>
      </c>
      <c r="D26" s="69">
        <v>2.1638837724690264E-2</v>
      </c>
      <c r="E26" s="69">
        <v>0.35011502451270243</v>
      </c>
      <c r="F26" s="69">
        <v>0.19847752460701237</v>
      </c>
      <c r="G26" s="70">
        <v>12.669127272727266</v>
      </c>
      <c r="H26" s="71">
        <v>0.12782417810498833</v>
      </c>
      <c r="I26" s="71">
        <v>16.31406886563277</v>
      </c>
      <c r="J26" s="72">
        <v>2.024259208605713</v>
      </c>
      <c r="K26" s="73" t="s">
        <v>66</v>
      </c>
      <c r="M26" s="289"/>
      <c r="N26" s="39" t="s">
        <v>66</v>
      </c>
      <c r="O26" s="39">
        <v>264</v>
      </c>
      <c r="Y26" s="31"/>
    </row>
    <row r="27" spans="2:28" ht="22.5" customHeight="1">
      <c r="B27" s="52" t="s">
        <v>106</v>
      </c>
      <c r="C27" s="52"/>
      <c r="D27" s="66">
        <f>D26/D25-1</f>
        <v>-1.3266723828568971E-2</v>
      </c>
      <c r="E27" s="66">
        <f t="shared" ref="E27:J27" si="0">E26/E25-1</f>
        <v>-1.2186790074818377E-2</v>
      </c>
      <c r="F27" s="66">
        <f t="shared" si="0"/>
        <v>0.14367862824895616</v>
      </c>
      <c r="G27" s="66">
        <f t="shared" si="0"/>
        <v>-0.10110327680023223</v>
      </c>
      <c r="H27" s="66">
        <f t="shared" si="0"/>
        <v>-0.42772952745461201</v>
      </c>
      <c r="I27" s="66">
        <f t="shared" si="0"/>
        <v>3.3553468144764009E-2</v>
      </c>
      <c r="J27" s="66">
        <f t="shared" si="0"/>
        <v>-4.9828311808890025E-2</v>
      </c>
      <c r="K27" s="67" t="str">
        <f>J21</f>
        <v>11위/(32개사)</v>
      </c>
      <c r="M27" s="2" t="s">
        <v>187</v>
      </c>
      <c r="N27" s="291">
        <v>1.1320754716981131E-2</v>
      </c>
      <c r="O27" s="39">
        <v>3</v>
      </c>
      <c r="X27" s="31"/>
      <c r="Y27" s="31"/>
    </row>
    <row r="28" spans="2:28" ht="22.5" customHeight="1">
      <c r="M28" s="2" t="s">
        <v>188</v>
      </c>
      <c r="N28" s="291">
        <v>2.6415094339622643E-2</v>
      </c>
      <c r="O28" s="39">
        <v>7</v>
      </c>
      <c r="X28" s="31"/>
      <c r="Y28" s="31"/>
    </row>
    <row r="29" spans="2:28" ht="17.25" customHeight="1">
      <c r="B29" s="51" t="s">
        <v>133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116</v>
      </c>
      <c r="N29" s="291">
        <v>0.13207547169811321</v>
      </c>
      <c r="O29" s="39">
        <v>35</v>
      </c>
      <c r="X29" s="31"/>
      <c r="Y29" s="31"/>
    </row>
    <row r="30" spans="2:28" ht="22.5" customHeight="1">
      <c r="B30" s="59"/>
      <c r="C30" s="59"/>
      <c r="M30" s="2" t="s">
        <v>189</v>
      </c>
      <c r="N30" s="291">
        <v>0.19245283018867926</v>
      </c>
      <c r="O30" s="39">
        <v>51</v>
      </c>
      <c r="X30" s="31"/>
      <c r="Y30" s="31"/>
    </row>
    <row r="31" spans="2:28" ht="22.5" customHeight="1" thickBot="1">
      <c r="H31" s="194" t="s">
        <v>90</v>
      </c>
      <c r="I31" s="195" t="s">
        <v>91</v>
      </c>
      <c r="J31" s="196" t="str">
        <f>J10</f>
        <v>삼환교통</v>
      </c>
      <c r="K31" s="197" t="s">
        <v>115</v>
      </c>
      <c r="M31" s="2" t="s">
        <v>190</v>
      </c>
      <c r="N31" s="291">
        <v>0.25283018867924528</v>
      </c>
      <c r="O31" s="39">
        <v>66</v>
      </c>
      <c r="X31" s="31"/>
      <c r="Y31" s="31"/>
    </row>
    <row r="32" spans="2:28" ht="22.5" customHeight="1" thickTop="1">
      <c r="H32" s="202" t="s">
        <v>109</v>
      </c>
      <c r="I32" s="203" t="s">
        <v>66</v>
      </c>
      <c r="J32" s="204" t="s">
        <v>66</v>
      </c>
      <c r="K32" s="205"/>
      <c r="M32" s="2" t="s">
        <v>74</v>
      </c>
      <c r="N32" s="291">
        <v>0.38490566037735852</v>
      </c>
      <c r="O32" s="39">
        <v>102</v>
      </c>
      <c r="X32" s="31"/>
      <c r="Z32" s="277"/>
      <c r="AA32" s="277"/>
      <c r="AB32" s="277"/>
    </row>
    <row r="33" spans="2:28" ht="21" customHeight="1">
      <c r="H33" s="198" t="s">
        <v>93</v>
      </c>
      <c r="I33" s="199">
        <v>4.0834575260804772E-2</v>
      </c>
      <c r="J33" s="200" t="s">
        <v>917</v>
      </c>
      <c r="K33" s="201">
        <v>-2.9513820543823642E-2</v>
      </c>
      <c r="M33" s="2"/>
      <c r="X33" s="31"/>
      <c r="Z33" s="277"/>
      <c r="AA33" s="277"/>
      <c r="AB33" s="277"/>
    </row>
    <row r="34" spans="2:28" ht="21" customHeight="1">
      <c r="H34" s="182" t="s">
        <v>94</v>
      </c>
      <c r="I34" s="174">
        <v>6.9448584202682559E-2</v>
      </c>
      <c r="J34" s="183" t="s">
        <v>918</v>
      </c>
      <c r="K34" s="184">
        <v>-4.3033489863059916E-2</v>
      </c>
      <c r="L34" s="4"/>
      <c r="M34" s="2"/>
      <c r="X34" s="31"/>
      <c r="Z34" s="277"/>
      <c r="AA34" s="277"/>
      <c r="AB34" s="277"/>
    </row>
    <row r="35" spans="2:28" ht="21" customHeight="1">
      <c r="H35" s="181" t="s">
        <v>95</v>
      </c>
      <c r="I35" s="174">
        <v>0.12071535022354694</v>
      </c>
      <c r="J35" s="183" t="s">
        <v>919</v>
      </c>
      <c r="K35" s="184">
        <v>1.1360121474566262E-2</v>
      </c>
      <c r="L35" s="4"/>
      <c r="M35" s="2"/>
      <c r="X35" s="31"/>
      <c r="Z35" s="277"/>
      <c r="AA35" s="277"/>
      <c r="AB35" s="277"/>
    </row>
    <row r="36" spans="2:28" ht="21" customHeight="1">
      <c r="H36" s="181" t="s">
        <v>98</v>
      </c>
      <c r="I36" s="174">
        <v>0.21818181818181817</v>
      </c>
      <c r="J36" s="183" t="s">
        <v>920</v>
      </c>
      <c r="K36" s="184">
        <v>-2.5728987993138913E-2</v>
      </c>
      <c r="L36" s="4"/>
      <c r="M36" s="2"/>
      <c r="X36" s="31"/>
      <c r="Z36" s="277"/>
      <c r="AA36" s="277"/>
      <c r="AB36" s="277"/>
    </row>
    <row r="37" spans="2:28" ht="21" customHeight="1">
      <c r="H37" s="185" t="s">
        <v>96</v>
      </c>
      <c r="I37" s="174">
        <v>0.23487332339791356</v>
      </c>
      <c r="J37" s="183" t="s">
        <v>921</v>
      </c>
      <c r="K37" s="184">
        <v>1.7956865281331724E-2</v>
      </c>
      <c r="L37" s="4"/>
      <c r="M37" s="2"/>
      <c r="X37" s="31"/>
      <c r="Z37" s="277"/>
      <c r="AA37" s="277"/>
      <c r="AB37" s="277"/>
    </row>
    <row r="38" spans="2:28" ht="21" customHeight="1">
      <c r="H38" s="186" t="s">
        <v>97</v>
      </c>
      <c r="I38" s="187">
        <v>0.31594634873323396</v>
      </c>
      <c r="J38" s="188" t="s">
        <v>922</v>
      </c>
      <c r="K38" s="189">
        <v>6.8959311644124555E-2</v>
      </c>
      <c r="L38" s="4"/>
      <c r="M38" s="2"/>
      <c r="X38" s="31"/>
      <c r="Z38" s="277"/>
      <c r="AA38" s="277"/>
      <c r="AB38" s="277"/>
    </row>
    <row r="39" spans="2:28" ht="22.5" customHeight="1">
      <c r="L39" s="4"/>
      <c r="M39" s="2"/>
      <c r="X39" s="31"/>
      <c r="Z39" s="277"/>
      <c r="AA39" s="277"/>
      <c r="AB39" s="277"/>
    </row>
    <row r="40" spans="2:28" ht="18" customHeight="1">
      <c r="B40" s="51" t="s">
        <v>134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31"/>
      <c r="Z40" s="277"/>
      <c r="AA40" s="277"/>
      <c r="AB40" s="277"/>
    </row>
    <row r="41" spans="2:28" ht="30.75" customHeight="1">
      <c r="B41" s="55" t="s">
        <v>62</v>
      </c>
      <c r="C41" s="55" t="s">
        <v>100</v>
      </c>
      <c r="D41" s="55" t="s">
        <v>101</v>
      </c>
      <c r="E41" s="55" t="s">
        <v>102</v>
      </c>
      <c r="F41" s="55" t="s">
        <v>103</v>
      </c>
      <c r="G41" s="55" t="s">
        <v>104</v>
      </c>
      <c r="H41" s="55" t="s">
        <v>6</v>
      </c>
      <c r="I41" s="55" t="s">
        <v>7</v>
      </c>
      <c r="J41" s="55" t="s">
        <v>105</v>
      </c>
      <c r="K41" s="55" t="s">
        <v>70</v>
      </c>
      <c r="L41" s="4"/>
      <c r="M41" s="2"/>
      <c r="N41" s="39" t="s">
        <v>127</v>
      </c>
      <c r="X41" s="31"/>
      <c r="Z41" s="277"/>
      <c r="AA41" s="277"/>
      <c r="AB41" s="277"/>
    </row>
    <row r="42" spans="2:28" ht="22.5" customHeight="1">
      <c r="B42" s="224" t="s">
        <v>117</v>
      </c>
      <c r="C42" s="76">
        <v>1</v>
      </c>
      <c r="D42" s="77">
        <v>5.734723681084624E-2</v>
      </c>
      <c r="E42" s="77">
        <v>0.37307690390580706</v>
      </c>
      <c r="F42" s="77">
        <v>0.22424658705077552</v>
      </c>
      <c r="G42" s="78">
        <v>12.967111111111107</v>
      </c>
      <c r="H42" s="79">
        <v>2.1380090915668117</v>
      </c>
      <c r="I42" s="79">
        <v>34.857583329380638</v>
      </c>
      <c r="J42" s="80">
        <v>1.9696743148950608</v>
      </c>
      <c r="K42" s="82" t="s">
        <v>74</v>
      </c>
      <c r="L42" s="4"/>
      <c r="M42" s="2"/>
      <c r="N42" s="39">
        <v>1</v>
      </c>
      <c r="X42" s="31"/>
      <c r="Z42" s="277"/>
      <c r="AA42" s="277"/>
      <c r="AB42" s="277"/>
    </row>
    <row r="43" spans="2:28" ht="22.5" customHeight="1">
      <c r="B43" s="222" t="s">
        <v>117</v>
      </c>
      <c r="C43" s="68">
        <v>2</v>
      </c>
      <c r="D43" s="69">
        <v>3.3259476176793201E-2</v>
      </c>
      <c r="E43" s="69">
        <v>0.34196175002009455</v>
      </c>
      <c r="F43" s="69">
        <v>0.19492678764737148</v>
      </c>
      <c r="G43" s="70">
        <v>9.5591532258064476</v>
      </c>
      <c r="H43" s="71">
        <v>0.26192586820840585</v>
      </c>
      <c r="I43" s="71">
        <v>9.7763293575450998</v>
      </c>
      <c r="J43" s="72">
        <v>2.1997102252507674</v>
      </c>
      <c r="K43" s="73" t="s">
        <v>67</v>
      </c>
      <c r="M43" s="2"/>
      <c r="N43" s="39">
        <v>4</v>
      </c>
      <c r="X43" s="31"/>
      <c r="Z43" s="277"/>
      <c r="AA43" s="277"/>
      <c r="AB43" s="277"/>
    </row>
    <row r="44" spans="2:28" ht="22.5" customHeight="1">
      <c r="B44" s="222" t="s">
        <v>117</v>
      </c>
      <c r="C44" s="68">
        <v>3</v>
      </c>
      <c r="D44" s="69">
        <v>1.6784939575494415E-2</v>
      </c>
      <c r="E44" s="69">
        <v>0.34524234161731504</v>
      </c>
      <c r="F44" s="69">
        <v>0.20601243788308965</v>
      </c>
      <c r="G44" s="70">
        <v>9.6319512195121959</v>
      </c>
      <c r="H44" s="71">
        <v>0.18176369395817604</v>
      </c>
      <c r="I44" s="71">
        <v>10.943043799033568</v>
      </c>
      <c r="J44" s="72">
        <v>2.231254265797932</v>
      </c>
      <c r="K44" s="73" t="s">
        <v>68</v>
      </c>
      <c r="M44" s="2"/>
      <c r="N44" s="39">
        <v>3</v>
      </c>
      <c r="X44" s="31"/>
      <c r="Z44" s="277"/>
      <c r="AA44" s="277"/>
      <c r="AB44" s="277"/>
    </row>
    <row r="45" spans="2:28" ht="22.5" customHeight="1">
      <c r="B45" s="222" t="s">
        <v>117</v>
      </c>
      <c r="C45" s="68">
        <v>4</v>
      </c>
      <c r="D45" s="69">
        <v>1.5176041965153814E-2</v>
      </c>
      <c r="E45" s="69">
        <v>0.34734857844106998</v>
      </c>
      <c r="F45" s="69">
        <v>0.21363390024099696</v>
      </c>
      <c r="G45" s="70">
        <v>10.133887096774194</v>
      </c>
      <c r="H45" s="71">
        <v>0.21626806578155908</v>
      </c>
      <c r="I45" s="71">
        <v>12.067963064038278</v>
      </c>
      <c r="J45" s="72">
        <v>2.1931355413503706</v>
      </c>
      <c r="K45" s="73" t="s">
        <v>68</v>
      </c>
      <c r="M45" s="2"/>
      <c r="N45" s="39">
        <v>3</v>
      </c>
      <c r="X45" s="31"/>
      <c r="Z45" s="277"/>
      <c r="AA45" s="277"/>
      <c r="AB45" s="277"/>
    </row>
    <row r="46" spans="2:28" ht="22.5" customHeight="1">
      <c r="B46" s="222" t="s">
        <v>117</v>
      </c>
      <c r="C46" s="68">
        <v>5</v>
      </c>
      <c r="D46" s="69">
        <v>1.5385300893400526E-2</v>
      </c>
      <c r="E46" s="69">
        <v>0.34773229177200393</v>
      </c>
      <c r="F46" s="69">
        <v>0.21239429257246772</v>
      </c>
      <c r="G46" s="70">
        <v>10.533709677419356</v>
      </c>
      <c r="H46" s="71">
        <v>0.16392062271304014</v>
      </c>
      <c r="I46" s="71">
        <v>12.37608559614935</v>
      </c>
      <c r="J46" s="72">
        <v>2.1676228067263312</v>
      </c>
      <c r="K46" s="73" t="s">
        <v>68</v>
      </c>
      <c r="M46" s="2"/>
      <c r="N46" s="39">
        <v>3</v>
      </c>
      <c r="X46" s="31"/>
      <c r="Z46" s="277"/>
      <c r="AA46" s="277"/>
      <c r="AB46" s="277"/>
    </row>
    <row r="47" spans="2:28" ht="22.5" customHeight="1">
      <c r="B47" s="222" t="s">
        <v>117</v>
      </c>
      <c r="C47" s="68">
        <v>6</v>
      </c>
      <c r="D47" s="69">
        <v>1.7310790050450303E-2</v>
      </c>
      <c r="E47" s="69">
        <v>0.34658394083132382</v>
      </c>
      <c r="F47" s="69">
        <v>0.20443470122211205</v>
      </c>
      <c r="G47" s="70">
        <v>11.820288135593225</v>
      </c>
      <c r="H47" s="71">
        <v>0.12019169353711688</v>
      </c>
      <c r="I47" s="71">
        <v>13.604400338741771</v>
      </c>
      <c r="J47" s="72">
        <v>2.066731105998175</v>
      </c>
      <c r="K47" s="73" t="s">
        <v>66</v>
      </c>
      <c r="M47" s="2"/>
      <c r="N47" s="39">
        <v>2</v>
      </c>
      <c r="X47" s="31"/>
      <c r="Z47" s="277"/>
      <c r="AA47" s="277"/>
      <c r="AB47" s="277"/>
    </row>
    <row r="48" spans="2:28" ht="22.5" customHeight="1">
      <c r="B48" s="222" t="s">
        <v>117</v>
      </c>
      <c r="C48" s="68">
        <v>7</v>
      </c>
      <c r="D48" s="69">
        <v>1.9696305066792839E-2</v>
      </c>
      <c r="E48" s="69">
        <v>0.34574710668227671</v>
      </c>
      <c r="F48" s="69">
        <v>0.20038284030100442</v>
      </c>
      <c r="G48" s="70">
        <v>12.425991452991452</v>
      </c>
      <c r="H48" s="71">
        <v>0.11411758800760217</v>
      </c>
      <c r="I48" s="71">
        <v>13.474611659577064</v>
      </c>
      <c r="J48" s="72">
        <v>2.0316448458520502</v>
      </c>
      <c r="K48" s="73" t="s">
        <v>66</v>
      </c>
      <c r="M48" s="2"/>
      <c r="N48" s="39">
        <v>2</v>
      </c>
      <c r="X48" s="31"/>
      <c r="Z48" s="277"/>
      <c r="AA48" s="277"/>
      <c r="AB48" s="277"/>
    </row>
    <row r="49" spans="2:28" ht="22.5" customHeight="1">
      <c r="B49" s="222" t="s">
        <v>117</v>
      </c>
      <c r="C49" s="68">
        <v>8</v>
      </c>
      <c r="D49" s="69">
        <v>2.419670047032196E-2</v>
      </c>
      <c r="E49" s="69">
        <v>0.34717426515404126</v>
      </c>
      <c r="F49" s="69">
        <v>0.18945404048745673</v>
      </c>
      <c r="G49" s="70">
        <v>13.413853448275866</v>
      </c>
      <c r="H49" s="71">
        <v>0.10358571267125698</v>
      </c>
      <c r="I49" s="71">
        <v>15.876941560126703</v>
      </c>
      <c r="J49" s="72">
        <v>1.97865294183062</v>
      </c>
      <c r="K49" s="73" t="s">
        <v>69</v>
      </c>
      <c r="M49" s="2"/>
      <c r="N49" s="39">
        <v>1</v>
      </c>
      <c r="X49" s="31"/>
      <c r="Z49" s="277"/>
      <c r="AA49" s="277"/>
      <c r="AB49" s="277"/>
    </row>
    <row r="50" spans="2:28" ht="22.5" customHeight="1">
      <c r="B50" s="222" t="s">
        <v>117</v>
      </c>
      <c r="C50" s="68">
        <v>9</v>
      </c>
      <c r="D50" s="69">
        <v>2.1638837724690264E-2</v>
      </c>
      <c r="E50" s="69">
        <v>0.35011502451270243</v>
      </c>
      <c r="F50" s="69">
        <v>0.19847752460701237</v>
      </c>
      <c r="G50" s="70">
        <v>12.669127272727266</v>
      </c>
      <c r="H50" s="71">
        <v>0.12782417810498833</v>
      </c>
      <c r="I50" s="71">
        <v>16.31406886563277</v>
      </c>
      <c r="J50" s="72">
        <v>2.024259208605713</v>
      </c>
      <c r="K50" s="73" t="s">
        <v>66</v>
      </c>
      <c r="M50" s="2"/>
      <c r="N50" s="39">
        <v>2</v>
      </c>
      <c r="X50" s="31"/>
      <c r="Z50" s="277"/>
      <c r="AA50" s="277"/>
      <c r="AB50" s="277"/>
    </row>
    <row r="51" spans="2:28" ht="25.5" customHeight="1">
      <c r="B51" s="52" t="s">
        <v>106</v>
      </c>
      <c r="C51" s="52"/>
      <c r="D51" s="66" cm="1">
        <f t="array" aca="1" ref="D51" ca="1">(INDIRECT(ADDRESS(ROW()-1,COLUMN()))/INDIRECT(ADDRESS(ROW()-2,COLUMN())))-1</f>
        <v>-0.1057112207827261</v>
      </c>
      <c r="E51" s="66" cm="1">
        <f t="array" aca="1" ref="E51" ca="1">(INDIRECT(ADDRESS(ROW()-1,COLUMN()))/INDIRECT(ADDRESS(ROW()-2,COLUMN())))-1</f>
        <v>8.4705568753962179E-3</v>
      </c>
      <c r="F51" s="66" cm="1">
        <f t="array" aca="1" ref="F51" ca="1">(INDIRECT(ADDRESS(ROW()-1,COLUMN()))/INDIRECT(ADDRESS(ROW()-2,COLUMN())))-1</f>
        <v>4.7628881898420516E-2</v>
      </c>
      <c r="G51" s="66" cm="1">
        <f t="array" aca="1" ref="G51" ca="1">(INDIRECT(ADDRESS(ROW()-1,COLUMN()))/INDIRECT(ADDRESS(ROW()-2,COLUMN())))-1</f>
        <v>-5.5519182345347806E-2</v>
      </c>
      <c r="H51" s="66" cm="1">
        <f t="array" aca="1" ref="H51" ca="1">(INDIRECT(ADDRESS(ROW()-1,COLUMN()))/INDIRECT(ADDRESS(ROW()-2,COLUMN())))-1</f>
        <v>0.23399429138123851</v>
      </c>
      <c r="I51" s="66" cm="1">
        <f t="array" aca="1" ref="I51" ca="1">(INDIRECT(ADDRESS(ROW()-1,COLUMN()))/INDIRECT(ADDRESS(ROW()-2,COLUMN())))-1</f>
        <v>2.7532211027586406E-2</v>
      </c>
      <c r="J51" s="66" cm="1">
        <f t="array" aca="1" ref="J51" ca="1">(INDIRECT(ADDRESS(ROW()-1,COLUMN()))/INDIRECT(ADDRESS(ROW()-2,COLUMN())))-1</f>
        <v>2.3049149151391113E-2</v>
      </c>
      <c r="K51" s="74" t="str" cm="1">
        <f t="array" aca="1" ref="K51" ca="1">_xlfn.IFS(N51=0,"등급유지",N51&gt;0,N51&amp;"등급 상승",N51&lt;0,N51&amp;"등급 하락")</f>
        <v>1등급 상승</v>
      </c>
      <c r="M51" s="292"/>
      <c r="N51" s="39" cm="1">
        <f t="array" aca="1" ref="N51" ca="1">(INDIRECT(ADDRESS(ROW()-1,COLUMN()))-INDIRECT(ADDRESS(ROW()-2,COLUMN())))</f>
        <v>1</v>
      </c>
      <c r="O51" s="39" t="s">
        <v>128</v>
      </c>
      <c r="X51" s="282"/>
      <c r="Z51" s="283"/>
      <c r="AA51" s="277"/>
      <c r="AB51" s="277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292"/>
      <c r="N52" s="2"/>
      <c r="O52" s="2"/>
      <c r="X52" s="282"/>
      <c r="Z52" s="283"/>
      <c r="AA52" s="277"/>
      <c r="AB52" s="277"/>
    </row>
    <row r="53" spans="2:28" ht="18" customHeight="1">
      <c r="B53" s="51" t="s">
        <v>135</v>
      </c>
      <c r="C53" s="51"/>
      <c r="D53" s="50"/>
      <c r="E53" s="50"/>
      <c r="F53" s="50"/>
      <c r="G53" s="50"/>
      <c r="H53" s="50"/>
      <c r="I53" s="50"/>
      <c r="J53" s="50"/>
      <c r="K53" s="50"/>
      <c r="M53" s="292"/>
      <c r="X53" s="282"/>
      <c r="Z53" s="283"/>
      <c r="AA53" s="277"/>
      <c r="AB53" s="277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92"/>
      <c r="X54" s="282"/>
      <c r="Z54" s="283"/>
      <c r="AA54" s="277"/>
      <c r="AB54" s="277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92"/>
      <c r="N55" s="293"/>
      <c r="P55" s="294"/>
      <c r="AA55" s="284"/>
    </row>
    <row r="56" spans="2:28" ht="25.5" customHeight="1">
      <c r="B56" s="47"/>
      <c r="C56" s="47"/>
      <c r="D56" s="48"/>
      <c r="M56" s="292"/>
      <c r="N56" s="293"/>
      <c r="P56" s="294"/>
      <c r="AA56" s="284"/>
    </row>
    <row r="57" spans="2:28" ht="25.5" customHeight="1">
      <c r="B57" s="47"/>
      <c r="C57" s="47"/>
      <c r="D57" s="48"/>
      <c r="M57" s="292"/>
      <c r="N57" s="293"/>
      <c r="P57" s="294"/>
      <c r="AA57" s="284"/>
    </row>
    <row r="58" spans="2:28" ht="25.5" customHeight="1">
      <c r="B58" s="47"/>
      <c r="C58" s="47"/>
      <c r="D58" s="48"/>
      <c r="M58" s="292"/>
      <c r="N58" s="293"/>
      <c r="P58" s="294"/>
      <c r="AA58" s="284"/>
    </row>
    <row r="59" spans="2:28" ht="25.5" customHeight="1">
      <c r="B59" s="47"/>
      <c r="C59" s="47"/>
      <c r="D59" s="48"/>
      <c r="M59" s="292"/>
      <c r="N59" s="293"/>
      <c r="P59" s="294"/>
      <c r="AA59" s="284"/>
    </row>
    <row r="60" spans="2:28" ht="25.5" customHeight="1">
      <c r="B60" s="47"/>
      <c r="C60" s="47"/>
      <c r="D60" s="48"/>
      <c r="M60" s="292"/>
      <c r="N60" s="293"/>
      <c r="P60" s="294"/>
      <c r="AA60" s="284"/>
    </row>
    <row r="61" spans="2:28" ht="25.5" customHeight="1">
      <c r="B61" s="47"/>
      <c r="C61" s="47"/>
      <c r="D61" s="48"/>
      <c r="M61" s="292"/>
      <c r="N61" s="293"/>
      <c r="P61" s="294"/>
      <c r="AA61" s="284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92"/>
      <c r="N62" s="293"/>
      <c r="P62" s="294"/>
      <c r="AA62" s="284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92"/>
      <c r="N63" s="293"/>
      <c r="P63" s="294"/>
      <c r="AA63" s="284"/>
    </row>
    <row r="64" spans="2:28" ht="25.5" customHeight="1" thickBot="1">
      <c r="B64" s="206" t="s">
        <v>90</v>
      </c>
      <c r="C64" s="207" t="s">
        <v>119</v>
      </c>
      <c r="D64" s="207" t="s">
        <v>118</v>
      </c>
      <c r="E64" s="207" t="s">
        <v>124</v>
      </c>
      <c r="F64" s="207" t="s">
        <v>123</v>
      </c>
      <c r="G64" s="207" t="s">
        <v>120</v>
      </c>
      <c r="H64" s="207" t="s">
        <v>122</v>
      </c>
      <c r="I64" s="207" t="s">
        <v>121</v>
      </c>
      <c r="J64" s="207" t="s">
        <v>178</v>
      </c>
      <c r="K64" s="208" t="s">
        <v>178</v>
      </c>
      <c r="M64" s="295">
        <v>1</v>
      </c>
      <c r="N64" s="296">
        <v>2</v>
      </c>
      <c r="O64" s="296">
        <v>3</v>
      </c>
      <c r="P64" s="295">
        <v>4</v>
      </c>
      <c r="Q64" s="296">
        <v>5</v>
      </c>
      <c r="R64" s="296">
        <v>6</v>
      </c>
      <c r="S64" s="295">
        <v>7</v>
      </c>
      <c r="T64" s="296"/>
      <c r="U64" s="297"/>
      <c r="AA64" s="284"/>
    </row>
    <row r="65" spans="2:27" ht="25.5" customHeight="1" thickTop="1">
      <c r="B65" s="211" t="s">
        <v>109</v>
      </c>
      <c r="C65" s="212" t="s">
        <v>68</v>
      </c>
      <c r="D65" s="213" t="s">
        <v>68</v>
      </c>
      <c r="E65" s="213" t="s">
        <v>66</v>
      </c>
      <c r="F65" s="213" t="s">
        <v>66</v>
      </c>
      <c r="G65" s="213" t="s">
        <v>66</v>
      </c>
      <c r="H65" s="213" t="s">
        <v>69</v>
      </c>
      <c r="I65" s="213" t="s">
        <v>69</v>
      </c>
      <c r="J65" s="213" t="s">
        <v>178</v>
      </c>
      <c r="K65" s="213" t="s">
        <v>178</v>
      </c>
      <c r="M65" s="295" t="s">
        <v>119</v>
      </c>
      <c r="N65" s="295" t="s">
        <v>118</v>
      </c>
      <c r="O65" s="295" t="s">
        <v>124</v>
      </c>
      <c r="P65" s="295" t="s">
        <v>123</v>
      </c>
      <c r="Q65" s="295" t="s">
        <v>120</v>
      </c>
      <c r="R65" s="295" t="s">
        <v>122</v>
      </c>
      <c r="S65" s="295" t="s">
        <v>121</v>
      </c>
      <c r="T65" s="295"/>
      <c r="U65" s="292"/>
      <c r="AA65" s="284"/>
    </row>
    <row r="66" spans="2:27" ht="25.5" customHeight="1">
      <c r="B66" s="209" t="s">
        <v>93</v>
      </c>
      <c r="C66" s="199" t="s">
        <v>868</v>
      </c>
      <c r="D66" s="199" t="s">
        <v>868</v>
      </c>
      <c r="E66" s="199" t="s">
        <v>868</v>
      </c>
      <c r="F66" s="199" t="s">
        <v>868</v>
      </c>
      <c r="G66" s="199" t="s">
        <v>868</v>
      </c>
      <c r="H66" s="199" t="s">
        <v>868</v>
      </c>
      <c r="I66" s="199" t="s">
        <v>868</v>
      </c>
      <c r="J66" s="199" t="s">
        <v>178</v>
      </c>
      <c r="K66" s="210" t="s">
        <v>178</v>
      </c>
      <c r="M66" s="292"/>
      <c r="N66" s="293"/>
      <c r="P66" s="294"/>
      <c r="AA66" s="284"/>
    </row>
    <row r="67" spans="2:27" ht="25.5" customHeight="1">
      <c r="B67" s="173" t="s">
        <v>94</v>
      </c>
      <c r="C67" s="175" t="s">
        <v>923</v>
      </c>
      <c r="D67" s="175" t="s">
        <v>868</v>
      </c>
      <c r="E67" s="175" t="s">
        <v>924</v>
      </c>
      <c r="F67" s="175" t="s">
        <v>868</v>
      </c>
      <c r="G67" s="175" t="s">
        <v>868</v>
      </c>
      <c r="H67" s="175" t="s">
        <v>868</v>
      </c>
      <c r="I67" s="175" t="s">
        <v>868</v>
      </c>
      <c r="J67" s="175" t="s">
        <v>178</v>
      </c>
      <c r="K67" s="176" t="s">
        <v>178</v>
      </c>
      <c r="M67" s="298">
        <v>0</v>
      </c>
      <c r="N67" s="298">
        <v>0</v>
      </c>
      <c r="O67" s="298">
        <v>0</v>
      </c>
      <c r="P67" s="298">
        <v>0</v>
      </c>
      <c r="Q67" s="298">
        <v>0</v>
      </c>
      <c r="R67" s="298">
        <v>0</v>
      </c>
      <c r="S67" s="298">
        <v>0</v>
      </c>
      <c r="T67" s="298"/>
      <c r="AA67" s="284"/>
    </row>
    <row r="68" spans="2:27" ht="25.5" customHeight="1">
      <c r="B68" s="172" t="s">
        <v>95</v>
      </c>
      <c r="C68" s="175" t="s">
        <v>925</v>
      </c>
      <c r="D68" s="175" t="s">
        <v>926</v>
      </c>
      <c r="E68" s="175" t="s">
        <v>927</v>
      </c>
      <c r="F68" s="175" t="s">
        <v>870</v>
      </c>
      <c r="G68" s="175" t="s">
        <v>868</v>
      </c>
      <c r="H68" s="175" t="s">
        <v>868</v>
      </c>
      <c r="I68" s="175" t="s">
        <v>868</v>
      </c>
      <c r="J68" s="175" t="s">
        <v>178</v>
      </c>
      <c r="K68" s="176" t="s">
        <v>178</v>
      </c>
      <c r="M68" s="298">
        <v>0.1875</v>
      </c>
      <c r="N68" s="298">
        <v>0</v>
      </c>
      <c r="O68" s="298">
        <v>0.22222222222222221</v>
      </c>
      <c r="P68" s="298">
        <v>0</v>
      </c>
      <c r="Q68" s="298">
        <v>0</v>
      </c>
      <c r="R68" s="298">
        <v>0</v>
      </c>
      <c r="S68" s="298">
        <v>0</v>
      </c>
      <c r="T68" s="298"/>
      <c r="AA68" s="284"/>
    </row>
    <row r="69" spans="2:27" ht="25.5" customHeight="1">
      <c r="B69" s="172" t="s">
        <v>98</v>
      </c>
      <c r="C69" s="175" t="s">
        <v>928</v>
      </c>
      <c r="D69" s="175" t="s">
        <v>926</v>
      </c>
      <c r="E69" s="175" t="s">
        <v>927</v>
      </c>
      <c r="F69" s="175" t="s">
        <v>929</v>
      </c>
      <c r="G69" s="175" t="s">
        <v>930</v>
      </c>
      <c r="H69" s="175" t="s">
        <v>931</v>
      </c>
      <c r="I69" s="175" t="s">
        <v>869</v>
      </c>
      <c r="J69" s="175" t="s">
        <v>178</v>
      </c>
      <c r="K69" s="176" t="s">
        <v>178</v>
      </c>
      <c r="M69" s="298">
        <v>0.3125</v>
      </c>
      <c r="N69" s="298">
        <v>0.2857142857142857</v>
      </c>
      <c r="O69" s="298">
        <v>0.1111111111111111</v>
      </c>
      <c r="P69" s="298">
        <v>6.6666666666666666E-2</v>
      </c>
      <c r="Q69" s="298">
        <v>0</v>
      </c>
      <c r="R69" s="298">
        <v>0</v>
      </c>
      <c r="S69" s="298">
        <v>0</v>
      </c>
      <c r="T69" s="298"/>
      <c r="AA69" s="284"/>
    </row>
    <row r="70" spans="2:27" ht="25.5" customHeight="1">
      <c r="B70" s="177" t="s">
        <v>96</v>
      </c>
      <c r="C70" s="175" t="s">
        <v>929</v>
      </c>
      <c r="D70" s="175" t="s">
        <v>932</v>
      </c>
      <c r="E70" s="175" t="s">
        <v>933</v>
      </c>
      <c r="F70" s="175" t="s">
        <v>934</v>
      </c>
      <c r="G70" s="175" t="s">
        <v>935</v>
      </c>
      <c r="H70" s="175" t="s">
        <v>936</v>
      </c>
      <c r="I70" s="175" t="s">
        <v>937</v>
      </c>
      <c r="J70" s="175" t="s">
        <v>178</v>
      </c>
      <c r="K70" s="176" t="s">
        <v>178</v>
      </c>
      <c r="M70" s="298">
        <v>0.25</v>
      </c>
      <c r="N70" s="298">
        <v>0.2857142857142857</v>
      </c>
      <c r="O70" s="298">
        <v>0.1111111111111111</v>
      </c>
      <c r="P70" s="298">
        <v>0.13333333333333333</v>
      </c>
      <c r="Q70" s="298">
        <v>0.14285714285714285</v>
      </c>
      <c r="R70" s="298">
        <v>0.05</v>
      </c>
      <c r="S70" s="298">
        <v>8.3333333333333329E-2</v>
      </c>
      <c r="T70" s="298"/>
      <c r="AA70" s="284"/>
    </row>
    <row r="71" spans="2:27" ht="25.5" customHeight="1">
      <c r="B71" s="178" t="s">
        <v>97</v>
      </c>
      <c r="C71" s="179" t="s">
        <v>929</v>
      </c>
      <c r="D71" s="179" t="s">
        <v>868</v>
      </c>
      <c r="E71" s="179" t="s">
        <v>924</v>
      </c>
      <c r="F71" s="179" t="s">
        <v>929</v>
      </c>
      <c r="G71" s="179" t="s">
        <v>938</v>
      </c>
      <c r="H71" s="179" t="s">
        <v>939</v>
      </c>
      <c r="I71" s="179" t="s">
        <v>940</v>
      </c>
      <c r="J71" s="179" t="s">
        <v>178</v>
      </c>
      <c r="K71" s="180" t="s">
        <v>178</v>
      </c>
      <c r="M71" s="298">
        <v>0.125</v>
      </c>
      <c r="N71" s="298">
        <v>0.42857142857142855</v>
      </c>
      <c r="O71" s="298">
        <v>0.33333333333333331</v>
      </c>
      <c r="P71" s="298">
        <v>0.66666666666666663</v>
      </c>
      <c r="Q71" s="298">
        <v>0.33333333333333331</v>
      </c>
      <c r="R71" s="298">
        <v>0.35</v>
      </c>
      <c r="S71" s="298">
        <v>0.25</v>
      </c>
      <c r="T71" s="298"/>
      <c r="AA71" s="284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298">
        <v>0.125</v>
      </c>
      <c r="N72" s="298">
        <v>0</v>
      </c>
      <c r="O72" s="298">
        <v>0.22222222222222221</v>
      </c>
      <c r="P72" s="298">
        <v>0.13333333333333333</v>
      </c>
      <c r="Q72" s="298">
        <v>0.47619047619047616</v>
      </c>
      <c r="R72" s="298">
        <v>0.6</v>
      </c>
      <c r="S72" s="298">
        <v>0.66666666666666663</v>
      </c>
      <c r="T72" s="298"/>
      <c r="AA72" s="284"/>
    </row>
    <row r="73" spans="2:27" ht="17.25" customHeight="1">
      <c r="B73" s="51" t="s">
        <v>136</v>
      </c>
      <c r="C73" s="51"/>
      <c r="D73" s="50"/>
      <c r="E73" s="50"/>
      <c r="F73" s="50"/>
      <c r="G73" s="50"/>
      <c r="H73" s="50"/>
      <c r="I73" s="50"/>
      <c r="J73" s="50"/>
      <c r="K73" s="50"/>
      <c r="M73" s="292"/>
      <c r="N73" s="293"/>
      <c r="P73" s="294"/>
      <c r="AA73" s="284"/>
    </row>
    <row r="74" spans="2:27" ht="30.75" customHeight="1">
      <c r="B74" s="55" t="s">
        <v>73</v>
      </c>
      <c r="C74" s="55" t="s">
        <v>100</v>
      </c>
      <c r="D74" s="55" t="s">
        <v>101</v>
      </c>
      <c r="E74" s="55" t="s">
        <v>102</v>
      </c>
      <c r="F74" s="55" t="s">
        <v>103</v>
      </c>
      <c r="G74" s="55" t="s">
        <v>104</v>
      </c>
      <c r="H74" s="55" t="s">
        <v>6</v>
      </c>
      <c r="I74" s="55" t="s">
        <v>7</v>
      </c>
      <c r="J74" s="55" t="s">
        <v>105</v>
      </c>
      <c r="K74" s="55" t="s">
        <v>108</v>
      </c>
      <c r="M74" s="292"/>
      <c r="N74" s="293"/>
      <c r="P74" s="294"/>
      <c r="AA74" s="284"/>
    </row>
    <row r="75" spans="2:27" ht="20.25" customHeight="1">
      <c r="B75" s="85" t="s">
        <v>119</v>
      </c>
      <c r="C75" s="65">
        <v>1</v>
      </c>
      <c r="D75" s="86">
        <v>5.391382013901138E-2</v>
      </c>
      <c r="E75" s="86">
        <v>0.39722123274603632</v>
      </c>
      <c r="F75" s="86">
        <v>0.19919336394879683</v>
      </c>
      <c r="G75" s="87">
        <v>13.292538461538459</v>
      </c>
      <c r="H75" s="88">
        <v>1.8693445739555703</v>
      </c>
      <c r="I75" s="88">
        <v>35.323401326258377</v>
      </c>
      <c r="J75" s="89">
        <v>1.6412919036698683</v>
      </c>
      <c r="K75" s="73"/>
      <c r="M75" s="292"/>
      <c r="N75" s="293"/>
      <c r="P75" s="294"/>
      <c r="AA75" s="284"/>
    </row>
    <row r="76" spans="2:27" ht="20.25" customHeight="1">
      <c r="B76" s="85" t="s">
        <v>119</v>
      </c>
      <c r="C76" s="65">
        <v>2</v>
      </c>
      <c r="D76" s="86">
        <v>3.2778862752080175E-2</v>
      </c>
      <c r="E76" s="86">
        <v>0.36690506449814364</v>
      </c>
      <c r="F76" s="86">
        <v>0.19210840449986324</v>
      </c>
      <c r="G76" s="87">
        <v>11.176142857142858</v>
      </c>
      <c r="H76" s="88">
        <v>0.33171395026827011</v>
      </c>
      <c r="I76" s="88">
        <v>10.751341144101731</v>
      </c>
      <c r="J76" s="89">
        <v>1.7563176791151622</v>
      </c>
      <c r="K76" s="73"/>
      <c r="M76" s="292"/>
      <c r="N76" s="293"/>
      <c r="P76" s="294"/>
      <c r="AA76" s="284"/>
    </row>
    <row r="77" spans="2:27" ht="20.25" customHeight="1">
      <c r="B77" s="85" t="s">
        <v>119</v>
      </c>
      <c r="C77" s="65">
        <v>3</v>
      </c>
      <c r="D77" s="86">
        <v>1.9205054260670741E-2</v>
      </c>
      <c r="E77" s="86">
        <v>0.35998564314039327</v>
      </c>
      <c r="F77" s="86">
        <v>0.19351298827432103</v>
      </c>
      <c r="G77" s="87">
        <v>10.698857142857142</v>
      </c>
      <c r="H77" s="88">
        <v>0.10254284011508306</v>
      </c>
      <c r="I77" s="88">
        <v>10.654976622042033</v>
      </c>
      <c r="J77" s="89">
        <v>1.8458660837383269</v>
      </c>
      <c r="K77" s="73"/>
      <c r="M77" s="292"/>
      <c r="N77" s="293"/>
      <c r="P77" s="294"/>
      <c r="AA77" s="284"/>
    </row>
    <row r="78" spans="2:27" ht="20.25" customHeight="1">
      <c r="B78" s="85" t="s">
        <v>119</v>
      </c>
      <c r="C78" s="65">
        <v>4</v>
      </c>
      <c r="D78" s="86">
        <v>1.7519168967458344E-2</v>
      </c>
      <c r="E78" s="86">
        <v>0.3612260796673139</v>
      </c>
      <c r="F78" s="86">
        <v>0.20385647525630876</v>
      </c>
      <c r="G78" s="87">
        <v>11.04352380952381</v>
      </c>
      <c r="H78" s="88">
        <v>9.1609576534933818E-2</v>
      </c>
      <c r="I78" s="88">
        <v>11.57099420541241</v>
      </c>
      <c r="J78" s="89">
        <v>1.8281192261419152</v>
      </c>
      <c r="K78" s="73"/>
      <c r="M78" s="292"/>
      <c r="N78" s="293"/>
      <c r="P78" s="294"/>
      <c r="AA78" s="284"/>
    </row>
    <row r="79" spans="2:27" ht="20.25" customHeight="1">
      <c r="B79" s="85" t="s">
        <v>119</v>
      </c>
      <c r="C79" s="65">
        <v>5</v>
      </c>
      <c r="D79" s="86">
        <v>1.8086991008133626E-2</v>
      </c>
      <c r="E79" s="86">
        <v>0.36092961256048223</v>
      </c>
      <c r="F79" s="86">
        <v>0.2026149166703797</v>
      </c>
      <c r="G79" s="87">
        <v>11.313428571428572</v>
      </c>
      <c r="H79" s="88">
        <v>7.4239848907059522E-2</v>
      </c>
      <c r="I79" s="88">
        <v>11.589798347926276</v>
      </c>
      <c r="J79" s="89">
        <v>1.8374754460481484</v>
      </c>
      <c r="K79" s="73"/>
      <c r="M79" s="292"/>
      <c r="N79" s="293"/>
      <c r="P79" s="294"/>
      <c r="AA79" s="284"/>
    </row>
    <row r="80" spans="2:27" ht="20.25" customHeight="1">
      <c r="B80" s="85" t="s">
        <v>119</v>
      </c>
      <c r="C80" s="65">
        <v>6</v>
      </c>
      <c r="D80" s="86">
        <v>2.1658038943923045E-2</v>
      </c>
      <c r="E80" s="86">
        <v>0.35204971973066923</v>
      </c>
      <c r="F80" s="86">
        <v>0.20178319328256875</v>
      </c>
      <c r="G80" s="87">
        <v>12.223176470588234</v>
      </c>
      <c r="H80" s="88">
        <v>8.2604390595599098E-2</v>
      </c>
      <c r="I80" s="88">
        <v>11.497828154817219</v>
      </c>
      <c r="J80" s="89">
        <v>1.8115865028489069</v>
      </c>
      <c r="K80" s="73"/>
      <c r="M80" s="292"/>
      <c r="N80" s="293"/>
      <c r="P80" s="294"/>
      <c r="AA80" s="284"/>
    </row>
    <row r="81" spans="2:27" ht="20.25" customHeight="1">
      <c r="B81" s="85" t="s">
        <v>119</v>
      </c>
      <c r="C81" s="65">
        <v>7</v>
      </c>
      <c r="D81" s="86">
        <v>2.5022208392500744E-2</v>
      </c>
      <c r="E81" s="86">
        <v>0.34891704090106945</v>
      </c>
      <c r="F81" s="86">
        <v>0.18914492590892382</v>
      </c>
      <c r="G81" s="87">
        <v>12.931941176470589</v>
      </c>
      <c r="H81" s="88">
        <v>0.10054729244800695</v>
      </c>
      <c r="I81" s="88">
        <v>10.83783796482844</v>
      </c>
      <c r="J81" s="89">
        <v>1.7701541702641441</v>
      </c>
      <c r="K81" s="73"/>
      <c r="M81" s="292"/>
      <c r="N81" s="293"/>
      <c r="P81" s="294"/>
      <c r="AA81" s="284"/>
    </row>
    <row r="82" spans="2:27" ht="20.25" customHeight="1">
      <c r="B82" s="85" t="s">
        <v>119</v>
      </c>
      <c r="C82" s="65">
        <v>8</v>
      </c>
      <c r="D82" s="86">
        <v>3.145463242919859E-2</v>
      </c>
      <c r="E82" s="86">
        <v>0.34315028193265273</v>
      </c>
      <c r="F82" s="86">
        <v>0.17530300989390848</v>
      </c>
      <c r="G82" s="87">
        <v>13.740882352941176</v>
      </c>
      <c r="H82" s="88">
        <v>7.5834034561171659E-2</v>
      </c>
      <c r="I82" s="88">
        <v>12.000735969305415</v>
      </c>
      <c r="J82" s="89">
        <v>1.7732771751783125</v>
      </c>
      <c r="K82" s="73"/>
      <c r="M82" s="292"/>
      <c r="N82" s="293"/>
      <c r="P82" s="294"/>
      <c r="AA82" s="284"/>
    </row>
    <row r="83" spans="2:27" ht="20.25" customHeight="1">
      <c r="B83" s="85" t="s">
        <v>119</v>
      </c>
      <c r="C83" s="65">
        <v>9</v>
      </c>
      <c r="D83" s="86">
        <v>3.014802563404459E-2</v>
      </c>
      <c r="E83" s="86">
        <v>0.34939075630935862</v>
      </c>
      <c r="F83" s="86">
        <v>0.18827681183579972</v>
      </c>
      <c r="G83" s="87">
        <v>13.161437499999996</v>
      </c>
      <c r="H83" s="88">
        <v>6.4174858765651585E-2</v>
      </c>
      <c r="I83" s="88">
        <v>14.017622721811611</v>
      </c>
      <c r="J83" s="89">
        <v>1.7828555964711514</v>
      </c>
      <c r="K83" s="73" t="s">
        <v>68</v>
      </c>
      <c r="M83" s="292"/>
      <c r="N83" s="293"/>
      <c r="P83" s="294"/>
      <c r="AA83" s="284"/>
    </row>
    <row r="84" spans="2:27" ht="20.25" customHeight="1">
      <c r="B84" s="85" t="s">
        <v>118</v>
      </c>
      <c r="C84" s="65">
        <v>1</v>
      </c>
      <c r="D84" s="86">
        <v>4.8595966074153306E-2</v>
      </c>
      <c r="E84" s="86">
        <v>0.37704966998854589</v>
      </c>
      <c r="F84" s="86">
        <v>0.20053794630517766</v>
      </c>
      <c r="G84" s="87">
        <v>13.381625</v>
      </c>
      <c r="H84" s="88">
        <v>2.6977768533011739</v>
      </c>
      <c r="I84" s="88">
        <v>37.797677834329967</v>
      </c>
      <c r="J84" s="89">
        <v>1.6378174074159213</v>
      </c>
      <c r="K84" s="73"/>
      <c r="M84" s="292"/>
      <c r="N84" s="293"/>
      <c r="P84" s="294"/>
      <c r="AA84" s="284"/>
    </row>
    <row r="85" spans="2:27" ht="20.25" customHeight="1">
      <c r="B85" s="85" t="s">
        <v>118</v>
      </c>
      <c r="C85" s="65">
        <v>2</v>
      </c>
      <c r="D85" s="86">
        <v>3.1262449130459703E-2</v>
      </c>
      <c r="E85" s="86">
        <v>0.33879057448002925</v>
      </c>
      <c r="F85" s="86">
        <v>0.16710932882858845</v>
      </c>
      <c r="G85" s="87">
        <v>9.55336842105263</v>
      </c>
      <c r="H85" s="88">
        <v>0.59719266614974476</v>
      </c>
      <c r="I85" s="88">
        <v>11.221119424837029</v>
      </c>
      <c r="J85" s="89">
        <v>1.9007379619109868</v>
      </c>
      <c r="K85" s="73"/>
      <c r="M85" s="292"/>
      <c r="N85" s="293"/>
      <c r="P85" s="294"/>
      <c r="AA85" s="284"/>
    </row>
    <row r="86" spans="2:27" ht="20.25" customHeight="1">
      <c r="B86" s="85" t="s">
        <v>118</v>
      </c>
      <c r="C86" s="65">
        <v>3</v>
      </c>
      <c r="D86" s="86">
        <v>1.7848228352793993E-2</v>
      </c>
      <c r="E86" s="86">
        <v>0.3393673368363912</v>
      </c>
      <c r="F86" s="86">
        <v>0.17646747158877635</v>
      </c>
      <c r="G86" s="87">
        <v>9.4638421052631578</v>
      </c>
      <c r="H86" s="88">
        <v>0.43447273867212449</v>
      </c>
      <c r="I86" s="88">
        <v>10.489288628624402</v>
      </c>
      <c r="J86" s="89">
        <v>1.9332668950604572</v>
      </c>
      <c r="K86" s="73"/>
      <c r="M86" s="292"/>
      <c r="N86" s="293"/>
      <c r="P86" s="294"/>
      <c r="AA86" s="284"/>
    </row>
    <row r="87" spans="2:27" ht="20.25" customHeight="1">
      <c r="B87" s="85" t="s">
        <v>118</v>
      </c>
      <c r="C87" s="65">
        <v>4</v>
      </c>
      <c r="D87" s="86">
        <v>1.5370970519892894E-2</v>
      </c>
      <c r="E87" s="86">
        <v>0.33913478037176675</v>
      </c>
      <c r="F87" s="86">
        <v>0.18547243002242397</v>
      </c>
      <c r="G87" s="87">
        <v>9.8055263157894732</v>
      </c>
      <c r="H87" s="88">
        <v>0.52640900284305481</v>
      </c>
      <c r="I87" s="88">
        <v>10.786923465038191</v>
      </c>
      <c r="J87" s="89">
        <v>1.9103727998366735</v>
      </c>
      <c r="K87" s="73"/>
      <c r="M87" s="292"/>
      <c r="N87" s="293"/>
      <c r="P87" s="294"/>
      <c r="AA87" s="284"/>
    </row>
    <row r="88" spans="2:27" ht="20.25" customHeight="1">
      <c r="B88" s="85" t="s">
        <v>118</v>
      </c>
      <c r="C88" s="65">
        <v>5</v>
      </c>
      <c r="D88" s="86">
        <v>1.5708706882930763E-2</v>
      </c>
      <c r="E88" s="86">
        <v>0.34032361964193936</v>
      </c>
      <c r="F88" s="86">
        <v>0.18233846205446544</v>
      </c>
      <c r="G88" s="87">
        <v>10.132736842105263</v>
      </c>
      <c r="H88" s="88">
        <v>0.41643184067647304</v>
      </c>
      <c r="I88" s="88">
        <v>10.32841248203545</v>
      </c>
      <c r="J88" s="89">
        <v>1.8897126391494097</v>
      </c>
      <c r="K88" s="73"/>
      <c r="M88" s="292"/>
      <c r="N88" s="293"/>
      <c r="P88" s="294"/>
      <c r="AA88" s="284"/>
    </row>
    <row r="89" spans="2:27" ht="20.25" customHeight="1">
      <c r="B89" s="85" t="s">
        <v>118</v>
      </c>
      <c r="C89" s="65">
        <v>6</v>
      </c>
      <c r="D89" s="86">
        <v>1.8234141332336619E-2</v>
      </c>
      <c r="E89" s="86">
        <v>0.33421667638486879</v>
      </c>
      <c r="F89" s="86">
        <v>0.17399891002884793</v>
      </c>
      <c r="G89" s="87">
        <v>11.287333333333333</v>
      </c>
      <c r="H89" s="88">
        <v>0.44700533771572548</v>
      </c>
      <c r="I89" s="88">
        <v>10.333874950173479</v>
      </c>
      <c r="J89" s="89">
        <v>1.8183188924073965</v>
      </c>
      <c r="K89" s="73"/>
      <c r="M89" s="292"/>
      <c r="N89" s="293"/>
      <c r="P89" s="294"/>
      <c r="AA89" s="284"/>
    </row>
    <row r="90" spans="2:27" ht="20.25" customHeight="1">
      <c r="B90" s="85" t="s">
        <v>118</v>
      </c>
      <c r="C90" s="65">
        <v>7</v>
      </c>
      <c r="D90" s="86">
        <v>2.0410699050170802E-2</v>
      </c>
      <c r="E90" s="86">
        <v>0.33401081739550015</v>
      </c>
      <c r="F90" s="86">
        <v>0.16654671036341978</v>
      </c>
      <c r="G90" s="87">
        <v>12.065333333333335</v>
      </c>
      <c r="H90" s="88">
        <v>0.32796013170878896</v>
      </c>
      <c r="I90" s="88">
        <v>10.445609412348047</v>
      </c>
      <c r="J90" s="89">
        <v>1.7679348642951056</v>
      </c>
      <c r="K90" s="73"/>
      <c r="M90" s="292"/>
      <c r="N90" s="293"/>
      <c r="P90" s="294"/>
      <c r="AA90" s="284"/>
    </row>
    <row r="91" spans="2:27" ht="20.25" customHeight="1">
      <c r="B91" s="85" t="s">
        <v>118</v>
      </c>
      <c r="C91" s="65">
        <v>8</v>
      </c>
      <c r="D91" s="86">
        <v>2.7261545827795167E-2</v>
      </c>
      <c r="E91" s="86">
        <v>0.3257261604643108</v>
      </c>
      <c r="F91" s="86">
        <v>0.1568483831483298</v>
      </c>
      <c r="G91" s="87">
        <v>13.056666666666667</v>
      </c>
      <c r="H91" s="88">
        <v>0.51032009828164726</v>
      </c>
      <c r="I91" s="88">
        <v>13.430924547422372</v>
      </c>
      <c r="J91" s="89">
        <v>1.7519994972111697</v>
      </c>
      <c r="K91" s="73"/>
      <c r="M91" s="292"/>
      <c r="N91" s="293"/>
      <c r="P91" s="294"/>
      <c r="AA91" s="284"/>
    </row>
    <row r="92" spans="2:27" ht="20.25" customHeight="1">
      <c r="B92" s="85" t="s">
        <v>118</v>
      </c>
      <c r="C92" s="65">
        <v>9</v>
      </c>
      <c r="D92" s="86">
        <v>2.4897399843524515E-2</v>
      </c>
      <c r="E92" s="86">
        <v>0.33045429111441627</v>
      </c>
      <c r="F92" s="86">
        <v>0.18111903556590875</v>
      </c>
      <c r="G92" s="87">
        <v>12.145571428571428</v>
      </c>
      <c r="H92" s="88">
        <v>0.82921139003389066</v>
      </c>
      <c r="I92" s="88">
        <v>15.170095513109644</v>
      </c>
      <c r="J92" s="89">
        <v>1.7912027819340439</v>
      </c>
      <c r="K92" s="73" t="s">
        <v>68</v>
      </c>
      <c r="M92" s="292"/>
      <c r="N92" s="293"/>
      <c r="P92" s="294"/>
      <c r="AA92" s="284"/>
    </row>
    <row r="93" spans="2:27" ht="20.25" customHeight="1">
      <c r="B93" s="85" t="s">
        <v>124</v>
      </c>
      <c r="C93" s="65">
        <v>1</v>
      </c>
      <c r="D93" s="86">
        <v>5.7076802784118495E-2</v>
      </c>
      <c r="E93" s="86">
        <v>0.35386754028845513</v>
      </c>
      <c r="F93" s="86">
        <v>0.2098952024767741</v>
      </c>
      <c r="G93" s="87">
        <v>12.803111111111111</v>
      </c>
      <c r="H93" s="88">
        <v>1.6586161806729536</v>
      </c>
      <c r="I93" s="88">
        <v>17.581331515133307</v>
      </c>
      <c r="J93" s="89">
        <v>2.495623144375382</v>
      </c>
      <c r="K93" s="73"/>
      <c r="M93" s="292"/>
      <c r="N93" s="293"/>
      <c r="P93" s="294"/>
      <c r="AA93" s="284"/>
    </row>
    <row r="94" spans="2:27" ht="20.25" customHeight="1">
      <c r="B94" s="85" t="s">
        <v>124</v>
      </c>
      <c r="C94" s="65">
        <v>2</v>
      </c>
      <c r="D94" s="86">
        <v>2.8222059748370377E-2</v>
      </c>
      <c r="E94" s="86">
        <v>0.32658260641902409</v>
      </c>
      <c r="F94" s="86">
        <v>0.20515335704110879</v>
      </c>
      <c r="G94" s="87">
        <v>9.5524444444444452</v>
      </c>
      <c r="H94" s="88">
        <v>0.21424764519738959</v>
      </c>
      <c r="I94" s="88">
        <v>5.580926422099834</v>
      </c>
      <c r="J94" s="89">
        <v>2.8803846088947758</v>
      </c>
      <c r="K94" s="73"/>
      <c r="M94" s="292"/>
      <c r="N94" s="293"/>
      <c r="P94" s="294"/>
      <c r="AA94" s="284"/>
    </row>
    <row r="95" spans="2:27" ht="20.25" customHeight="1">
      <c r="B95" s="85" t="s">
        <v>124</v>
      </c>
      <c r="C95" s="65">
        <v>3</v>
      </c>
      <c r="D95" s="86">
        <v>1.4660307039491132E-2</v>
      </c>
      <c r="E95" s="86">
        <v>0.32975769899072682</v>
      </c>
      <c r="F95" s="86">
        <v>0.21048292014437206</v>
      </c>
      <c r="G95" s="87">
        <v>9.9002222222222223</v>
      </c>
      <c r="H95" s="88">
        <v>0.21401564413314519</v>
      </c>
      <c r="I95" s="88">
        <v>7.0962310496476428</v>
      </c>
      <c r="J95" s="89">
        <v>2.8411349344885233</v>
      </c>
      <c r="K95" s="73"/>
      <c r="M95" s="292"/>
      <c r="N95" s="293"/>
      <c r="P95" s="294"/>
      <c r="AA95" s="284"/>
    </row>
    <row r="96" spans="2:27" ht="20.25" customHeight="1">
      <c r="B96" s="85" t="s">
        <v>124</v>
      </c>
      <c r="C96" s="65">
        <v>4</v>
      </c>
      <c r="D96" s="86">
        <v>1.4040134945448989E-2</v>
      </c>
      <c r="E96" s="86">
        <v>0.33344158311827188</v>
      </c>
      <c r="F96" s="86">
        <v>0.21860239052027844</v>
      </c>
      <c r="G96" s="87">
        <v>10.786777777777779</v>
      </c>
      <c r="H96" s="88">
        <v>0.37890661763080485</v>
      </c>
      <c r="I96" s="88">
        <v>8.1975896445104421</v>
      </c>
      <c r="J96" s="89">
        <v>2.7139768819779628</v>
      </c>
      <c r="K96" s="73"/>
      <c r="M96" s="292"/>
      <c r="N96" s="293"/>
      <c r="P96" s="294"/>
      <c r="AA96" s="284"/>
    </row>
    <row r="97" spans="2:27" ht="20.25" customHeight="1">
      <c r="B97" s="85" t="s">
        <v>124</v>
      </c>
      <c r="C97" s="65">
        <v>5</v>
      </c>
      <c r="D97" s="86">
        <v>1.5088971751659266E-2</v>
      </c>
      <c r="E97" s="86">
        <v>0.33077674214377806</v>
      </c>
      <c r="F97" s="86">
        <v>0.2155097205279751</v>
      </c>
      <c r="G97" s="87">
        <v>10.949111111111112</v>
      </c>
      <c r="H97" s="88">
        <v>5.8904186005282397E-2</v>
      </c>
      <c r="I97" s="88">
        <v>7.7180403717191641</v>
      </c>
      <c r="J97" s="89">
        <v>2.6879746886360922</v>
      </c>
      <c r="K97" s="73"/>
      <c r="M97" s="292"/>
      <c r="N97" s="293"/>
      <c r="P97" s="294"/>
      <c r="AA97" s="284"/>
    </row>
    <row r="98" spans="2:27" ht="20.25" customHeight="1">
      <c r="B98" s="85" t="s">
        <v>124</v>
      </c>
      <c r="C98" s="65">
        <v>6</v>
      </c>
      <c r="D98" s="86">
        <v>1.5478869503185491E-2</v>
      </c>
      <c r="E98" s="86">
        <v>0.33321567174147876</v>
      </c>
      <c r="F98" s="86">
        <v>0.20653110062636629</v>
      </c>
      <c r="G98" s="87">
        <v>12.230222222222221</v>
      </c>
      <c r="H98" s="88">
        <v>2.1265245339186056E-2</v>
      </c>
      <c r="I98" s="88">
        <v>7.6509314838200115</v>
      </c>
      <c r="J98" s="89">
        <v>2.5102861488357684</v>
      </c>
      <c r="K98" s="73"/>
      <c r="M98" s="292"/>
      <c r="N98" s="293"/>
      <c r="P98" s="294"/>
      <c r="AA98" s="284"/>
    </row>
    <row r="99" spans="2:27" ht="20.25" customHeight="1">
      <c r="B99" s="85" t="s">
        <v>124</v>
      </c>
      <c r="C99" s="65">
        <v>7</v>
      </c>
      <c r="D99" s="86">
        <v>1.8716138082877601E-2</v>
      </c>
      <c r="E99" s="86">
        <v>0.33789703294441986</v>
      </c>
      <c r="F99" s="86">
        <v>0.20678049704714047</v>
      </c>
      <c r="G99" s="87">
        <v>13.207875</v>
      </c>
      <c r="H99" s="88">
        <v>1.9454064794713333E-2</v>
      </c>
      <c r="I99" s="88">
        <v>7.3666058689314484</v>
      </c>
      <c r="J99" s="89">
        <v>2.4308638990480684</v>
      </c>
      <c r="K99" s="73"/>
      <c r="M99" s="292"/>
      <c r="N99" s="293"/>
      <c r="P99" s="294"/>
      <c r="AA99" s="284"/>
    </row>
    <row r="100" spans="2:27" ht="20.25" customHeight="1">
      <c r="B100" s="85" t="s">
        <v>124</v>
      </c>
      <c r="C100" s="65">
        <v>8</v>
      </c>
      <c r="D100" s="86">
        <v>2.263704745650871E-2</v>
      </c>
      <c r="E100" s="86">
        <v>0.34158525954563501</v>
      </c>
      <c r="F100" s="86">
        <v>0.1977393024773518</v>
      </c>
      <c r="G100" s="87">
        <v>14.061499999999999</v>
      </c>
      <c r="H100" s="88">
        <v>1.4620281144351335E-2</v>
      </c>
      <c r="I100" s="88">
        <v>8.0813604025402004</v>
      </c>
      <c r="J100" s="89">
        <v>2.3532049528744112</v>
      </c>
      <c r="K100" s="73"/>
      <c r="M100" s="292"/>
      <c r="N100" s="293"/>
      <c r="P100" s="294"/>
      <c r="AA100" s="284"/>
    </row>
    <row r="101" spans="2:27" ht="20.25" customHeight="1">
      <c r="B101" s="85" t="s">
        <v>124</v>
      </c>
      <c r="C101" s="65">
        <v>9</v>
      </c>
      <c r="D101" s="86">
        <v>1.8823668417341417E-2</v>
      </c>
      <c r="E101" s="86">
        <v>0.34121152767132668</v>
      </c>
      <c r="F101" s="86">
        <v>0.20470319664700118</v>
      </c>
      <c r="G101" s="87">
        <v>13.645444444444443</v>
      </c>
      <c r="H101" s="88">
        <v>2.8234923675448435E-2</v>
      </c>
      <c r="I101" s="88">
        <v>8.383890003363156</v>
      </c>
      <c r="J101" s="89">
        <v>2.3397453773844172</v>
      </c>
      <c r="K101" s="73" t="s">
        <v>66</v>
      </c>
      <c r="M101" s="292"/>
      <c r="N101" s="293"/>
      <c r="P101" s="294"/>
      <c r="AA101" s="284"/>
    </row>
    <row r="102" spans="2:27" ht="20.25" customHeight="1">
      <c r="B102" s="85" t="s">
        <v>123</v>
      </c>
      <c r="C102" s="65">
        <v>1</v>
      </c>
      <c r="D102" s="86">
        <v>5.213890440396992E-2</v>
      </c>
      <c r="E102" s="86">
        <v>0.38813654423160504</v>
      </c>
      <c r="F102" s="86">
        <v>0.22583204051460262</v>
      </c>
      <c r="G102" s="87">
        <v>14.15807142857143</v>
      </c>
      <c r="H102" s="88">
        <v>3.8612850848771272</v>
      </c>
      <c r="I102" s="88">
        <v>48.907643039898822</v>
      </c>
      <c r="J102" s="89">
        <v>1.8394460198291402</v>
      </c>
      <c r="K102" s="73"/>
      <c r="M102" s="292"/>
      <c r="N102" s="293"/>
      <c r="P102" s="294"/>
      <c r="AA102" s="284"/>
    </row>
    <row r="103" spans="2:27" ht="20.25" customHeight="1">
      <c r="B103" s="85" t="s">
        <v>123</v>
      </c>
      <c r="C103" s="65">
        <v>2</v>
      </c>
      <c r="D103" s="86">
        <v>3.1008512911249807E-2</v>
      </c>
      <c r="E103" s="86">
        <v>0.34296565841406002</v>
      </c>
      <c r="F103" s="86">
        <v>0.20099409484895661</v>
      </c>
      <c r="G103" s="87">
        <v>9.8501333333333339</v>
      </c>
      <c r="H103" s="88">
        <v>0.16679174037655867</v>
      </c>
      <c r="I103" s="88">
        <v>14.066773284770008</v>
      </c>
      <c r="J103" s="89">
        <v>2.1713582803236675</v>
      </c>
      <c r="K103" s="73"/>
      <c r="M103" s="292"/>
      <c r="N103" s="293"/>
      <c r="P103" s="294"/>
      <c r="AA103" s="284"/>
    </row>
    <row r="104" spans="2:27" ht="20.25" customHeight="1">
      <c r="B104" s="85" t="s">
        <v>123</v>
      </c>
      <c r="C104" s="65">
        <v>3</v>
      </c>
      <c r="D104" s="86">
        <v>1.615355537841253E-2</v>
      </c>
      <c r="E104" s="86">
        <v>0.34699804226682562</v>
      </c>
      <c r="F104" s="86">
        <v>0.21738019901335587</v>
      </c>
      <c r="G104" s="87">
        <v>10.1226</v>
      </c>
      <c r="H104" s="88">
        <v>0.18412298487102668</v>
      </c>
      <c r="I104" s="88">
        <v>18.047888412878759</v>
      </c>
      <c r="J104" s="89">
        <v>2.1646440436542735</v>
      </c>
      <c r="K104" s="73"/>
      <c r="M104" s="292"/>
      <c r="N104" s="293"/>
      <c r="P104" s="294"/>
      <c r="AA104" s="284"/>
    </row>
    <row r="105" spans="2:27" ht="20.25" customHeight="1">
      <c r="B105" s="85" t="s">
        <v>123</v>
      </c>
      <c r="C105" s="65">
        <v>4</v>
      </c>
      <c r="D105" s="86">
        <v>1.5490366186420275E-2</v>
      </c>
      <c r="E105" s="86">
        <v>0.34785351306443113</v>
      </c>
      <c r="F105" s="86">
        <v>0.21620057774416862</v>
      </c>
      <c r="G105" s="87">
        <v>10.417133333333334</v>
      </c>
      <c r="H105" s="88">
        <v>0.13993564902535185</v>
      </c>
      <c r="I105" s="88">
        <v>18.977989177147158</v>
      </c>
      <c r="J105" s="89">
        <v>2.1247508959403203</v>
      </c>
      <c r="K105" s="73"/>
      <c r="M105" s="292"/>
      <c r="N105" s="293"/>
      <c r="P105" s="294"/>
      <c r="AA105" s="284"/>
    </row>
    <row r="106" spans="2:27" ht="20.25" customHeight="1">
      <c r="B106" s="85" t="s">
        <v>123</v>
      </c>
      <c r="C106" s="65">
        <v>5</v>
      </c>
      <c r="D106" s="86">
        <v>1.5236283959433567E-2</v>
      </c>
      <c r="E106" s="86">
        <v>0.34613836545496574</v>
      </c>
      <c r="F106" s="86">
        <v>0.21555055212453958</v>
      </c>
      <c r="G106" s="87">
        <v>10.781733333333333</v>
      </c>
      <c r="H106" s="88">
        <v>0.13398219301624786</v>
      </c>
      <c r="I106" s="88">
        <v>20.104831955246091</v>
      </c>
      <c r="J106" s="89">
        <v>2.0928779860127809</v>
      </c>
      <c r="K106" s="73"/>
      <c r="M106" s="292"/>
      <c r="N106" s="293"/>
      <c r="P106" s="294"/>
      <c r="AA106" s="284"/>
    </row>
    <row r="107" spans="2:27" ht="20.25" customHeight="1">
      <c r="B107" s="85" t="s">
        <v>123</v>
      </c>
      <c r="C107" s="65">
        <v>6</v>
      </c>
      <c r="D107" s="86">
        <v>1.629199798048022E-2</v>
      </c>
      <c r="E107" s="86">
        <v>0.34778605589262251</v>
      </c>
      <c r="F107" s="86">
        <v>0.20734749201195957</v>
      </c>
      <c r="G107" s="87">
        <v>11.754066666666667</v>
      </c>
      <c r="H107" s="88">
        <v>8.0404642474003238E-2</v>
      </c>
      <c r="I107" s="88">
        <v>21.550588306832175</v>
      </c>
      <c r="J107" s="89">
        <v>2.0091115660896763</v>
      </c>
      <c r="K107" s="73"/>
      <c r="M107" s="292"/>
      <c r="N107" s="293"/>
      <c r="P107" s="294"/>
      <c r="AA107" s="284"/>
    </row>
    <row r="108" spans="2:27" ht="20.25" customHeight="1">
      <c r="B108" s="85" t="s">
        <v>123</v>
      </c>
      <c r="C108" s="65">
        <v>7</v>
      </c>
      <c r="D108" s="86">
        <v>1.7945299613146417E-2</v>
      </c>
      <c r="E108" s="86">
        <v>0.35113789384203808</v>
      </c>
      <c r="F108" s="86">
        <v>0.20347151305431777</v>
      </c>
      <c r="G108" s="87">
        <v>12.223266666666667</v>
      </c>
      <c r="H108" s="88">
        <v>7.6159019234304834E-2</v>
      </c>
      <c r="I108" s="88">
        <v>24.769814350966762</v>
      </c>
      <c r="J108" s="89">
        <v>1.9498550879080789</v>
      </c>
      <c r="K108" s="73"/>
      <c r="M108" s="292"/>
      <c r="N108" s="293"/>
      <c r="P108" s="294"/>
      <c r="AA108" s="284"/>
    </row>
    <row r="109" spans="2:27" ht="20.25" customHeight="1">
      <c r="B109" s="85" t="s">
        <v>123</v>
      </c>
      <c r="C109" s="65">
        <v>8</v>
      </c>
      <c r="D109" s="86">
        <v>2.5793806307789581E-2</v>
      </c>
      <c r="E109" s="86">
        <v>0.35240223464854559</v>
      </c>
      <c r="F109" s="86">
        <v>0.18962543716931413</v>
      </c>
      <c r="G109" s="87">
        <v>13.293199999999997</v>
      </c>
      <c r="H109" s="88">
        <v>3.8248928360649657E-2</v>
      </c>
      <c r="I109" s="88">
        <v>26.445309068553176</v>
      </c>
      <c r="J109" s="89">
        <v>1.890349898131094</v>
      </c>
      <c r="K109" s="73"/>
      <c r="M109" s="292"/>
      <c r="N109" s="293"/>
      <c r="P109" s="294"/>
      <c r="AA109" s="284"/>
    </row>
    <row r="110" spans="2:27" ht="20.25" customHeight="1">
      <c r="B110" s="85" t="s">
        <v>123</v>
      </c>
      <c r="C110" s="65">
        <v>9</v>
      </c>
      <c r="D110" s="86">
        <v>2.2571598937627529E-2</v>
      </c>
      <c r="E110" s="86">
        <v>0.35108790609095347</v>
      </c>
      <c r="F110" s="86">
        <v>0.19843527743941758</v>
      </c>
      <c r="G110" s="87">
        <v>12.6732</v>
      </c>
      <c r="H110" s="88">
        <v>5.0553369151903116E-2</v>
      </c>
      <c r="I110" s="88">
        <v>26.226555775279419</v>
      </c>
      <c r="J110" s="89">
        <v>1.9481390975114963</v>
      </c>
      <c r="K110" s="73" t="s">
        <v>66</v>
      </c>
      <c r="M110" s="292"/>
      <c r="N110" s="293"/>
      <c r="P110" s="294"/>
      <c r="AA110" s="284"/>
    </row>
    <row r="111" spans="2:27" ht="20.25" customHeight="1">
      <c r="B111" s="85" t="s">
        <v>120</v>
      </c>
      <c r="C111" s="65">
        <v>1</v>
      </c>
      <c r="D111" s="86">
        <v>7.4673767883378983E-2</v>
      </c>
      <c r="E111" s="86">
        <v>0.34274687618793559</v>
      </c>
      <c r="F111" s="86">
        <v>0.25198345141691775</v>
      </c>
      <c r="G111" s="87">
        <v>11.874047619047619</v>
      </c>
      <c r="H111" s="88">
        <v>1.5471136600345852</v>
      </c>
      <c r="I111" s="88">
        <v>43.238603644508252</v>
      </c>
      <c r="J111" s="89">
        <v>2.33805821938132</v>
      </c>
      <c r="K111" s="73"/>
      <c r="M111" s="292"/>
      <c r="N111" s="293"/>
      <c r="P111" s="294"/>
      <c r="AA111" s="284"/>
    </row>
    <row r="112" spans="2:27" ht="20.25" customHeight="1">
      <c r="B112" s="85" t="s">
        <v>120</v>
      </c>
      <c r="C112" s="65">
        <v>2</v>
      </c>
      <c r="D112" s="86">
        <v>4.2106515836486925E-2</v>
      </c>
      <c r="E112" s="86">
        <v>0.30917657261391646</v>
      </c>
      <c r="F112" s="86">
        <v>0.21402104302089298</v>
      </c>
      <c r="G112" s="87">
        <v>8.3873043478260882</v>
      </c>
      <c r="H112" s="88">
        <v>0.27420237999933766</v>
      </c>
      <c r="I112" s="88">
        <v>9.8526714191929123</v>
      </c>
      <c r="J112" s="89">
        <v>2.6967240824674286</v>
      </c>
      <c r="K112" s="73"/>
      <c r="M112" s="292"/>
      <c r="N112" s="293"/>
      <c r="P112" s="294"/>
      <c r="AA112" s="284"/>
    </row>
    <row r="113" spans="2:27" ht="20.25" customHeight="1">
      <c r="B113" s="85" t="s">
        <v>120</v>
      </c>
      <c r="C113" s="65">
        <v>3</v>
      </c>
      <c r="D113" s="86">
        <v>1.895633263466524E-2</v>
      </c>
      <c r="E113" s="86">
        <v>0.31920576330836059</v>
      </c>
      <c r="F113" s="86">
        <v>0.22575114705992952</v>
      </c>
      <c r="G113" s="87">
        <v>8.5658260869565215</v>
      </c>
      <c r="H113" s="88">
        <v>0.17709800282050187</v>
      </c>
      <c r="I113" s="88">
        <v>10.968920395165888</v>
      </c>
      <c r="J113" s="89">
        <v>2.6811668253076304</v>
      </c>
      <c r="K113" s="73"/>
      <c r="M113" s="292"/>
      <c r="N113" s="293"/>
      <c r="P113" s="294"/>
      <c r="AA113" s="284"/>
    </row>
    <row r="114" spans="2:27" ht="20.25" customHeight="1">
      <c r="B114" s="85" t="s">
        <v>120</v>
      </c>
      <c r="C114" s="65">
        <v>4</v>
      </c>
      <c r="D114" s="86">
        <v>1.6989609907885794E-2</v>
      </c>
      <c r="E114" s="86">
        <v>0.32198334189475508</v>
      </c>
      <c r="F114" s="86">
        <v>0.23467010800193283</v>
      </c>
      <c r="G114" s="87">
        <v>8.9304347826086978</v>
      </c>
      <c r="H114" s="88">
        <v>0.22184303022846638</v>
      </c>
      <c r="I114" s="88">
        <v>13.361065323792024</v>
      </c>
      <c r="J114" s="89">
        <v>2.6214076468692089</v>
      </c>
      <c r="K114" s="73"/>
      <c r="M114" s="292"/>
      <c r="N114" s="293"/>
      <c r="P114" s="294"/>
      <c r="AA114" s="284"/>
    </row>
    <row r="115" spans="2:27" ht="20.25" customHeight="1">
      <c r="B115" s="85" t="s">
        <v>120</v>
      </c>
      <c r="C115" s="65">
        <v>5</v>
      </c>
      <c r="D115" s="86">
        <v>1.7981020119865465E-2</v>
      </c>
      <c r="E115" s="86">
        <v>0.32393572414249366</v>
      </c>
      <c r="F115" s="86">
        <v>0.23013294591257902</v>
      </c>
      <c r="G115" s="87">
        <v>9.5891739130434779</v>
      </c>
      <c r="H115" s="88">
        <v>0.25744558171853649</v>
      </c>
      <c r="I115" s="88">
        <v>14.441136858157057</v>
      </c>
      <c r="J115" s="89">
        <v>2.519316668448643</v>
      </c>
      <c r="K115" s="73"/>
      <c r="M115" s="292"/>
      <c r="N115" s="293"/>
      <c r="P115" s="294"/>
      <c r="AA115" s="284"/>
    </row>
    <row r="116" spans="2:27" ht="20.25" customHeight="1">
      <c r="B116" s="85" t="s">
        <v>120</v>
      </c>
      <c r="C116" s="65">
        <v>6</v>
      </c>
      <c r="D116" s="86">
        <v>2.0268345394671317E-2</v>
      </c>
      <c r="E116" s="86">
        <v>0.32311347178160699</v>
      </c>
      <c r="F116" s="86">
        <v>0.21416831704611355</v>
      </c>
      <c r="G116" s="87">
        <v>11.1275</v>
      </c>
      <c r="H116" s="88">
        <v>0.13025389862612821</v>
      </c>
      <c r="I116" s="88">
        <v>15.179362525204219</v>
      </c>
      <c r="J116" s="89">
        <v>2.3034409926732149</v>
      </c>
      <c r="K116" s="73"/>
      <c r="M116" s="292"/>
      <c r="N116" s="293"/>
      <c r="P116" s="294"/>
      <c r="AA116" s="284"/>
    </row>
    <row r="117" spans="2:27" ht="20.25" customHeight="1">
      <c r="B117" s="85" t="s">
        <v>120</v>
      </c>
      <c r="C117" s="65">
        <v>7</v>
      </c>
      <c r="D117" s="86">
        <v>2.2923677582329757E-2</v>
      </c>
      <c r="E117" s="86">
        <v>0.32243862735065126</v>
      </c>
      <c r="F117" s="86">
        <v>0.20857062960416867</v>
      </c>
      <c r="G117" s="87">
        <v>11.734304347826084</v>
      </c>
      <c r="H117" s="88">
        <v>0.18208707599549115</v>
      </c>
      <c r="I117" s="88">
        <v>14.951372128963106</v>
      </c>
      <c r="J117" s="89">
        <v>2.2361310767115983</v>
      </c>
      <c r="K117" s="73"/>
      <c r="M117" s="292"/>
      <c r="N117" s="293"/>
      <c r="P117" s="294"/>
      <c r="AA117" s="284"/>
    </row>
    <row r="118" spans="2:27" ht="20.25" customHeight="1">
      <c r="B118" s="85" t="s">
        <v>120</v>
      </c>
      <c r="C118" s="65">
        <v>8</v>
      </c>
      <c r="D118" s="86">
        <v>2.5623354545567027E-2</v>
      </c>
      <c r="E118" s="86">
        <v>0.32203639032291836</v>
      </c>
      <c r="F118" s="86">
        <v>0.1946072500823515</v>
      </c>
      <c r="G118" s="87">
        <v>12.453333333333335</v>
      </c>
      <c r="H118" s="88">
        <v>0.14071574267160061</v>
      </c>
      <c r="I118" s="88">
        <v>16.878897033999696</v>
      </c>
      <c r="J118" s="89">
        <v>2.1665049923130439</v>
      </c>
      <c r="K118" s="73"/>
      <c r="M118" s="292"/>
      <c r="N118" s="293"/>
      <c r="P118" s="294"/>
      <c r="AA118" s="284"/>
    </row>
    <row r="119" spans="2:27" ht="20.25" customHeight="1">
      <c r="B119" s="85" t="s">
        <v>120</v>
      </c>
      <c r="C119" s="65">
        <v>9</v>
      </c>
      <c r="D119" s="86">
        <v>2.3192279122775654E-2</v>
      </c>
      <c r="E119" s="86">
        <v>0.32681650752484442</v>
      </c>
      <c r="F119" s="86">
        <v>0.19816596006414225</v>
      </c>
      <c r="G119" s="87">
        <v>11.861599999999999</v>
      </c>
      <c r="H119" s="88">
        <v>0.17239806059322577</v>
      </c>
      <c r="I119" s="88">
        <v>18.90564057381215</v>
      </c>
      <c r="J119" s="89">
        <v>2.2492169529502712</v>
      </c>
      <c r="K119" s="73" t="s">
        <v>66</v>
      </c>
      <c r="M119" s="292"/>
      <c r="N119" s="293"/>
      <c r="P119" s="294"/>
      <c r="AA119" s="284"/>
    </row>
    <row r="120" spans="2:27" ht="20.25" customHeight="1">
      <c r="B120" s="85" t="s">
        <v>122</v>
      </c>
      <c r="C120" s="65">
        <v>1</v>
      </c>
      <c r="D120" s="86">
        <v>4.3798853187746636E-2</v>
      </c>
      <c r="E120" s="86">
        <v>0.38061165129757574</v>
      </c>
      <c r="F120" s="86">
        <v>0.21309768729010914</v>
      </c>
      <c r="G120" s="87">
        <v>12.808190476190475</v>
      </c>
      <c r="H120" s="88">
        <v>2.2048665009489792</v>
      </c>
      <c r="I120" s="88">
        <v>25.475665958350842</v>
      </c>
      <c r="J120" s="89">
        <v>1.8456682142494485</v>
      </c>
      <c r="K120" s="73"/>
    </row>
    <row r="121" spans="2:27" ht="20.25" customHeight="1">
      <c r="B121" s="85" t="s">
        <v>122</v>
      </c>
      <c r="C121" s="65">
        <v>2</v>
      </c>
      <c r="D121" s="86">
        <v>2.6072653908965716E-2</v>
      </c>
      <c r="E121" s="86">
        <v>0.35086918485735769</v>
      </c>
      <c r="F121" s="86">
        <v>0.17342239005684496</v>
      </c>
      <c r="G121" s="87">
        <v>9.1888571428571435</v>
      </c>
      <c r="H121" s="88">
        <v>8.5374523200535318E-2</v>
      </c>
      <c r="I121" s="88">
        <v>5.5984990365441947</v>
      </c>
      <c r="J121" s="89">
        <v>2.1331446437738011</v>
      </c>
      <c r="K121" s="73"/>
    </row>
    <row r="122" spans="2:27" ht="20.25" customHeight="1">
      <c r="B122" s="85" t="s">
        <v>122</v>
      </c>
      <c r="C122" s="65">
        <v>3</v>
      </c>
      <c r="D122" s="86">
        <v>1.1749023081230194E-2</v>
      </c>
      <c r="E122" s="86">
        <v>0.3575818776716872</v>
      </c>
      <c r="F122" s="86">
        <v>0.1864036506635102</v>
      </c>
      <c r="G122" s="87">
        <v>9.2527142857142852</v>
      </c>
      <c r="H122" s="88">
        <v>6.4043291456743603E-2</v>
      </c>
      <c r="I122" s="88">
        <v>5.9032845713363065</v>
      </c>
      <c r="J122" s="89">
        <v>2.1460130020140689</v>
      </c>
      <c r="K122" s="73"/>
    </row>
    <row r="123" spans="2:27" ht="20.25" customHeight="1">
      <c r="B123" s="85" t="s">
        <v>122</v>
      </c>
      <c r="C123" s="65">
        <v>4</v>
      </c>
      <c r="D123" s="86">
        <v>1.0362574592070278E-2</v>
      </c>
      <c r="E123" s="86">
        <v>0.36060181422987175</v>
      </c>
      <c r="F123" s="86">
        <v>0.19195913142099807</v>
      </c>
      <c r="G123" s="87">
        <v>10.016380952380953</v>
      </c>
      <c r="H123" s="88">
        <v>8.4403524220081988E-2</v>
      </c>
      <c r="I123" s="88">
        <v>7.0094182555793667</v>
      </c>
      <c r="J123" s="89">
        <v>2.0701426638543694</v>
      </c>
      <c r="K123" s="73"/>
    </row>
    <row r="124" spans="2:27" ht="20.25" customHeight="1">
      <c r="B124" s="85" t="s">
        <v>122</v>
      </c>
      <c r="C124" s="65">
        <v>5</v>
      </c>
      <c r="D124" s="86">
        <v>1.0656061321381929E-2</v>
      </c>
      <c r="E124" s="86">
        <v>0.36270665721681078</v>
      </c>
      <c r="F124" s="86">
        <v>0.19590387225741721</v>
      </c>
      <c r="G124" s="87">
        <v>10.664142857142856</v>
      </c>
      <c r="H124" s="88">
        <v>5.4052294391395243E-2</v>
      </c>
      <c r="I124" s="88">
        <v>7.6958228958012924</v>
      </c>
      <c r="J124" s="89">
        <v>2.0196230527698273</v>
      </c>
      <c r="K124" s="73"/>
    </row>
    <row r="125" spans="2:27" ht="20.25" customHeight="1">
      <c r="B125" s="85" t="s">
        <v>122</v>
      </c>
      <c r="C125" s="65">
        <v>6</v>
      </c>
      <c r="D125" s="86">
        <v>1.3735371651829897E-2</v>
      </c>
      <c r="E125" s="86">
        <v>0.36333187400940598</v>
      </c>
      <c r="F125" s="86">
        <v>0.19156173965066414</v>
      </c>
      <c r="G125" s="87">
        <v>11.874761904761906</v>
      </c>
      <c r="H125" s="88">
        <v>4.4757415806229939E-2</v>
      </c>
      <c r="I125" s="88">
        <v>8.9000597473409577</v>
      </c>
      <c r="J125" s="89">
        <v>1.8834172416192754</v>
      </c>
      <c r="K125" s="73"/>
    </row>
    <row r="126" spans="2:27" ht="20.25" customHeight="1">
      <c r="B126" s="85" t="s">
        <v>122</v>
      </c>
      <c r="C126" s="65">
        <v>7</v>
      </c>
      <c r="D126" s="86">
        <v>1.4723821982539116E-2</v>
      </c>
      <c r="E126" s="86">
        <v>0.36505482696382097</v>
      </c>
      <c r="F126" s="86">
        <v>0.19428431038337138</v>
      </c>
      <c r="G126" s="87">
        <v>12.364749999999997</v>
      </c>
      <c r="H126" s="88">
        <v>2.1565845997167519E-2</v>
      </c>
      <c r="I126" s="88">
        <v>8.5077262458825871</v>
      </c>
      <c r="J126" s="89">
        <v>1.8494357064941218</v>
      </c>
      <c r="K126" s="73"/>
    </row>
    <row r="127" spans="2:27" ht="20.25" customHeight="1">
      <c r="B127" s="85" t="s">
        <v>122</v>
      </c>
      <c r="C127" s="65">
        <v>8</v>
      </c>
      <c r="D127" s="86">
        <v>1.9701675479816966E-2</v>
      </c>
      <c r="E127" s="86">
        <v>0.3649906183024475</v>
      </c>
      <c r="F127" s="86">
        <v>0.1748408220291453</v>
      </c>
      <c r="G127" s="87">
        <v>13.278749999999997</v>
      </c>
      <c r="H127" s="88">
        <v>3.9649441838947461E-2</v>
      </c>
      <c r="I127" s="88">
        <v>8.5100918666994225</v>
      </c>
      <c r="J127" s="89">
        <v>1.778441938253791</v>
      </c>
      <c r="K127" s="73"/>
    </row>
    <row r="128" spans="2:27" ht="20.25" customHeight="1">
      <c r="B128" s="85" t="s">
        <v>122</v>
      </c>
      <c r="C128" s="65">
        <v>9</v>
      </c>
      <c r="D128" s="86">
        <v>1.7278153705293724E-2</v>
      </c>
      <c r="E128" s="86">
        <v>0.36580239339906839</v>
      </c>
      <c r="F128" s="86">
        <v>0.18309366514682812</v>
      </c>
      <c r="G128" s="87">
        <v>12.688699999999999</v>
      </c>
      <c r="H128" s="88">
        <v>6.1755663148699888E-2</v>
      </c>
      <c r="I128" s="88">
        <v>9.8239008762701054</v>
      </c>
      <c r="J128" s="89">
        <v>1.8319897666109703</v>
      </c>
      <c r="K128" s="73" t="s">
        <v>69</v>
      </c>
    </row>
    <row r="129" spans="2:11" ht="20.25" customHeight="1">
      <c r="B129" s="85" t="s">
        <v>121</v>
      </c>
      <c r="C129" s="65">
        <v>1</v>
      </c>
      <c r="D129" s="86">
        <v>6.9280757012897307E-2</v>
      </c>
      <c r="E129" s="86">
        <v>0.38280144019812534</v>
      </c>
      <c r="F129" s="86">
        <v>0.25447792565056965</v>
      </c>
      <c r="G129" s="87">
        <v>13.328083333333334</v>
      </c>
      <c r="H129" s="88">
        <v>1.0506196735719719</v>
      </c>
      <c r="I129" s="88">
        <v>28.317173654670981</v>
      </c>
      <c r="J129" s="89">
        <v>2.2970967724125271</v>
      </c>
      <c r="K129" s="73"/>
    </row>
    <row r="130" spans="2:11" ht="20.25" customHeight="1">
      <c r="B130" s="85" t="s">
        <v>121</v>
      </c>
      <c r="C130" s="65">
        <v>2</v>
      </c>
      <c r="D130" s="86">
        <v>3.7226322543770105E-2</v>
      </c>
      <c r="E130" s="86">
        <v>0.35891938719073296</v>
      </c>
      <c r="F130" s="86">
        <v>0.22360260164992882</v>
      </c>
      <c r="G130" s="87">
        <v>9.5274166666666655</v>
      </c>
      <c r="H130" s="88">
        <v>4.478489862175454E-2</v>
      </c>
      <c r="I130" s="88">
        <v>9.2998641044237154</v>
      </c>
      <c r="J130" s="89">
        <v>2.6422353359820283</v>
      </c>
      <c r="K130" s="73"/>
    </row>
    <row r="131" spans="2:11" ht="20.25" customHeight="1">
      <c r="B131" s="85" t="s">
        <v>121</v>
      </c>
      <c r="C131" s="65">
        <v>3</v>
      </c>
      <c r="D131" s="86">
        <v>1.7322095658295258E-2</v>
      </c>
      <c r="E131" s="86">
        <v>0.36866940370276341</v>
      </c>
      <c r="F131" s="86">
        <v>0.23602024872882771</v>
      </c>
      <c r="G131" s="87">
        <v>10.051</v>
      </c>
      <c r="H131" s="88">
        <v>5.9577669786263797E-2</v>
      </c>
      <c r="I131" s="88">
        <v>11.420377323918034</v>
      </c>
      <c r="J131" s="89">
        <v>2.5641096539040418</v>
      </c>
      <c r="K131" s="73"/>
    </row>
    <row r="132" spans="2:11" ht="20.25" customHeight="1">
      <c r="B132" s="85" t="s">
        <v>121</v>
      </c>
      <c r="C132" s="65">
        <v>4</v>
      </c>
      <c r="D132" s="86">
        <v>1.5833431704923243E-2</v>
      </c>
      <c r="E132" s="86">
        <v>0.37379870885175043</v>
      </c>
      <c r="F132" s="86">
        <v>0.24356400505496084</v>
      </c>
      <c r="G132" s="87">
        <v>10.759749999999999</v>
      </c>
      <c r="H132" s="88">
        <v>8.3113463591523926E-2</v>
      </c>
      <c r="I132" s="88">
        <v>12.29386648957958</v>
      </c>
      <c r="J132" s="89">
        <v>2.4705223835776047</v>
      </c>
      <c r="K132" s="73"/>
    </row>
    <row r="133" spans="2:11" ht="20.25" customHeight="1">
      <c r="B133" s="85" t="s">
        <v>121</v>
      </c>
      <c r="C133" s="65">
        <v>5</v>
      </c>
      <c r="D133" s="86">
        <v>1.4204354947694828E-2</v>
      </c>
      <c r="E133" s="86">
        <v>0.37140592661230004</v>
      </c>
      <c r="F133" s="86">
        <v>0.24218976888602314</v>
      </c>
      <c r="G133" s="87">
        <v>10.844999999999999</v>
      </c>
      <c r="H133" s="88">
        <v>6.050062626070881E-2</v>
      </c>
      <c r="I133" s="88">
        <v>11.534012249273701</v>
      </c>
      <c r="J133" s="89">
        <v>2.4491042646787018</v>
      </c>
      <c r="K133" s="73"/>
    </row>
    <row r="134" spans="2:11" ht="20.25" customHeight="1">
      <c r="B134" s="85" t="s">
        <v>121</v>
      </c>
      <c r="C134" s="65">
        <v>6</v>
      </c>
      <c r="D134" s="86">
        <v>1.5441699214146967E-2</v>
      </c>
      <c r="E134" s="86">
        <v>0.37710597865803697</v>
      </c>
      <c r="F134" s="86">
        <v>0.22749202011140554</v>
      </c>
      <c r="G134" s="87">
        <v>12.875416666666668</v>
      </c>
      <c r="H134" s="88">
        <v>5.4763941334779805E-2</v>
      </c>
      <c r="I134" s="88">
        <v>16.113637786076399</v>
      </c>
      <c r="J134" s="89">
        <v>2.2072845097369518</v>
      </c>
      <c r="K134" s="73"/>
    </row>
    <row r="135" spans="2:11" ht="20.25" customHeight="1">
      <c r="B135" s="85" t="s">
        <v>121</v>
      </c>
      <c r="C135" s="65">
        <v>7</v>
      </c>
      <c r="D135" s="86">
        <v>1.7103933377320898E-2</v>
      </c>
      <c r="E135" s="86">
        <v>0.37396332654465347</v>
      </c>
      <c r="F135" s="86">
        <v>0.21670307142287376</v>
      </c>
      <c r="G135" s="87">
        <v>13.253083333333334</v>
      </c>
      <c r="H135" s="88">
        <v>2.0672513809101414E-2</v>
      </c>
      <c r="I135" s="88">
        <v>15.923348303357182</v>
      </c>
      <c r="J135" s="89">
        <v>2.1454897566333693</v>
      </c>
      <c r="K135" s="73"/>
    </row>
    <row r="136" spans="2:11" ht="20.25" customHeight="1">
      <c r="B136" s="85" t="s">
        <v>121</v>
      </c>
      <c r="C136" s="65">
        <v>8</v>
      </c>
      <c r="D136" s="86">
        <v>2.130142303046768E-2</v>
      </c>
      <c r="E136" s="86">
        <v>0.37697906240419099</v>
      </c>
      <c r="F136" s="86">
        <v>0.21384053275172479</v>
      </c>
      <c r="G136" s="87">
        <v>14.43125</v>
      </c>
      <c r="H136" s="88">
        <v>3.0974280506181687E-2</v>
      </c>
      <c r="I136" s="88">
        <v>18.245326183879403</v>
      </c>
      <c r="J136" s="89">
        <v>2.0595044742109878</v>
      </c>
      <c r="K136" s="73"/>
    </row>
    <row r="137" spans="2:11" ht="20.25" customHeight="1">
      <c r="B137" s="85" t="s">
        <v>121</v>
      </c>
      <c r="C137" s="65">
        <v>9</v>
      </c>
      <c r="D137" s="86">
        <v>2.0393121513785625E-2</v>
      </c>
      <c r="E137" s="86">
        <v>0.37615305825883788</v>
      </c>
      <c r="F137" s="86">
        <v>0.22697873908118116</v>
      </c>
      <c r="G137" s="87">
        <v>12.988333333333337</v>
      </c>
      <c r="H137" s="88">
        <v>2.3076995985014788E-2</v>
      </c>
      <c r="I137" s="88">
        <v>16.300600949700804</v>
      </c>
      <c r="J137" s="89">
        <v>2.1563110685218585</v>
      </c>
      <c r="K137" s="73" t="s">
        <v>69</v>
      </c>
    </row>
    <row r="138" spans="2:11" ht="20.25" customHeight="1">
      <c r="B138" s="84" t="s">
        <v>130</v>
      </c>
      <c r="C138" s="83"/>
      <c r="D138" s="84"/>
      <c r="E138" s="84"/>
      <c r="F138" s="84"/>
      <c r="G138" s="84"/>
      <c r="H138" s="84"/>
      <c r="I138" s="84"/>
      <c r="J138" s="84"/>
      <c r="K138" s="83"/>
    </row>
    <row r="139" spans="2:11" ht="20.25" customHeight="1">
      <c r="B139" s="223" t="str">
        <f>C64</f>
        <v>23</v>
      </c>
      <c r="C139" s="53"/>
      <c r="D139" s="66">
        <f>IFERROR((SUMIFS(D$75:D$137,$B$75:$B$137,$B139,$C$75:$C$137,MAX($C$75:$C$137))/SUMIFS(D$75:D$137,$B$75:$B$137,$B139,$C$75:$C$137,MAX($C$75:$C$137)-1))-1, "-")</f>
        <v>-4.1539407529083361E-2</v>
      </c>
      <c r="E139" s="66">
        <f>IFERROR((SUMIFS(E$75:E$137,$B$75:$B$137,$B139,$C$75:$C$137,MAX($C$75:$C$137))/SUMIFS(E$75:E$137,$B$75:$B$137,$B139,$C$75:$C$137,MAX($C$75:$C$137)-1))-1, "-")</f>
        <v>1.8185834910462439E-2</v>
      </c>
      <c r="F139" s="66">
        <f>IFERROR((SUMIFS(F$75:F$137,$B$75:$B$137,$B139,$C$75:$C$137,MAX($C$75:$C$137))/SUMIFS(F$75:F$137,$B$75:$B$137,$B139,$C$75:$C$137,MAX($C$75:$C$137)-1))-1, "-")</f>
        <v>7.4007867575935249E-2</v>
      </c>
      <c r="G139" s="66">
        <f t="shared" ref="G139:J145" si="1">IFERROR((SUMIFS(G$75:G$137,$B$75:$B$137,$B139,$C$75:$C$137,MAX($C$75:$C$137))/SUMIFS(G$75:G$137,$B$75:$B$137,$B139,$C$75:$C$137,MAX($C$75:$C$137)-1))-1, "-")</f>
        <v>-4.2169406451336933E-2</v>
      </c>
      <c r="H139" s="66">
        <f t="shared" si="1"/>
        <v>-0.15374595144499636</v>
      </c>
      <c r="I139" s="66">
        <f t="shared" si="1"/>
        <v>0.16806358857197079</v>
      </c>
      <c r="J139" s="66">
        <f t="shared" si="1"/>
        <v>5.4015364472708161E-3</v>
      </c>
      <c r="K139" s="54"/>
    </row>
    <row r="140" spans="2:11" ht="20.25" customHeight="1">
      <c r="B140" s="41" t="str">
        <f>D64</f>
        <v>14</v>
      </c>
      <c r="C140" s="53"/>
      <c r="D140" s="66">
        <f t="shared" ref="D140:F145" si="2">IFERROR((SUMIFS(D$75:D$137,$B$75:$B$137,$B140,$C$75:$C$137,MAX($C$75:$C$137))/SUMIFS(D$75:D$137,$B$75:$B$137,$B140,$C$75:$C$137,MAX($C$75:$C$137)-1))-1, "-")</f>
        <v>-8.6720907141671688E-2</v>
      </c>
      <c r="E140" s="66">
        <f t="shared" si="2"/>
        <v>1.4515661386747869E-2</v>
      </c>
      <c r="F140" s="66">
        <f t="shared" si="2"/>
        <v>0.15473957671993643</v>
      </c>
      <c r="G140" s="66">
        <f t="shared" si="1"/>
        <v>-6.9780079506911341E-2</v>
      </c>
      <c r="H140" s="66">
        <f t="shared" si="1"/>
        <v>0.62488483762645441</v>
      </c>
      <c r="I140" s="66">
        <f t="shared" si="1"/>
        <v>0.12949004065554437</v>
      </c>
      <c r="J140" s="66">
        <f t="shared" si="1"/>
        <v>2.2376310487119522E-2</v>
      </c>
      <c r="K140" s="54"/>
    </row>
    <row r="141" spans="2:11" ht="20.25" customHeight="1">
      <c r="B141" s="41" t="str">
        <f>E64</f>
        <v>급행99</v>
      </c>
      <c r="C141" s="53"/>
      <c r="D141" s="66">
        <f t="shared" si="2"/>
        <v>-0.16845743891705511</v>
      </c>
      <c r="E141" s="66">
        <f t="shared" si="2"/>
        <v>-1.0941100760771816E-3</v>
      </c>
      <c r="F141" s="66">
        <f t="shared" si="2"/>
        <v>3.5217552011173936E-2</v>
      </c>
      <c r="G141" s="66">
        <f t="shared" si="1"/>
        <v>-2.9588276894751964E-2</v>
      </c>
      <c r="H141" s="66">
        <f t="shared" si="1"/>
        <v>0.93121619185532745</v>
      </c>
      <c r="I141" s="66">
        <f t="shared" si="1"/>
        <v>3.7435479393774118E-2</v>
      </c>
      <c r="J141" s="66">
        <f t="shared" si="1"/>
        <v>-5.7196783788651118E-3</v>
      </c>
      <c r="K141" s="54"/>
    </row>
    <row r="142" spans="2:11" ht="20.25" customHeight="1">
      <c r="B142" s="41" t="str">
        <f>F64</f>
        <v>79</v>
      </c>
      <c r="C142" s="53"/>
      <c r="D142" s="66">
        <f t="shared" si="2"/>
        <v>-0.12492174794648137</v>
      </c>
      <c r="E142" s="66">
        <f t="shared" si="2"/>
        <v>-3.7296260589916308E-3</v>
      </c>
      <c r="F142" s="66">
        <f t="shared" si="2"/>
        <v>4.6459169200159911E-2</v>
      </c>
      <c r="G142" s="66">
        <f t="shared" si="1"/>
        <v>-4.6640387566575181E-2</v>
      </c>
      <c r="H142" s="66">
        <f t="shared" si="1"/>
        <v>0.32169373937054457</v>
      </c>
      <c r="I142" s="66">
        <f>IFERROR((SUMIFS(I$75:I$137,$B$75:$B$137,$B142,$C$75:$C$137,MAX($C$75:$C$137))/SUMIFS(I$75:I$137,$B$75:$B$137,$B142,$C$75:$C$137,MAX($C$75:$C$137)-1))-1, "-")</f>
        <v>-8.2719129017055915E-3</v>
      </c>
      <c r="J142" s="66">
        <f t="shared" si="1"/>
        <v>3.0570636387229566E-2</v>
      </c>
      <c r="K142" s="54"/>
    </row>
    <row r="143" spans="2:11" ht="20.25" customHeight="1">
      <c r="B143" s="41" t="str">
        <f>G64</f>
        <v>4</v>
      </c>
      <c r="C143" s="53"/>
      <c r="D143" s="66">
        <f t="shared" si="2"/>
        <v>-9.4877328355586488E-2</v>
      </c>
      <c r="E143" s="66">
        <f t="shared" si="2"/>
        <v>1.4843406973767292E-2</v>
      </c>
      <c r="F143" s="66">
        <f>IFERROR((SUMIFS(F$75:F$137,$B$75:$B$137,$B143,$C$75:$C$137,MAX($C$75:$C$137))/SUMIFS(F$75:F$137,$B$75:$B$137,$B143,$C$75:$C$137,MAX($C$75:$C$137)-1))-1, "-")</f>
        <v>1.8286625910827192E-2</v>
      </c>
      <c r="G143" s="66">
        <f>IFERROR((SUMIFS(G$75:G$137,$B$75:$B$137,$B143,$C$75:$C$137,MAX($C$75:$C$137))/SUMIFS(G$75:G$137,$B$75:$B$137,$B143,$C$75:$C$137,MAX($C$75:$C$137)-1))-1, "-")</f>
        <v>-4.7516059957173673E-2</v>
      </c>
      <c r="H143" s="66">
        <f t="shared" si="1"/>
        <v>0.22515119715897502</v>
      </c>
      <c r="I143" s="66">
        <f t="shared" si="1"/>
        <v>0.12007559117932409</v>
      </c>
      <c r="J143" s="66">
        <f t="shared" si="1"/>
        <v>3.8177599835078624E-2</v>
      </c>
      <c r="K143" s="54"/>
    </row>
    <row r="144" spans="2:11" ht="20.25" customHeight="1">
      <c r="B144" s="41" t="str">
        <f>H64</f>
        <v>62</v>
      </c>
      <c r="C144" s="53"/>
      <c r="D144" s="66">
        <f t="shared" si="2"/>
        <v>-0.12301094782552768</v>
      </c>
      <c r="E144" s="66">
        <f t="shared" si="2"/>
        <v>2.224098527234597E-3</v>
      </c>
      <c r="F144" s="66">
        <f t="shared" si="2"/>
        <v>4.7202037956027842E-2</v>
      </c>
      <c r="G144" s="66">
        <f t="shared" si="1"/>
        <v>-4.4435658476889572E-2</v>
      </c>
      <c r="H144" s="66">
        <f t="shared" si="1"/>
        <v>0.55754180347723303</v>
      </c>
      <c r="I144" s="66">
        <f>IFERROR((SUMIFS(I$75:I$137,$B$75:$B$137,$B144,$C$75:$C$137,MAX($C$75:$C$137))/SUMIFS(I$75:I$137,$B$75:$B$137,$B144,$C$75:$C$137,MAX($C$75:$C$137)-1))-1, "-")</f>
        <v>0.15438247085342383</v>
      </c>
      <c r="J144" s="66">
        <f t="shared" si="1"/>
        <v>3.0109404870285905E-2</v>
      </c>
      <c r="K144" s="54"/>
    </row>
    <row r="145" spans="2:11" ht="20.25" customHeight="1">
      <c r="B145" s="41" t="str">
        <f>I64</f>
        <v>58</v>
      </c>
      <c r="C145" s="53"/>
      <c r="D145" s="66">
        <f t="shared" si="2"/>
        <v>-4.2640414932978876E-2</v>
      </c>
      <c r="E145" s="66">
        <f t="shared" si="2"/>
        <v>-2.1911141167503256E-3</v>
      </c>
      <c r="F145" s="66">
        <f t="shared" si="2"/>
        <v>6.1439270471282503E-2</v>
      </c>
      <c r="G145" s="66">
        <f t="shared" si="1"/>
        <v>-9.9985563736104899E-2</v>
      </c>
      <c r="H145" s="66">
        <f t="shared" si="1"/>
        <v>-0.2549626461731952</v>
      </c>
      <c r="I145" s="66">
        <f t="shared" si="1"/>
        <v>-0.10658758383266687</v>
      </c>
      <c r="J145" s="66">
        <f t="shared" si="1"/>
        <v>4.7004799223831828E-2</v>
      </c>
      <c r="K145" s="54"/>
    </row>
    <row r="146" spans="2:11" ht="20.25" customHeight="1" thickBot="1"/>
    <row r="147" spans="2:11" ht="17.25" thickTop="1">
      <c r="B147" s="25" t="s">
        <v>51</v>
      </c>
      <c r="C147" s="25"/>
      <c r="D147" s="25"/>
      <c r="E147" s="25"/>
      <c r="F147" s="171" t="s">
        <v>75</v>
      </c>
      <c r="G147" s="42"/>
      <c r="H147" s="25"/>
      <c r="I147" s="25"/>
    </row>
    <row r="148" spans="2:11">
      <c r="B148" s="26" t="s">
        <v>33</v>
      </c>
      <c r="C148" s="26" t="s">
        <v>52</v>
      </c>
      <c r="D148" s="26"/>
      <c r="E148" s="26"/>
      <c r="F148" s="90" t="s">
        <v>76</v>
      </c>
      <c r="G148" s="43"/>
      <c r="H148" s="45" t="s">
        <v>79</v>
      </c>
      <c r="I148" s="45"/>
    </row>
    <row r="149" spans="2:11">
      <c r="B149" s="26" t="s">
        <v>34</v>
      </c>
      <c r="C149" s="26" t="s">
        <v>53</v>
      </c>
      <c r="D149" s="26"/>
      <c r="E149" s="26"/>
      <c r="F149" s="90" t="s">
        <v>77</v>
      </c>
      <c r="G149" s="43"/>
      <c r="H149" s="45" t="s">
        <v>80</v>
      </c>
      <c r="I149" s="45"/>
    </row>
    <row r="150" spans="2:11">
      <c r="B150" s="26" t="s">
        <v>4</v>
      </c>
      <c r="C150" s="26" t="s">
        <v>54</v>
      </c>
      <c r="D150" s="26"/>
      <c r="E150" s="26"/>
      <c r="F150" s="90" t="s">
        <v>78</v>
      </c>
      <c r="G150" s="43"/>
      <c r="H150" s="45" t="s">
        <v>81</v>
      </c>
      <c r="I150" s="45"/>
    </row>
    <row r="151" spans="2:11">
      <c r="B151" s="26" t="s">
        <v>5</v>
      </c>
      <c r="C151" s="26" t="s">
        <v>55</v>
      </c>
      <c r="D151" s="26"/>
      <c r="E151" s="26"/>
      <c r="F151" s="90" t="s">
        <v>85</v>
      </c>
      <c r="G151" s="43"/>
      <c r="H151" s="45" t="s">
        <v>82</v>
      </c>
      <c r="I151" s="45"/>
    </row>
    <row r="152" spans="2:11">
      <c r="B152" s="26" t="s">
        <v>56</v>
      </c>
      <c r="C152" s="26" t="s">
        <v>57</v>
      </c>
      <c r="D152" s="26"/>
      <c r="E152" s="26"/>
      <c r="F152" s="90" t="s">
        <v>86</v>
      </c>
      <c r="G152" s="43"/>
      <c r="H152" s="45" t="s">
        <v>83</v>
      </c>
      <c r="I152" s="45"/>
    </row>
    <row r="153" spans="2:11" ht="17.25" thickBot="1">
      <c r="B153" s="27" t="s">
        <v>58</v>
      </c>
      <c r="C153" s="27" t="s">
        <v>59</v>
      </c>
      <c r="D153" s="27"/>
      <c r="E153" s="27"/>
      <c r="F153" s="91" t="s">
        <v>87</v>
      </c>
      <c r="G153" s="44"/>
      <c r="H153" s="46" t="s">
        <v>84</v>
      </c>
      <c r="I153" s="46"/>
    </row>
    <row r="154" spans="2:11" ht="17.25" thickTop="1"/>
    <row r="155" spans="2:11" ht="6.75" customHeight="1"/>
  </sheetData>
  <mergeCells count="3">
    <mergeCell ref="O9:P9"/>
    <mergeCell ref="C4:D4"/>
    <mergeCell ref="C5:D5"/>
  </mergeCells>
  <phoneticPr fontId="2" type="noConversion"/>
  <conditionalFormatting sqref="B75:K137">
    <cfRule type="expression" dxfId="40" priority="11">
      <formula>$B75&lt;&gt;$B76</formula>
    </cfRule>
  </conditionalFormatting>
  <conditionalFormatting sqref="C65:K65">
    <cfRule type="containsText" dxfId="39" priority="15" operator="containsText" text="F">
      <formula>NOT(ISERROR(SEARCH("F",C65)))</formula>
    </cfRule>
    <cfRule type="containsText" dxfId="38" priority="16" operator="containsText" text="D">
      <formula>NOT(ISERROR(SEARCH("D",C65)))</formula>
    </cfRule>
    <cfRule type="containsText" dxfId="37" priority="17" operator="containsText" text="S">
      <formula>NOT(ISERROR(SEARCH("S",C65)))</formula>
    </cfRule>
    <cfRule type="containsText" dxfId="36" priority="18" operator="containsText" text="A">
      <formula>NOT(ISERROR(SEARCH("A",C65)))</formula>
    </cfRule>
  </conditionalFormatting>
  <conditionalFormatting sqref="D52:K52 D54:K55 D56:D61 D62:K63 D72:K72 D138:K138 K139:K145">
    <cfRule type="containsText" dxfId="35" priority="73" operator="containsText" text="악화">
      <formula>NOT(ISERROR(SEARCH("악화",D52)))</formula>
    </cfRule>
  </conditionalFormatting>
  <conditionalFormatting sqref="D52:K52 D54:K55 D62:K63 D72:K72 D138:K138 K139:K145 D56:D61">
    <cfRule type="containsText" dxfId="34" priority="72" operator="containsText" text="개선">
      <formula>NOT(ISERROR(SEARCH("개선",D52)))</formula>
    </cfRule>
  </conditionalFormatting>
  <conditionalFormatting sqref="G4:G5">
    <cfRule type="containsText" dxfId="33" priority="23" operator="containsText" text="S">
      <formula>NOT(ISERROR(SEARCH("S",G4)))</formula>
    </cfRule>
    <cfRule type="containsText" dxfId="32" priority="24" operator="containsText" text="A">
      <formula>NOT(ISERROR(SEARCH("A",G4)))</formula>
    </cfRule>
  </conditionalFormatting>
  <conditionalFormatting sqref="G5">
    <cfRule type="containsText" dxfId="31" priority="19" operator="containsText" text="F">
      <formula>NOT(ISERROR(SEARCH("F",G5)))</formula>
    </cfRule>
    <cfRule type="containsText" dxfId="30" priority="20" operator="containsText" text="D">
      <formula>NOT(ISERROR(SEARCH("D",G5)))</formula>
    </cfRule>
  </conditionalFormatting>
  <conditionalFormatting sqref="K1:K20 J21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3:K27 K29:K64">
    <cfRule type="containsText" dxfId="25" priority="25" operator="containsText" text="D">
      <formula>NOT(ISERROR(SEARCH("D",K23)))</formula>
    </cfRule>
    <cfRule type="containsText" dxfId="24" priority="26" operator="containsText" text="F">
      <formula>NOT(ISERROR(SEARCH("F",K23)))</formula>
    </cfRule>
    <cfRule type="containsText" dxfId="23" priority="27" operator="containsText" text="S">
      <formula>NOT(ISERROR(SEARCH("S",K23)))</formula>
    </cfRule>
    <cfRule type="containsText" dxfId="22" priority="28" operator="containsText" text="A">
      <formula>NOT(ISERROR(SEARCH("A",K23)))</formula>
    </cfRule>
  </conditionalFormatting>
  <conditionalFormatting sqref="K66:K1048576">
    <cfRule type="containsText" dxfId="21" priority="7" operator="containsText" text="D">
      <formula>NOT(ISERROR(SEARCH("D",K66)))</formula>
    </cfRule>
    <cfRule type="containsText" dxfId="20" priority="8" operator="containsText" text="F">
      <formula>NOT(ISERROR(SEARCH("F",K66)))</formula>
    </cfRule>
    <cfRule type="containsText" dxfId="19" priority="9" operator="containsText" text="S">
      <formula>NOT(ISERROR(SEARCH("S",K66)))</formula>
    </cfRule>
    <cfRule type="containsText" dxfId="18" priority="10" operator="containsText" text="A">
      <formula>NOT(ISERROR(SEARCH("A",K66)))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D139:J145</xm:sqref>
        </x14:conditionalFormatting>
        <x14:conditionalFormatting xmlns:xm="http://schemas.microsoft.com/office/excel/2006/main">
          <x14:cfRule type="iconSet" priority="5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0" t="s">
        <v>159</v>
      </c>
      <c r="B3" s="40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145</v>
      </c>
      <c r="C4" s="137" t="s">
        <v>1</v>
      </c>
      <c r="D4" s="137" t="s">
        <v>10</v>
      </c>
      <c r="E4" s="138" t="s">
        <v>144</v>
      </c>
      <c r="F4" s="124" t="s">
        <v>45</v>
      </c>
      <c r="G4" s="148" t="s">
        <v>149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88</v>
      </c>
      <c r="AZ4" s="97" t="s">
        <v>64</v>
      </c>
      <c r="BA4" s="97" t="s">
        <v>129</v>
      </c>
      <c r="BB4" t="s">
        <v>137</v>
      </c>
      <c r="BC4" t="s">
        <v>138</v>
      </c>
      <c r="BD4" t="s">
        <v>113</v>
      </c>
      <c r="BE4" t="s">
        <v>139</v>
      </c>
      <c r="BF4" t="s">
        <v>140</v>
      </c>
      <c r="BG4" t="s">
        <v>88</v>
      </c>
      <c r="BH4" t="s">
        <v>139</v>
      </c>
      <c r="BI4" t="s">
        <v>140</v>
      </c>
      <c r="BJ4" t="s">
        <v>88</v>
      </c>
      <c r="BL4" t="s">
        <v>141</v>
      </c>
      <c r="BM4" t="s">
        <v>142</v>
      </c>
      <c r="BN4" t="s">
        <v>143</v>
      </c>
    </row>
    <row r="5" spans="1:66">
      <c r="A5" s="142" t="str">
        <f>W5</f>
        <v>삼환교통</v>
      </c>
      <c r="B5" s="142" t="str">
        <f>V5</f>
        <v>14</v>
      </c>
      <c r="C5" s="143" t="str">
        <f>Y5</f>
        <v>70바3110</v>
      </c>
      <c r="D5" s="131" t="str">
        <f>Z5</f>
        <v>대형</v>
      </c>
      <c r="E5" s="127" t="str">
        <f>AZ5</f>
        <v>C</v>
      </c>
      <c r="F5" s="150">
        <f>G5/H5</f>
        <v>0.86599999999999999</v>
      </c>
      <c r="G5" s="151">
        <f>AE5</f>
        <v>1.732</v>
      </c>
      <c r="H5" s="152">
        <f>AF5</f>
        <v>2</v>
      </c>
      <c r="I5" s="153">
        <f>AC5</f>
        <v>2235.4789999999998</v>
      </c>
      <c r="J5" s="154">
        <f>AI5/AH5</f>
        <v>2.6058009170517284E-2</v>
      </c>
      <c r="K5" s="154">
        <f>AJ5/AH5</f>
        <v>0.34741129223054085</v>
      </c>
      <c r="L5" s="154">
        <f>AK5/AC5</f>
        <v>0.17580124885986406</v>
      </c>
      <c r="M5" s="155">
        <f>AG5</f>
        <v>12.045999999999999</v>
      </c>
      <c r="N5" s="156">
        <f>IF(AW5=0,AT5,"속도계이상")</f>
        <v>0.53700000000000003</v>
      </c>
      <c r="O5" s="156">
        <f>IF(AW5=0,AU5,"속도계이상")</f>
        <v>12.615</v>
      </c>
      <c r="P5" s="157">
        <f>AQ5/60</f>
        <v>0</v>
      </c>
      <c r="Q5" s="158">
        <f>AN5</f>
        <v>65</v>
      </c>
      <c r="R5" s="159">
        <f>AC5/(AH5-AI5-AJ5)</f>
        <v>24.991836072585784</v>
      </c>
      <c r="S5" s="144">
        <f>IF(AW5=0,AL5,"속도계이상")</f>
        <v>12</v>
      </c>
      <c r="T5" s="144">
        <f>IF(AW5=0,AM5,"속도계이상")</f>
        <v>282</v>
      </c>
      <c r="U5" t="s">
        <v>117</v>
      </c>
      <c r="V5" s="5" t="s">
        <v>118</v>
      </c>
      <c r="W5" t="s">
        <v>117</v>
      </c>
      <c r="X5" s="5" t="s">
        <v>118</v>
      </c>
      <c r="Y5" t="s">
        <v>203</v>
      </c>
      <c r="Z5" t="s">
        <v>197</v>
      </c>
      <c r="AA5" t="s">
        <v>48</v>
      </c>
      <c r="AB5">
        <v>514</v>
      </c>
      <c r="AC5" s="1">
        <v>2235.4789999999998</v>
      </c>
      <c r="AD5" s="1">
        <v>1290.777</v>
      </c>
      <c r="AE5" s="28">
        <v>1.732</v>
      </c>
      <c r="AF5">
        <v>2</v>
      </c>
      <c r="AG5">
        <v>12.045999999999999</v>
      </c>
      <c r="AH5">
        <v>142.76773700000001</v>
      </c>
      <c r="AI5">
        <v>3.720243</v>
      </c>
      <c r="AJ5">
        <v>49.599124000000003</v>
      </c>
      <c r="AK5">
        <v>393</v>
      </c>
      <c r="AL5">
        <v>12</v>
      </c>
      <c r="AM5">
        <v>282</v>
      </c>
      <c r="AN5">
        <v>65</v>
      </c>
      <c r="AO5">
        <v>15.658151999999999</v>
      </c>
      <c r="AP5">
        <v>72.900000000000006</v>
      </c>
      <c r="AQ5">
        <v>0</v>
      </c>
      <c r="AR5">
        <v>27</v>
      </c>
      <c r="AS5">
        <v>8316</v>
      </c>
      <c r="AT5">
        <v>0.53700000000000003</v>
      </c>
      <c r="AU5">
        <v>12.615</v>
      </c>
      <c r="AV5">
        <v>17731</v>
      </c>
      <c r="AW5">
        <v>0</v>
      </c>
      <c r="AX5" s="29">
        <v>0.44</v>
      </c>
      <c r="AY5">
        <v>0.86599999999999999</v>
      </c>
      <c r="AZ5" t="s">
        <v>68</v>
      </c>
      <c r="BA5" t="s">
        <v>204</v>
      </c>
      <c r="BB5">
        <v>3</v>
      </c>
      <c r="BC5" t="s">
        <v>218</v>
      </c>
      <c r="BD5">
        <v>8</v>
      </c>
      <c r="BE5">
        <v>29063.758999999998</v>
      </c>
      <c r="BF5">
        <v>7.6916375476413765E-2</v>
      </c>
      <c r="BG5">
        <v>6.6609581162574316E-2</v>
      </c>
      <c r="BH5">
        <v>442795.72800000024</v>
      </c>
      <c r="BI5">
        <v>5.0485559336742262E-3</v>
      </c>
      <c r="BJ5">
        <v>4.3720494385618798E-3</v>
      </c>
      <c r="BK5">
        <v>1</v>
      </c>
      <c r="BL5" t="s">
        <v>68</v>
      </c>
      <c r="BM5">
        <v>0</v>
      </c>
      <c r="BN5" t="s">
        <v>841</v>
      </c>
    </row>
    <row r="6" spans="1:66">
      <c r="A6" s="139" t="str">
        <f t="shared" ref="A6:A7" si="0">W6</f>
        <v>삼환교통</v>
      </c>
      <c r="B6" s="139" t="str">
        <f t="shared" ref="B6:B7" si="1">V6</f>
        <v>14</v>
      </c>
      <c r="C6" s="140" t="str">
        <f t="shared" ref="C6:C7" si="2">Y6</f>
        <v>70바3115</v>
      </c>
      <c r="D6" s="114" t="str">
        <f t="shared" ref="D6:D7" si="3">Z6</f>
        <v>대형</v>
      </c>
      <c r="E6" s="110" t="str">
        <f>AZ6</f>
        <v>B</v>
      </c>
      <c r="F6" s="160">
        <f>G6/H6</f>
        <v>0.94399999999999995</v>
      </c>
      <c r="G6" s="161">
        <f>AE6</f>
        <v>1.8879999999999999</v>
      </c>
      <c r="H6" s="162">
        <f>AF6</f>
        <v>2</v>
      </c>
      <c r="I6" s="163">
        <f t="shared" ref="I6:I7" si="4">AC6</f>
        <v>742.43499999999995</v>
      </c>
      <c r="J6" s="164">
        <f t="shared" ref="J6:J7" si="5">AI6/AH6</f>
        <v>1.2652677415521301E-2</v>
      </c>
      <c r="K6" s="164">
        <f t="shared" ref="K6:K7" si="6">AJ6/AH6</f>
        <v>0.30435304161176024</v>
      </c>
      <c r="L6" s="164">
        <f t="shared" ref="L6:L7" si="7">AK6/AC6</f>
        <v>9.4284348124751671E-2</v>
      </c>
      <c r="M6" s="165">
        <f t="shared" ref="M6:M7" si="8">AG6</f>
        <v>9.6509999999999998</v>
      </c>
      <c r="N6" s="166">
        <f t="shared" ref="N6:N7" si="9">IF(AW6=0,AT6,"속도계이상")</f>
        <v>12.391999999999999</v>
      </c>
      <c r="O6" s="166">
        <f t="shared" ref="O6:O7" si="10">IF(AW6=0,AU6,"속도계이상")</f>
        <v>16.431999999999999</v>
      </c>
      <c r="P6" s="167">
        <f t="shared" ref="P6:P7" si="11">AQ6/60</f>
        <v>0</v>
      </c>
      <c r="Q6" s="168">
        <f t="shared" ref="Q6:Q7" si="12">AN6</f>
        <v>71</v>
      </c>
      <c r="R6" s="169">
        <f t="shared" ref="R6:R7" si="13">AC6/(AH6-AI6-AJ6)</f>
        <v>23.816782893118948</v>
      </c>
      <c r="S6" s="141">
        <f t="shared" ref="S6:S7" si="14">IF(AW6=0,AL6,"속도계이상")</f>
        <v>92</v>
      </c>
      <c r="T6" s="141">
        <f t="shared" ref="T6:T7" si="15">IF(AW6=0,AM6,"속도계이상")</f>
        <v>122</v>
      </c>
      <c r="U6" t="s">
        <v>117</v>
      </c>
      <c r="V6" s="5" t="s">
        <v>118</v>
      </c>
      <c r="W6" t="s">
        <v>117</v>
      </c>
      <c r="X6" s="5" t="s">
        <v>118</v>
      </c>
      <c r="Y6" t="s">
        <v>205</v>
      </c>
      <c r="Z6" t="s">
        <v>197</v>
      </c>
      <c r="AA6" t="s">
        <v>48</v>
      </c>
      <c r="AB6">
        <v>514</v>
      </c>
      <c r="AC6" s="1">
        <v>742.43499999999995</v>
      </c>
      <c r="AD6" s="1">
        <v>393.23200000000003</v>
      </c>
      <c r="AE6" s="28">
        <v>1.8879999999999999</v>
      </c>
      <c r="AF6">
        <v>2</v>
      </c>
      <c r="AG6">
        <v>9.6509999999999998</v>
      </c>
      <c r="AH6">
        <v>45.641328000000001</v>
      </c>
      <c r="AI6">
        <v>0.57748500000000003</v>
      </c>
      <c r="AJ6">
        <v>13.891076999999999</v>
      </c>
      <c r="AK6">
        <v>70</v>
      </c>
      <c r="AL6">
        <v>92</v>
      </c>
      <c r="AM6">
        <v>122</v>
      </c>
      <c r="AN6">
        <v>71</v>
      </c>
      <c r="AO6">
        <v>16.266725999999998</v>
      </c>
      <c r="AP6">
        <v>5.7</v>
      </c>
      <c r="AQ6">
        <v>0</v>
      </c>
      <c r="AR6">
        <v>1</v>
      </c>
      <c r="AS6">
        <v>633</v>
      </c>
      <c r="AT6">
        <v>12.391999999999999</v>
      </c>
      <c r="AU6">
        <v>16.431999999999999</v>
      </c>
      <c r="AV6">
        <v>6052</v>
      </c>
      <c r="AW6">
        <v>0</v>
      </c>
      <c r="AX6" s="29">
        <v>0.44</v>
      </c>
      <c r="AY6">
        <v>0.94399999999999995</v>
      </c>
      <c r="AZ6" t="s">
        <v>67</v>
      </c>
      <c r="BA6" t="s">
        <v>204</v>
      </c>
      <c r="BB6">
        <v>1</v>
      </c>
      <c r="BC6" t="s">
        <v>843</v>
      </c>
      <c r="BD6">
        <v>2</v>
      </c>
      <c r="BE6">
        <v>29063.758999999998</v>
      </c>
      <c r="BF6">
        <v>2.554504391534488E-2</v>
      </c>
      <c r="BG6">
        <v>2.4114521456085565E-2</v>
      </c>
      <c r="BH6">
        <v>442795.72800000024</v>
      </c>
      <c r="BI6">
        <v>1.6766986514377563E-3</v>
      </c>
      <c r="BJ6">
        <v>1.5828035269572418E-3</v>
      </c>
      <c r="BK6">
        <v>1</v>
      </c>
      <c r="BL6" t="s">
        <v>68</v>
      </c>
      <c r="BM6">
        <v>1</v>
      </c>
      <c r="BN6" t="s">
        <v>839</v>
      </c>
    </row>
    <row r="7" spans="1:66">
      <c r="A7" s="142" t="str">
        <f t="shared" si="0"/>
        <v>삼환교통</v>
      </c>
      <c r="B7" s="142" t="str">
        <f t="shared" si="1"/>
        <v>14</v>
      </c>
      <c r="C7" s="143" t="str">
        <f t="shared" si="2"/>
        <v>70바3121</v>
      </c>
      <c r="D7" s="131" t="str">
        <f t="shared" si="3"/>
        <v>저상</v>
      </c>
      <c r="E7" s="127" t="str">
        <f t="shared" ref="E7:E45" si="16">AZ7</f>
        <v>B</v>
      </c>
      <c r="F7" s="150">
        <f t="shared" ref="F7:F45" si="17">G7/H7</f>
        <v>0.90368421052631587</v>
      </c>
      <c r="G7" s="151">
        <f t="shared" ref="G7:G45" si="18">AE7</f>
        <v>1.7170000000000001</v>
      </c>
      <c r="H7" s="152">
        <f t="shared" ref="H7:H45" si="19">AF7</f>
        <v>1.9</v>
      </c>
      <c r="I7" s="153">
        <f t="shared" si="4"/>
        <v>2332.1689999999999</v>
      </c>
      <c r="J7" s="154">
        <f t="shared" si="5"/>
        <v>2.1061877861730662E-2</v>
      </c>
      <c r="K7" s="154">
        <f t="shared" si="6"/>
        <v>0.32348469399734042</v>
      </c>
      <c r="L7" s="154">
        <f t="shared" si="7"/>
        <v>0.30014977473759408</v>
      </c>
      <c r="M7" s="155">
        <f t="shared" si="8"/>
        <v>15.614000000000001</v>
      </c>
      <c r="N7" s="156">
        <f t="shared" si="9"/>
        <v>0.68600000000000005</v>
      </c>
      <c r="O7" s="156">
        <f t="shared" si="10"/>
        <v>16.036999999999999</v>
      </c>
      <c r="P7" s="157">
        <f t="shared" si="11"/>
        <v>0</v>
      </c>
      <c r="Q7" s="158">
        <f t="shared" si="12"/>
        <v>67</v>
      </c>
      <c r="R7" s="159">
        <f t="shared" si="13"/>
        <v>27.543571049368609</v>
      </c>
      <c r="S7" s="144">
        <f t="shared" si="14"/>
        <v>16</v>
      </c>
      <c r="T7" s="144">
        <f t="shared" si="15"/>
        <v>374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207</v>
      </c>
      <c r="Z7" s="4" t="s">
        <v>208</v>
      </c>
      <c r="AA7" s="4" t="s">
        <v>48</v>
      </c>
      <c r="AB7" s="4">
        <v>514</v>
      </c>
      <c r="AC7" s="4">
        <v>2332.1689999999999</v>
      </c>
      <c r="AD7" s="4">
        <v>1358.0070000000001</v>
      </c>
      <c r="AE7" s="4">
        <v>1.7170000000000001</v>
      </c>
      <c r="AF7" s="4">
        <v>1.9</v>
      </c>
      <c r="AG7" s="4">
        <v>15.614000000000001</v>
      </c>
      <c r="AH7" s="4">
        <v>129.180789</v>
      </c>
      <c r="AI7" s="4">
        <v>2.72079</v>
      </c>
      <c r="AJ7" s="4">
        <v>41.788007999999998</v>
      </c>
      <c r="AK7" s="4">
        <v>700</v>
      </c>
      <c r="AL7" s="4">
        <v>16</v>
      </c>
      <c r="AM7" s="4">
        <v>374</v>
      </c>
      <c r="AN7" s="4">
        <v>67</v>
      </c>
      <c r="AO7" s="4">
        <v>18.053528</v>
      </c>
      <c r="AP7" s="4">
        <v>29.5</v>
      </c>
      <c r="AQ7" s="4">
        <v>0</v>
      </c>
      <c r="AR7" s="4">
        <v>21</v>
      </c>
      <c r="AS7" s="4">
        <v>5631</v>
      </c>
      <c r="AT7" s="4">
        <v>0.68600000000000005</v>
      </c>
      <c r="AU7" s="4">
        <v>16.036999999999999</v>
      </c>
      <c r="AV7" s="4">
        <v>18897</v>
      </c>
      <c r="AW7" s="4">
        <v>0</v>
      </c>
      <c r="AX7" s="30">
        <v>0.47</v>
      </c>
      <c r="AY7">
        <v>0.90368421052631587</v>
      </c>
      <c r="AZ7" t="s">
        <v>67</v>
      </c>
      <c r="BA7" t="s">
        <v>204</v>
      </c>
      <c r="BB7">
        <v>4</v>
      </c>
      <c r="BC7" t="s">
        <v>941</v>
      </c>
      <c r="BD7">
        <v>9</v>
      </c>
      <c r="BE7">
        <v>29063.758999999998</v>
      </c>
      <c r="BF7">
        <v>8.0243199098919041E-2</v>
      </c>
      <c r="BG7">
        <v>7.251451202781263E-2</v>
      </c>
      <c r="BH7">
        <v>442795.72800000024</v>
      </c>
      <c r="BI7">
        <v>5.2669184739740724E-3</v>
      </c>
      <c r="BJ7">
        <v>4.7596310630597279E-3</v>
      </c>
      <c r="BK7">
        <v>1</v>
      </c>
      <c r="BL7" t="s">
        <v>68</v>
      </c>
      <c r="BM7">
        <v>1</v>
      </c>
      <c r="BN7" t="s">
        <v>839</v>
      </c>
    </row>
    <row r="8" spans="1:66">
      <c r="A8" s="139" t="str">
        <f t="shared" ref="A8:A45" si="20">W8</f>
        <v>삼환교통</v>
      </c>
      <c r="B8" s="139" t="str">
        <f t="shared" ref="B8:B45" si="21">V8</f>
        <v>14</v>
      </c>
      <c r="C8" s="140" t="str">
        <f t="shared" ref="C8:C45" si="22">Y8</f>
        <v>70바3127</v>
      </c>
      <c r="D8" s="114" t="str">
        <f t="shared" ref="D8:D45" si="23">Z8</f>
        <v>저상</v>
      </c>
      <c r="E8" s="110" t="str">
        <f t="shared" si="16"/>
        <v>B</v>
      </c>
      <c r="F8" s="160">
        <f t="shared" si="17"/>
        <v>0.91473684210526318</v>
      </c>
      <c r="G8" s="161">
        <f t="shared" si="18"/>
        <v>1.738</v>
      </c>
      <c r="H8" s="162">
        <f t="shared" si="19"/>
        <v>1.9</v>
      </c>
      <c r="I8" s="163">
        <f t="shared" ref="I8:I45" si="24">AC8</f>
        <v>2428.2559999999999</v>
      </c>
      <c r="J8" s="164">
        <f t="shared" ref="J8:J45" si="25">AI8/AH8</f>
        <v>1.9571654474545834E-2</v>
      </c>
      <c r="K8" s="164">
        <f t="shared" ref="K8:K45" si="26">AJ8/AH8</f>
        <v>0.3090599856338504</v>
      </c>
      <c r="L8" s="164">
        <f t="shared" ref="L8:L45" si="27">AK8/AC8</f>
        <v>0.20508546051157706</v>
      </c>
      <c r="M8" s="165">
        <f t="shared" ref="M8:M45" si="28">AG8</f>
        <v>14.536</v>
      </c>
      <c r="N8" s="166">
        <f t="shared" ref="N8:N45" si="29">IF(AW8=0,AT8,"속도계이상")</f>
        <v>0.45300000000000001</v>
      </c>
      <c r="O8" s="166">
        <f t="shared" ref="O8:O45" si="30">IF(AW8=0,AU8,"속도계이상")</f>
        <v>20.344000000000001</v>
      </c>
      <c r="P8" s="167">
        <f t="shared" ref="P8:P45" si="31">AQ8/60</f>
        <v>0</v>
      </c>
      <c r="Q8" s="168">
        <f t="shared" ref="Q8:Q45" si="32">AN8</f>
        <v>66</v>
      </c>
      <c r="R8" s="169">
        <f t="shared" ref="R8:R45" si="33">AC8/(AH8-AI8-AJ8)</f>
        <v>26.551681866794961</v>
      </c>
      <c r="S8" s="141">
        <f t="shared" ref="S8:S45" si="34">IF(AW8=0,AL8,"속도계이상")</f>
        <v>11</v>
      </c>
      <c r="T8" s="141">
        <f t="shared" ref="T8:T45" si="35">IF(AW8=0,AM8,"속도계이상")</f>
        <v>494</v>
      </c>
      <c r="U8" t="s">
        <v>117</v>
      </c>
      <c r="V8" s="5" t="s">
        <v>118</v>
      </c>
      <c r="W8" t="s">
        <v>117</v>
      </c>
      <c r="X8" s="5" t="s">
        <v>118</v>
      </c>
      <c r="Y8" t="s">
        <v>209</v>
      </c>
      <c r="Z8" t="s">
        <v>208</v>
      </c>
      <c r="AA8" t="s">
        <v>48</v>
      </c>
      <c r="AB8">
        <v>514</v>
      </c>
      <c r="AC8" s="1">
        <v>2428.2559999999999</v>
      </c>
      <c r="AD8" s="1">
        <v>1396.8230000000001</v>
      </c>
      <c r="AE8" s="28">
        <v>1.738</v>
      </c>
      <c r="AF8">
        <v>1.9</v>
      </c>
      <c r="AG8">
        <v>14.536</v>
      </c>
      <c r="AH8">
        <v>136.22021599999999</v>
      </c>
      <c r="AI8">
        <v>2.6660550000000001</v>
      </c>
      <c r="AJ8">
        <v>42.100217999999998</v>
      </c>
      <c r="AK8">
        <v>498</v>
      </c>
      <c r="AL8">
        <v>11</v>
      </c>
      <c r="AM8">
        <v>494</v>
      </c>
      <c r="AN8">
        <v>66</v>
      </c>
      <c r="AO8">
        <v>17.825959000000001</v>
      </c>
      <c r="AP8">
        <v>27.6</v>
      </c>
      <c r="AQ8">
        <v>0</v>
      </c>
      <c r="AR8">
        <v>7</v>
      </c>
      <c r="AS8">
        <v>2247</v>
      </c>
      <c r="AT8">
        <v>0.45300000000000001</v>
      </c>
      <c r="AU8">
        <v>20.344000000000001</v>
      </c>
      <c r="AV8">
        <v>19197</v>
      </c>
      <c r="AW8">
        <v>0</v>
      </c>
      <c r="AX8" s="29">
        <v>0.47</v>
      </c>
      <c r="AY8">
        <v>0.91473684210526318</v>
      </c>
      <c r="AZ8" t="s">
        <v>67</v>
      </c>
      <c r="BA8" t="s">
        <v>204</v>
      </c>
      <c r="BB8">
        <v>3</v>
      </c>
      <c r="BC8" t="s">
        <v>842</v>
      </c>
      <c r="BD8">
        <v>8</v>
      </c>
      <c r="BE8">
        <v>29063.758999999998</v>
      </c>
      <c r="BF8">
        <v>8.3549275233117642E-2</v>
      </c>
      <c r="BG8">
        <v>7.6425600186925513E-2</v>
      </c>
      <c r="BH8">
        <v>442795.72800000024</v>
      </c>
      <c r="BI8">
        <v>5.4839192125177832E-3</v>
      </c>
      <c r="BJ8">
        <v>5.0163429428188985E-3</v>
      </c>
      <c r="BK8">
        <v>1</v>
      </c>
      <c r="BL8" t="s">
        <v>67</v>
      </c>
      <c r="BM8">
        <v>0</v>
      </c>
      <c r="BN8" t="s">
        <v>841</v>
      </c>
    </row>
    <row r="9" spans="1:66">
      <c r="A9" s="142" t="str">
        <f t="shared" si="20"/>
        <v>삼환교통</v>
      </c>
      <c r="B9" s="142" t="str">
        <f t="shared" si="21"/>
        <v>14</v>
      </c>
      <c r="C9" s="143" t="str">
        <f t="shared" si="22"/>
        <v>70바3139</v>
      </c>
      <c r="D9" s="131" t="str">
        <f t="shared" si="23"/>
        <v>저상</v>
      </c>
      <c r="E9" s="127" t="str">
        <f t="shared" si="16"/>
        <v>D</v>
      </c>
      <c r="F9" s="150">
        <f t="shared" si="17"/>
        <v>0.81354838709677413</v>
      </c>
      <c r="G9" s="151">
        <f t="shared" si="18"/>
        <v>2.5219999999999998</v>
      </c>
      <c r="H9" s="152">
        <f t="shared" si="19"/>
        <v>3.1</v>
      </c>
      <c r="I9" s="153">
        <f t="shared" si="24"/>
        <v>1390.644</v>
      </c>
      <c r="J9" s="154">
        <f t="shared" si="25"/>
        <v>2.0625740987048287E-2</v>
      </c>
      <c r="K9" s="154">
        <f t="shared" si="26"/>
        <v>0.33984309292604364</v>
      </c>
      <c r="L9" s="154">
        <f t="shared" si="27"/>
        <v>0.23082830688515538</v>
      </c>
      <c r="M9" s="155">
        <f t="shared" si="28"/>
        <v>10.010999999999999</v>
      </c>
      <c r="N9" s="156">
        <f t="shared" si="29"/>
        <v>7.1999999999999995E-2</v>
      </c>
      <c r="O9" s="156">
        <f t="shared" si="30"/>
        <v>5.8250000000000002</v>
      </c>
      <c r="P9" s="157">
        <f t="shared" si="31"/>
        <v>0</v>
      </c>
      <c r="Q9" s="158">
        <f t="shared" si="32"/>
        <v>68</v>
      </c>
      <c r="R9" s="159">
        <f t="shared" si="33"/>
        <v>28.602621843241824</v>
      </c>
      <c r="S9" s="144">
        <f t="shared" si="34"/>
        <v>1</v>
      </c>
      <c r="T9" s="144">
        <f t="shared" si="35"/>
        <v>81</v>
      </c>
      <c r="U9" t="s">
        <v>117</v>
      </c>
      <c r="V9" s="5" t="s">
        <v>118</v>
      </c>
      <c r="W9" t="s">
        <v>117</v>
      </c>
      <c r="X9" s="5" t="s">
        <v>118</v>
      </c>
      <c r="Y9" t="s">
        <v>354</v>
      </c>
      <c r="Z9" t="s">
        <v>208</v>
      </c>
      <c r="AA9" t="s">
        <v>942</v>
      </c>
      <c r="AB9">
        <v>514</v>
      </c>
      <c r="AC9" s="1">
        <v>1390.644</v>
      </c>
      <c r="AD9" s="1">
        <v>551.303</v>
      </c>
      <c r="AE9" s="28">
        <v>2.5219999999999998</v>
      </c>
      <c r="AF9">
        <v>3.1</v>
      </c>
      <c r="AG9">
        <v>10.010999999999999</v>
      </c>
      <c r="AH9">
        <v>76.023595999999998</v>
      </c>
      <c r="AI9">
        <v>1.5680430000000001</v>
      </c>
      <c r="AJ9">
        <v>25.836093999999999</v>
      </c>
      <c r="AK9">
        <v>321</v>
      </c>
      <c r="AL9">
        <v>1</v>
      </c>
      <c r="AM9">
        <v>81</v>
      </c>
      <c r="AN9">
        <v>68</v>
      </c>
      <c r="AO9">
        <v>18.292268</v>
      </c>
      <c r="AP9">
        <v>141.30000000000001</v>
      </c>
      <c r="AQ9">
        <v>0</v>
      </c>
      <c r="AR9">
        <v>6</v>
      </c>
      <c r="AS9">
        <v>1310</v>
      </c>
      <c r="AT9">
        <v>7.1999999999999995E-2</v>
      </c>
      <c r="AU9">
        <v>5.8250000000000002</v>
      </c>
      <c r="AV9">
        <v>12068</v>
      </c>
      <c r="AW9">
        <v>0</v>
      </c>
      <c r="AX9" s="29">
        <v>0.5</v>
      </c>
      <c r="AY9">
        <v>0.81354838709677413</v>
      </c>
      <c r="AZ9" t="s">
        <v>66</v>
      </c>
      <c r="BA9" t="s">
        <v>204</v>
      </c>
      <c r="BB9">
        <v>6</v>
      </c>
      <c r="BC9" t="s">
        <v>943</v>
      </c>
      <c r="BD9">
        <v>5</v>
      </c>
      <c r="BE9">
        <v>29063.758999999998</v>
      </c>
      <c r="BF9">
        <v>4.7848043331215347E-2</v>
      </c>
      <c r="BG9">
        <v>3.8926698477846806E-2</v>
      </c>
      <c r="BH9">
        <v>442795.72800000024</v>
      </c>
      <c r="BI9">
        <v>3.1405994052408725E-3</v>
      </c>
      <c r="BJ9">
        <v>2.5550295806507999E-3</v>
      </c>
      <c r="BK9">
        <v>1</v>
      </c>
      <c r="BL9" t="s">
        <v>69</v>
      </c>
      <c r="BM9">
        <v>1</v>
      </c>
      <c r="BN9" t="s">
        <v>839</v>
      </c>
    </row>
    <row r="10" spans="1:66">
      <c r="A10" s="139" t="str">
        <f t="shared" si="20"/>
        <v>삼환교통</v>
      </c>
      <c r="B10" s="139" t="str">
        <f t="shared" si="21"/>
        <v>14</v>
      </c>
      <c r="C10" s="140" t="str">
        <f t="shared" si="22"/>
        <v>70바3146</v>
      </c>
      <c r="D10" s="114" t="str">
        <f t="shared" si="23"/>
        <v>대형</v>
      </c>
      <c r="E10" s="110" t="str">
        <f t="shared" si="16"/>
        <v>C</v>
      </c>
      <c r="F10" s="160">
        <f t="shared" si="17"/>
        <v>0.87619047619047619</v>
      </c>
      <c r="G10" s="161">
        <f t="shared" si="18"/>
        <v>1.84</v>
      </c>
      <c r="H10" s="162">
        <f t="shared" si="19"/>
        <v>2.1</v>
      </c>
      <c r="I10" s="163">
        <f t="shared" si="24"/>
        <v>3516.6309999999999</v>
      </c>
      <c r="J10" s="164">
        <f t="shared" si="25"/>
        <v>2.247830419665614E-2</v>
      </c>
      <c r="K10" s="164">
        <f t="shared" si="26"/>
        <v>0.34048423156191732</v>
      </c>
      <c r="L10" s="164">
        <f t="shared" si="27"/>
        <v>0.13763172763932299</v>
      </c>
      <c r="M10" s="165">
        <f t="shared" si="28"/>
        <v>12.47</v>
      </c>
      <c r="N10" s="166">
        <f t="shared" si="29"/>
        <v>0.48299999999999998</v>
      </c>
      <c r="O10" s="166">
        <f t="shared" si="30"/>
        <v>8.9290000000000003</v>
      </c>
      <c r="P10" s="167">
        <f t="shared" si="31"/>
        <v>0</v>
      </c>
      <c r="Q10" s="168">
        <f t="shared" si="32"/>
        <v>82</v>
      </c>
      <c r="R10" s="169">
        <f t="shared" si="33"/>
        <v>24.878439234742672</v>
      </c>
      <c r="S10" s="141">
        <f t="shared" si="34"/>
        <v>17</v>
      </c>
      <c r="T10" s="141">
        <f t="shared" si="35"/>
        <v>314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213</v>
      </c>
      <c r="Z10" s="4" t="s">
        <v>197</v>
      </c>
      <c r="AA10" s="4" t="s">
        <v>48</v>
      </c>
      <c r="AB10" s="4">
        <v>514</v>
      </c>
      <c r="AC10" s="4">
        <v>3516.6309999999999</v>
      </c>
      <c r="AD10" s="4">
        <v>1911.259</v>
      </c>
      <c r="AE10" s="4">
        <v>1.84</v>
      </c>
      <c r="AF10" s="4">
        <v>2.1</v>
      </c>
      <c r="AG10" s="4">
        <v>12.47</v>
      </c>
      <c r="AH10" s="4">
        <v>221.89049299999999</v>
      </c>
      <c r="AI10" s="4">
        <v>4.9877219999999998</v>
      </c>
      <c r="AJ10" s="4">
        <v>75.550213999999997</v>
      </c>
      <c r="AK10" s="4">
        <v>484</v>
      </c>
      <c r="AL10" s="4">
        <v>17</v>
      </c>
      <c r="AM10" s="4">
        <v>314</v>
      </c>
      <c r="AN10" s="4">
        <v>82</v>
      </c>
      <c r="AO10" s="4">
        <v>15.848497</v>
      </c>
      <c r="AP10" s="4">
        <v>2759.6</v>
      </c>
      <c r="AQ10" s="4">
        <v>0</v>
      </c>
      <c r="AR10" s="4">
        <v>32</v>
      </c>
      <c r="AS10" s="4">
        <v>9355</v>
      </c>
      <c r="AT10" s="4">
        <v>0.48299999999999998</v>
      </c>
      <c r="AU10" s="4">
        <v>8.9290000000000003</v>
      </c>
      <c r="AV10" s="4">
        <v>30704</v>
      </c>
      <c r="AW10" s="4">
        <v>0</v>
      </c>
      <c r="AX10" s="30">
        <v>0.48</v>
      </c>
      <c r="AY10">
        <v>0.87619047619047619</v>
      </c>
      <c r="AZ10" t="s">
        <v>68</v>
      </c>
      <c r="BA10" t="s">
        <v>204</v>
      </c>
      <c r="BB10">
        <v>2</v>
      </c>
      <c r="BC10" t="s">
        <v>206</v>
      </c>
      <c r="BD10">
        <v>9</v>
      </c>
      <c r="BE10">
        <v>29063.758999999998</v>
      </c>
      <c r="BF10">
        <v>0.12099711534216892</v>
      </c>
      <c r="BG10">
        <v>0.10601652010932895</v>
      </c>
      <c r="BH10">
        <v>442795.72800000024</v>
      </c>
      <c r="BI10">
        <v>7.9418810472353923E-3</v>
      </c>
      <c r="BJ10">
        <v>6.958600536625296E-3</v>
      </c>
      <c r="BK10">
        <v>1</v>
      </c>
      <c r="BL10" t="s">
        <v>66</v>
      </c>
      <c r="BM10">
        <v>1</v>
      </c>
      <c r="BN10" t="s">
        <v>839</v>
      </c>
    </row>
    <row r="11" spans="1:66">
      <c r="A11" s="142" t="str">
        <f t="shared" si="20"/>
        <v>삼환교통</v>
      </c>
      <c r="B11" s="142" t="str">
        <f t="shared" si="21"/>
        <v>14</v>
      </c>
      <c r="C11" s="143" t="str">
        <f t="shared" si="22"/>
        <v>70바3152</v>
      </c>
      <c r="D11" s="131" t="str">
        <f t="shared" si="23"/>
        <v>저상</v>
      </c>
      <c r="E11" s="127" t="str">
        <f t="shared" si="16"/>
        <v>D</v>
      </c>
      <c r="F11" s="150">
        <f t="shared" si="17"/>
        <v>0.83285714285714285</v>
      </c>
      <c r="G11" s="151">
        <f t="shared" si="18"/>
        <v>1.7490000000000001</v>
      </c>
      <c r="H11" s="152">
        <f t="shared" si="19"/>
        <v>2.1</v>
      </c>
      <c r="I11" s="153">
        <f t="shared" si="24"/>
        <v>671.04</v>
      </c>
      <c r="J11" s="154">
        <f t="shared" si="25"/>
        <v>1.7960532835723488E-2</v>
      </c>
      <c r="K11" s="154">
        <f t="shared" si="26"/>
        <v>0.33521760359284625</v>
      </c>
      <c r="L11" s="154">
        <f t="shared" si="27"/>
        <v>0.10878636146876491</v>
      </c>
      <c r="M11" s="155">
        <f t="shared" si="28"/>
        <v>12.356999999999999</v>
      </c>
      <c r="N11" s="156">
        <f t="shared" si="29"/>
        <v>0.59599999999999997</v>
      </c>
      <c r="O11" s="156">
        <f t="shared" si="30"/>
        <v>20.863</v>
      </c>
      <c r="P11" s="157">
        <f t="shared" si="31"/>
        <v>0</v>
      </c>
      <c r="Q11" s="158">
        <f t="shared" si="32"/>
        <v>76</v>
      </c>
      <c r="R11" s="159">
        <f t="shared" si="33"/>
        <v>25.076484323535077</v>
      </c>
      <c r="S11" s="144">
        <f t="shared" si="34"/>
        <v>4</v>
      </c>
      <c r="T11" s="144">
        <f t="shared" si="35"/>
        <v>140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214</v>
      </c>
      <c r="Z11" t="s">
        <v>208</v>
      </c>
      <c r="AA11" t="s">
        <v>942</v>
      </c>
      <c r="AB11">
        <v>514</v>
      </c>
      <c r="AC11" s="1">
        <v>671.04</v>
      </c>
      <c r="AD11" s="1">
        <v>383.649</v>
      </c>
      <c r="AE11" s="28">
        <v>1.7490000000000001</v>
      </c>
      <c r="AF11">
        <v>2.1</v>
      </c>
      <c r="AG11">
        <v>12.356999999999999</v>
      </c>
      <c r="AH11">
        <v>41.371099999999998</v>
      </c>
      <c r="AI11">
        <v>0.74304700000000001</v>
      </c>
      <c r="AJ11">
        <v>13.868321</v>
      </c>
      <c r="AK11">
        <v>73</v>
      </c>
      <c r="AL11">
        <v>4</v>
      </c>
      <c r="AM11">
        <v>140</v>
      </c>
      <c r="AN11">
        <v>76</v>
      </c>
      <c r="AO11">
        <v>16.220018</v>
      </c>
      <c r="AP11">
        <v>41.2</v>
      </c>
      <c r="AQ11">
        <v>0</v>
      </c>
      <c r="AR11">
        <v>4</v>
      </c>
      <c r="AS11">
        <v>304</v>
      </c>
      <c r="AT11">
        <v>0.59599999999999997</v>
      </c>
      <c r="AU11">
        <v>20.863</v>
      </c>
      <c r="AV11">
        <v>5854</v>
      </c>
      <c r="AW11">
        <v>0</v>
      </c>
      <c r="AX11" s="29">
        <v>0.45</v>
      </c>
      <c r="AY11">
        <v>0.83285714285714285</v>
      </c>
      <c r="AZ11" t="s">
        <v>66</v>
      </c>
      <c r="BA11" t="s">
        <v>204</v>
      </c>
      <c r="BB11">
        <v>3</v>
      </c>
      <c r="BC11" t="s">
        <v>944</v>
      </c>
      <c r="BD11">
        <v>3</v>
      </c>
      <c r="BE11">
        <v>29063.758999999998</v>
      </c>
      <c r="BF11">
        <v>2.3088548181259005E-2</v>
      </c>
      <c r="BG11">
        <v>1.9229462270962856E-2</v>
      </c>
      <c r="BH11">
        <v>442795.72800000024</v>
      </c>
      <c r="BI11">
        <v>1.5154617751867733E-3</v>
      </c>
      <c r="BJ11">
        <v>1.2621631641912697E-3</v>
      </c>
      <c r="BK11">
        <v>1</v>
      </c>
      <c r="BL11" t="s">
        <v>66</v>
      </c>
      <c r="BM11">
        <v>0</v>
      </c>
      <c r="BN11" t="s">
        <v>841</v>
      </c>
    </row>
    <row r="12" spans="1:66" s="2" customFormat="1">
      <c r="A12" s="139" t="str">
        <f t="shared" si="20"/>
        <v>삼환교통</v>
      </c>
      <c r="B12" s="139" t="str">
        <f t="shared" si="21"/>
        <v>14</v>
      </c>
      <c r="C12" s="140" t="str">
        <f t="shared" si="22"/>
        <v>70바3162</v>
      </c>
      <c r="D12" s="114" t="str">
        <f t="shared" si="23"/>
        <v>대형</v>
      </c>
      <c r="E12" s="110" t="str">
        <f t="shared" si="16"/>
        <v>D</v>
      </c>
      <c r="F12" s="160">
        <f t="shared" si="17"/>
        <v>0.81454545454545446</v>
      </c>
      <c r="G12" s="161">
        <f t="shared" si="18"/>
        <v>1.792</v>
      </c>
      <c r="H12" s="162">
        <f t="shared" si="19"/>
        <v>2.2000000000000002</v>
      </c>
      <c r="I12" s="163">
        <f t="shared" si="24"/>
        <v>3089.0529999999999</v>
      </c>
      <c r="J12" s="164">
        <f t="shared" si="25"/>
        <v>2.8477357293754724E-2</v>
      </c>
      <c r="K12" s="164">
        <f t="shared" si="26"/>
        <v>0.31497742171995791</v>
      </c>
      <c r="L12" s="164">
        <f t="shared" si="27"/>
        <v>0.20167993232877521</v>
      </c>
      <c r="M12" s="165">
        <f t="shared" si="28"/>
        <v>10.164</v>
      </c>
      <c r="N12" s="166">
        <f t="shared" si="29"/>
        <v>0.61499999999999999</v>
      </c>
      <c r="O12" s="166">
        <f t="shared" si="30"/>
        <v>14.179</v>
      </c>
      <c r="P12" s="167">
        <f t="shared" si="31"/>
        <v>0</v>
      </c>
      <c r="Q12" s="168">
        <f t="shared" si="32"/>
        <v>80</v>
      </c>
      <c r="R12" s="169">
        <f t="shared" si="33"/>
        <v>24.413163535278393</v>
      </c>
      <c r="S12" s="141">
        <f t="shared" si="34"/>
        <v>19</v>
      </c>
      <c r="T12" s="141">
        <f t="shared" si="35"/>
        <v>438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216</v>
      </c>
      <c r="Z12" t="s">
        <v>197</v>
      </c>
      <c r="AA12" t="s">
        <v>48</v>
      </c>
      <c r="AB12">
        <v>514</v>
      </c>
      <c r="AC12" s="1">
        <v>3089.0529999999999</v>
      </c>
      <c r="AD12" s="1">
        <v>1723.7850000000001</v>
      </c>
      <c r="AE12" s="28">
        <v>1.792</v>
      </c>
      <c r="AF12">
        <v>2.2000000000000002</v>
      </c>
      <c r="AG12">
        <v>10.164</v>
      </c>
      <c r="AH12">
        <v>192.724379</v>
      </c>
      <c r="AI12">
        <v>5.4882809999999997</v>
      </c>
      <c r="AJ12">
        <v>60.703828000000001</v>
      </c>
      <c r="AK12">
        <v>623</v>
      </c>
      <c r="AL12">
        <v>19</v>
      </c>
      <c r="AM12">
        <v>438</v>
      </c>
      <c r="AN12">
        <v>80</v>
      </c>
      <c r="AO12">
        <v>16.028345000000002</v>
      </c>
      <c r="AP12">
        <v>1657.5</v>
      </c>
      <c r="AQ12">
        <v>0</v>
      </c>
      <c r="AR12">
        <v>7</v>
      </c>
      <c r="AS12">
        <v>1360</v>
      </c>
      <c r="AT12">
        <v>0.61499999999999999</v>
      </c>
      <c r="AU12">
        <v>14.179</v>
      </c>
      <c r="AV12">
        <v>27061</v>
      </c>
      <c r="AW12">
        <v>0</v>
      </c>
      <c r="AX12" s="29">
        <v>0.42</v>
      </c>
      <c r="AY12" s="2">
        <v>0.81454545454545446</v>
      </c>
      <c r="AZ12" s="2" t="s">
        <v>66</v>
      </c>
      <c r="BA12" s="2" t="s">
        <v>204</v>
      </c>
      <c r="BB12" s="2">
        <v>5</v>
      </c>
      <c r="BC12" s="2" t="s">
        <v>872</v>
      </c>
      <c r="BD12" s="2">
        <v>5</v>
      </c>
      <c r="BE12" s="2">
        <v>29063.758999999998</v>
      </c>
      <c r="BF12" s="2">
        <v>0.10628539137005644</v>
      </c>
      <c r="BG12" s="2">
        <v>8.6574282425064139E-2</v>
      </c>
      <c r="BH12" s="2">
        <v>442795.72800000024</v>
      </c>
      <c r="BI12" s="2">
        <v>6.9762484248718816E-3</v>
      </c>
      <c r="BJ12" s="2">
        <v>5.6824714442592775E-3</v>
      </c>
      <c r="BK12" s="2">
        <v>1</v>
      </c>
      <c r="BL12" s="2" t="s">
        <v>66</v>
      </c>
      <c r="BM12" s="2">
        <v>0</v>
      </c>
      <c r="BN12" s="2" t="s">
        <v>841</v>
      </c>
    </row>
    <row r="13" spans="1:66">
      <c r="A13" s="142" t="str">
        <f t="shared" si="20"/>
        <v>삼환교통</v>
      </c>
      <c r="B13" s="142" t="str">
        <f t="shared" si="21"/>
        <v>14</v>
      </c>
      <c r="C13" s="143" t="str">
        <f t="shared" si="22"/>
        <v>70바3175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0.879</v>
      </c>
      <c r="G13" s="151">
        <f t="shared" si="18"/>
        <v>1.758</v>
      </c>
      <c r="H13" s="152">
        <f t="shared" si="19"/>
        <v>2</v>
      </c>
      <c r="I13" s="153">
        <f t="shared" si="24"/>
        <v>2529.84</v>
      </c>
      <c r="J13" s="154">
        <f t="shared" si="25"/>
        <v>1.5341365923270291E-2</v>
      </c>
      <c r="K13" s="154">
        <f t="shared" si="26"/>
        <v>0.33458169688739575</v>
      </c>
      <c r="L13" s="154">
        <f t="shared" si="27"/>
        <v>0.16799481390127438</v>
      </c>
      <c r="M13" s="155">
        <f t="shared" si="28"/>
        <v>12.186</v>
      </c>
      <c r="N13" s="156">
        <f t="shared" si="29"/>
        <v>0.67200000000000004</v>
      </c>
      <c r="O13" s="156">
        <f t="shared" si="30"/>
        <v>18.46</v>
      </c>
      <c r="P13" s="157">
        <f t="shared" si="31"/>
        <v>0</v>
      </c>
      <c r="Q13" s="158">
        <f t="shared" si="32"/>
        <v>80</v>
      </c>
      <c r="R13" s="159">
        <f t="shared" si="33"/>
        <v>26.147530597129542</v>
      </c>
      <c r="S13" s="144">
        <f t="shared" si="34"/>
        <v>17</v>
      </c>
      <c r="T13" s="144">
        <f t="shared" si="35"/>
        <v>467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217</v>
      </c>
      <c r="Z13" s="4" t="s">
        <v>197</v>
      </c>
      <c r="AA13" s="4" t="s">
        <v>48</v>
      </c>
      <c r="AB13" s="4">
        <v>514</v>
      </c>
      <c r="AC13" s="4">
        <v>2529.84</v>
      </c>
      <c r="AD13" s="4">
        <v>1438.9649999999999</v>
      </c>
      <c r="AE13" s="4">
        <v>1.758</v>
      </c>
      <c r="AF13" s="4">
        <v>2</v>
      </c>
      <c r="AG13" s="4">
        <v>12.186</v>
      </c>
      <c r="AH13" s="4">
        <v>148.83244500000001</v>
      </c>
      <c r="AI13" s="4">
        <v>2.283293</v>
      </c>
      <c r="AJ13" s="4">
        <v>49.796612000000003</v>
      </c>
      <c r="AK13" s="4">
        <v>425</v>
      </c>
      <c r="AL13" s="4">
        <v>17</v>
      </c>
      <c r="AM13" s="4">
        <v>467</v>
      </c>
      <c r="AN13" s="4">
        <v>80</v>
      </c>
      <c r="AO13" s="4">
        <v>16.997906</v>
      </c>
      <c r="AP13" s="4">
        <v>2175</v>
      </c>
      <c r="AQ13" s="4">
        <v>0</v>
      </c>
      <c r="AR13" s="4">
        <v>6</v>
      </c>
      <c r="AS13" s="4">
        <v>528</v>
      </c>
      <c r="AT13" s="4">
        <v>0.67200000000000004</v>
      </c>
      <c r="AU13" s="4">
        <v>18.46</v>
      </c>
      <c r="AV13" s="4">
        <v>19565</v>
      </c>
      <c r="AW13" s="4">
        <v>0</v>
      </c>
      <c r="AX13" s="30">
        <v>0.43</v>
      </c>
      <c r="AY13">
        <v>0.879</v>
      </c>
      <c r="AZ13" t="s">
        <v>68</v>
      </c>
      <c r="BA13" t="s">
        <v>204</v>
      </c>
      <c r="BB13">
        <v>1</v>
      </c>
      <c r="BC13" t="s">
        <v>225</v>
      </c>
      <c r="BD13">
        <v>5</v>
      </c>
      <c r="BE13">
        <v>29063.758999999998</v>
      </c>
      <c r="BF13">
        <v>8.7044487259889558E-2</v>
      </c>
      <c r="BG13">
        <v>7.6512104301442924E-2</v>
      </c>
      <c r="BH13">
        <v>442795.72800000024</v>
      </c>
      <c r="BI13">
        <v>5.7133342533060728E-3</v>
      </c>
      <c r="BJ13">
        <v>5.0220208086560383E-3</v>
      </c>
      <c r="BK13">
        <v>1</v>
      </c>
      <c r="BL13" t="s">
        <v>68</v>
      </c>
      <c r="BM13">
        <v>0</v>
      </c>
      <c r="BN13" t="s">
        <v>841</v>
      </c>
    </row>
    <row r="14" spans="1:66">
      <c r="A14" s="139" t="str">
        <f t="shared" si="20"/>
        <v>삼환교통</v>
      </c>
      <c r="B14" s="139" t="str">
        <f t="shared" si="21"/>
        <v>14</v>
      </c>
      <c r="C14" s="140" t="str">
        <f t="shared" si="22"/>
        <v>70바3178</v>
      </c>
      <c r="D14" s="114" t="str">
        <f t="shared" si="23"/>
        <v>대형</v>
      </c>
      <c r="E14" s="110" t="str">
        <f t="shared" si="16"/>
        <v>D</v>
      </c>
      <c r="F14" s="160">
        <f t="shared" si="17"/>
        <v>0.82428571428571429</v>
      </c>
      <c r="G14" s="161">
        <f t="shared" si="18"/>
        <v>1.7310000000000001</v>
      </c>
      <c r="H14" s="162">
        <f t="shared" si="19"/>
        <v>2.1</v>
      </c>
      <c r="I14" s="163">
        <f t="shared" si="24"/>
        <v>2152.7640000000001</v>
      </c>
      <c r="J14" s="164">
        <f t="shared" si="25"/>
        <v>2.7875552904206694E-2</v>
      </c>
      <c r="K14" s="164">
        <f t="shared" si="26"/>
        <v>0.35035086307066354</v>
      </c>
      <c r="L14" s="164">
        <f t="shared" si="27"/>
        <v>0.16397524298994223</v>
      </c>
      <c r="M14" s="165">
        <f t="shared" si="28"/>
        <v>12.515000000000001</v>
      </c>
      <c r="N14" s="166">
        <f t="shared" si="29"/>
        <v>0.46500000000000002</v>
      </c>
      <c r="O14" s="166">
        <f t="shared" si="30"/>
        <v>19.928000000000001</v>
      </c>
      <c r="P14" s="167">
        <f t="shared" si="31"/>
        <v>0</v>
      </c>
      <c r="Q14" s="168">
        <f t="shared" si="32"/>
        <v>75</v>
      </c>
      <c r="R14" s="169">
        <f t="shared" si="33"/>
        <v>26.179332178243808</v>
      </c>
      <c r="S14" s="141">
        <f t="shared" si="34"/>
        <v>10</v>
      </c>
      <c r="T14" s="141">
        <f t="shared" si="35"/>
        <v>429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219</v>
      </c>
      <c r="Z14" t="s">
        <v>197</v>
      </c>
      <c r="AA14" t="s">
        <v>48</v>
      </c>
      <c r="AB14">
        <v>514</v>
      </c>
      <c r="AC14" s="1">
        <v>2152.7640000000001</v>
      </c>
      <c r="AD14" s="1">
        <v>1243.973</v>
      </c>
      <c r="AE14" s="28">
        <v>1.7310000000000001</v>
      </c>
      <c r="AF14">
        <v>2.1</v>
      </c>
      <c r="AG14">
        <v>12.515000000000001</v>
      </c>
      <c r="AH14">
        <v>132.253018</v>
      </c>
      <c r="AI14">
        <v>3.686626</v>
      </c>
      <c r="AJ14">
        <v>46.334958999999998</v>
      </c>
      <c r="AK14">
        <v>353</v>
      </c>
      <c r="AL14">
        <v>10</v>
      </c>
      <c r="AM14">
        <v>429</v>
      </c>
      <c r="AN14">
        <v>75</v>
      </c>
      <c r="AO14">
        <v>16.277616999999999</v>
      </c>
      <c r="AP14">
        <v>55.4</v>
      </c>
      <c r="AQ14">
        <v>0</v>
      </c>
      <c r="AR14">
        <v>20</v>
      </c>
      <c r="AS14">
        <v>6802</v>
      </c>
      <c r="AT14">
        <v>0.46500000000000002</v>
      </c>
      <c r="AU14">
        <v>19.928000000000001</v>
      </c>
      <c r="AV14">
        <v>19341</v>
      </c>
      <c r="AW14">
        <v>0</v>
      </c>
      <c r="AX14" s="29">
        <v>0.43</v>
      </c>
      <c r="AY14">
        <v>0.82428571428571429</v>
      </c>
      <c r="AZ14" t="s">
        <v>66</v>
      </c>
      <c r="BA14" t="s">
        <v>204</v>
      </c>
      <c r="BB14">
        <v>4</v>
      </c>
      <c r="BC14" t="s">
        <v>874</v>
      </c>
      <c r="BD14">
        <v>9</v>
      </c>
      <c r="BE14">
        <v>29063.758999999998</v>
      </c>
      <c r="BF14">
        <v>7.4070391238793318E-2</v>
      </c>
      <c r="BG14">
        <v>6.1055165349691062E-2</v>
      </c>
      <c r="BH14">
        <v>442795.72800000024</v>
      </c>
      <c r="BI14">
        <v>4.8617542218022461E-3</v>
      </c>
      <c r="BJ14">
        <v>4.0074745513998516E-3</v>
      </c>
      <c r="BK14">
        <v>1</v>
      </c>
      <c r="BL14" t="s">
        <v>66</v>
      </c>
      <c r="BM14">
        <v>0</v>
      </c>
      <c r="BN14" t="s">
        <v>841</v>
      </c>
    </row>
    <row r="15" spans="1:66">
      <c r="A15" s="142" t="str">
        <f t="shared" si="20"/>
        <v>삼환교통</v>
      </c>
      <c r="B15" s="142" t="str">
        <f t="shared" si="21"/>
        <v>14</v>
      </c>
      <c r="C15" s="143" t="str">
        <f t="shared" si="22"/>
        <v>70바3187</v>
      </c>
      <c r="D15" s="131" t="str">
        <f t="shared" si="23"/>
        <v>대형</v>
      </c>
      <c r="E15" s="127" t="str">
        <f t="shared" si="16"/>
        <v>C</v>
      </c>
      <c r="F15" s="150">
        <f t="shared" si="17"/>
        <v>0.86150000000000004</v>
      </c>
      <c r="G15" s="151">
        <f t="shared" si="18"/>
        <v>1.7230000000000001</v>
      </c>
      <c r="H15" s="152">
        <f t="shared" si="19"/>
        <v>2</v>
      </c>
      <c r="I15" s="153">
        <f t="shared" si="24"/>
        <v>1728.7809999999999</v>
      </c>
      <c r="J15" s="154">
        <f t="shared" si="25"/>
        <v>3.0458442828297218E-2</v>
      </c>
      <c r="K15" s="154">
        <f t="shared" si="26"/>
        <v>0.35822588719402237</v>
      </c>
      <c r="L15" s="154">
        <f t="shared" si="27"/>
        <v>0.20592544689003409</v>
      </c>
      <c r="M15" s="155">
        <f t="shared" si="28"/>
        <v>14.882999999999999</v>
      </c>
      <c r="N15" s="156">
        <f t="shared" si="29"/>
        <v>0.40500000000000003</v>
      </c>
      <c r="O15" s="156">
        <f t="shared" si="30"/>
        <v>29.038</v>
      </c>
      <c r="P15" s="157">
        <f t="shared" si="31"/>
        <v>0</v>
      </c>
      <c r="Q15" s="158">
        <f t="shared" si="32"/>
        <v>79</v>
      </c>
      <c r="R15" s="159">
        <f t="shared" si="33"/>
        <v>27.918454028008771</v>
      </c>
      <c r="S15" s="144">
        <f t="shared" si="34"/>
        <v>7</v>
      </c>
      <c r="T15" s="144">
        <f t="shared" si="35"/>
        <v>502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221</v>
      </c>
      <c r="Z15" t="s">
        <v>197</v>
      </c>
      <c r="AA15" t="s">
        <v>48</v>
      </c>
      <c r="AB15">
        <v>514</v>
      </c>
      <c r="AC15" s="1">
        <v>1728.7809999999999</v>
      </c>
      <c r="AD15" s="1">
        <v>1003.579</v>
      </c>
      <c r="AE15" s="28">
        <v>1.7230000000000001</v>
      </c>
      <c r="AF15">
        <v>2</v>
      </c>
      <c r="AG15">
        <v>14.882999999999999</v>
      </c>
      <c r="AH15">
        <v>101.293852</v>
      </c>
      <c r="AI15">
        <v>3.0852529999999998</v>
      </c>
      <c r="AJ15">
        <v>36.286079999999998</v>
      </c>
      <c r="AK15">
        <v>356</v>
      </c>
      <c r="AL15">
        <v>7</v>
      </c>
      <c r="AM15">
        <v>502</v>
      </c>
      <c r="AN15">
        <v>79</v>
      </c>
      <c r="AO15">
        <v>17.066987999999998</v>
      </c>
      <c r="AP15">
        <v>2402.1</v>
      </c>
      <c r="AQ15">
        <v>0</v>
      </c>
      <c r="AR15">
        <v>35</v>
      </c>
      <c r="AS15">
        <v>12472</v>
      </c>
      <c r="AT15">
        <v>0.40500000000000003</v>
      </c>
      <c r="AU15">
        <v>29.038</v>
      </c>
      <c r="AV15">
        <v>13521</v>
      </c>
      <c r="AW15">
        <v>0</v>
      </c>
      <c r="AX15" s="29">
        <v>0.45</v>
      </c>
      <c r="AY15">
        <v>0.86150000000000004</v>
      </c>
      <c r="AZ15" t="s">
        <v>68</v>
      </c>
      <c r="BA15" t="s">
        <v>204</v>
      </c>
      <c r="BB15">
        <v>4</v>
      </c>
      <c r="BC15" t="s">
        <v>212</v>
      </c>
      <c r="BD15">
        <v>9</v>
      </c>
      <c r="BE15">
        <v>29063.758999999998</v>
      </c>
      <c r="BF15">
        <v>5.948236083295351E-2</v>
      </c>
      <c r="BG15">
        <v>5.1244053857589449E-2</v>
      </c>
      <c r="BH15">
        <v>442795.72800000024</v>
      </c>
      <c r="BI15">
        <v>3.9042404672883363E-3</v>
      </c>
      <c r="BJ15">
        <v>3.3635031625689018E-3</v>
      </c>
      <c r="BK15">
        <v>1</v>
      </c>
      <c r="BL15" t="s">
        <v>68</v>
      </c>
      <c r="BM15">
        <v>0</v>
      </c>
      <c r="BN15" t="s">
        <v>841</v>
      </c>
    </row>
    <row r="16" spans="1:66">
      <c r="A16" s="139" t="str">
        <f t="shared" si="20"/>
        <v>삼환교통</v>
      </c>
      <c r="B16" s="139" t="str">
        <f t="shared" si="21"/>
        <v>14</v>
      </c>
      <c r="C16" s="140" t="str">
        <f t="shared" si="22"/>
        <v>70바3188</v>
      </c>
      <c r="D16" s="114" t="str">
        <f t="shared" si="23"/>
        <v>대형</v>
      </c>
      <c r="E16" s="110" t="str">
        <f t="shared" si="16"/>
        <v>D</v>
      </c>
      <c r="F16" s="160">
        <f t="shared" si="17"/>
        <v>0.84904761904761894</v>
      </c>
      <c r="G16" s="161">
        <f t="shared" si="18"/>
        <v>1.7829999999999999</v>
      </c>
      <c r="H16" s="162">
        <f t="shared" si="19"/>
        <v>2.1</v>
      </c>
      <c r="I16" s="163">
        <f t="shared" si="24"/>
        <v>2261.5059999999999</v>
      </c>
      <c r="J16" s="164">
        <f t="shared" si="25"/>
        <v>2.9584337175723084E-2</v>
      </c>
      <c r="K16" s="164">
        <f t="shared" si="26"/>
        <v>0.34149282902604988</v>
      </c>
      <c r="L16" s="164">
        <f t="shared" si="27"/>
        <v>0.19544498223750015</v>
      </c>
      <c r="M16" s="165">
        <f t="shared" si="28"/>
        <v>11.295999999999999</v>
      </c>
      <c r="N16" s="166">
        <f t="shared" si="29"/>
        <v>0.70699999999999996</v>
      </c>
      <c r="O16" s="166">
        <f t="shared" si="30"/>
        <v>14.061</v>
      </c>
      <c r="P16" s="167">
        <f t="shared" si="31"/>
        <v>0</v>
      </c>
      <c r="Q16" s="168">
        <f t="shared" si="32"/>
        <v>74</v>
      </c>
      <c r="R16" s="169">
        <f t="shared" si="33"/>
        <v>25.897566743686966</v>
      </c>
      <c r="S16" s="141">
        <f t="shared" si="34"/>
        <v>16</v>
      </c>
      <c r="T16" s="141">
        <f t="shared" si="35"/>
        <v>318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222</v>
      </c>
      <c r="Z16" s="4" t="s">
        <v>197</v>
      </c>
      <c r="AA16" s="4" t="s">
        <v>48</v>
      </c>
      <c r="AB16" s="4">
        <v>514</v>
      </c>
      <c r="AC16" s="4">
        <v>2261.5059999999999</v>
      </c>
      <c r="AD16" s="4">
        <v>1268.163</v>
      </c>
      <c r="AE16" s="4">
        <v>1.7829999999999999</v>
      </c>
      <c r="AF16" s="4">
        <v>2.1</v>
      </c>
      <c r="AG16" s="4">
        <v>11.295999999999999</v>
      </c>
      <c r="AH16" s="4">
        <v>138.84857299999999</v>
      </c>
      <c r="AI16" s="4">
        <v>4.1077430000000001</v>
      </c>
      <c r="AJ16" s="4">
        <v>47.415792000000003</v>
      </c>
      <c r="AK16" s="4">
        <v>442</v>
      </c>
      <c r="AL16" s="4">
        <v>16</v>
      </c>
      <c r="AM16" s="4">
        <v>318</v>
      </c>
      <c r="AN16" s="4">
        <v>74</v>
      </c>
      <c r="AO16" s="4">
        <v>16.287571</v>
      </c>
      <c r="AP16" s="4">
        <v>174.2</v>
      </c>
      <c r="AQ16" s="4">
        <v>0</v>
      </c>
      <c r="AR16" s="4">
        <v>33</v>
      </c>
      <c r="AS16" s="4">
        <v>9466</v>
      </c>
      <c r="AT16" s="4">
        <v>0.70699999999999996</v>
      </c>
      <c r="AU16" s="4">
        <v>14.061</v>
      </c>
      <c r="AV16" s="4">
        <v>19828</v>
      </c>
      <c r="AW16" s="4">
        <v>0</v>
      </c>
      <c r="AX16" s="30">
        <v>0.42</v>
      </c>
      <c r="AY16">
        <v>0.84904761904761894</v>
      </c>
      <c r="AZ16" t="s">
        <v>66</v>
      </c>
      <c r="BA16" t="s">
        <v>204</v>
      </c>
      <c r="BB16">
        <v>1</v>
      </c>
      <c r="BC16" t="s">
        <v>210</v>
      </c>
      <c r="BD16">
        <v>4</v>
      </c>
      <c r="BE16">
        <v>29063.758999999998</v>
      </c>
      <c r="BF16">
        <v>7.7811889370538748E-2</v>
      </c>
      <c r="BG16">
        <v>6.6065999403652653E-2</v>
      </c>
      <c r="BH16">
        <v>442795.72800000024</v>
      </c>
      <c r="BI16">
        <v>5.1073347302031755E-3</v>
      </c>
      <c r="BJ16">
        <v>4.3363703923582197E-3</v>
      </c>
      <c r="BK16">
        <v>1</v>
      </c>
      <c r="BL16" t="s">
        <v>66</v>
      </c>
      <c r="BM16">
        <v>0</v>
      </c>
      <c r="BN16" t="s">
        <v>841</v>
      </c>
    </row>
    <row r="17" spans="1:66">
      <c r="A17" s="142" t="str">
        <f t="shared" si="20"/>
        <v>삼환교통</v>
      </c>
      <c r="B17" s="142" t="str">
        <f t="shared" si="21"/>
        <v>14</v>
      </c>
      <c r="C17" s="143" t="str">
        <f t="shared" si="22"/>
        <v>70바3189</v>
      </c>
      <c r="D17" s="131" t="str">
        <f t="shared" si="23"/>
        <v>대형</v>
      </c>
      <c r="E17" s="127" t="str">
        <f t="shared" si="16"/>
        <v>D</v>
      </c>
      <c r="F17" s="150">
        <f t="shared" si="17"/>
        <v>0.84380952380952379</v>
      </c>
      <c r="G17" s="151">
        <f t="shared" si="18"/>
        <v>1.772</v>
      </c>
      <c r="H17" s="152">
        <f t="shared" si="19"/>
        <v>2.1</v>
      </c>
      <c r="I17" s="153">
        <f t="shared" si="24"/>
        <v>1592.0740000000001</v>
      </c>
      <c r="J17" s="154">
        <f t="shared" si="25"/>
        <v>4.3323964980192635E-2</v>
      </c>
      <c r="K17" s="154">
        <f t="shared" si="26"/>
        <v>0.29936090019740352</v>
      </c>
      <c r="L17" s="154">
        <f t="shared" si="27"/>
        <v>0.17147444151465321</v>
      </c>
      <c r="M17" s="155">
        <f t="shared" si="28"/>
        <v>11.1</v>
      </c>
      <c r="N17" s="156">
        <f t="shared" si="29"/>
        <v>0.56499999999999995</v>
      </c>
      <c r="O17" s="156">
        <f t="shared" si="30"/>
        <v>10.301</v>
      </c>
      <c r="P17" s="157">
        <f t="shared" si="31"/>
        <v>0</v>
      </c>
      <c r="Q17" s="158">
        <f t="shared" si="32"/>
        <v>75</v>
      </c>
      <c r="R17" s="159">
        <f t="shared" si="33"/>
        <v>26.078066206020353</v>
      </c>
      <c r="S17" s="144">
        <f t="shared" si="34"/>
        <v>9</v>
      </c>
      <c r="T17" s="144">
        <f t="shared" si="35"/>
        <v>164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223</v>
      </c>
      <c r="Z17" t="s">
        <v>197</v>
      </c>
      <c r="AA17" t="s">
        <v>48</v>
      </c>
      <c r="AB17">
        <v>514</v>
      </c>
      <c r="AC17" s="1">
        <v>1592.0740000000001</v>
      </c>
      <c r="AD17" s="1">
        <v>898.40899999999999</v>
      </c>
      <c r="AE17" s="28">
        <v>1.772</v>
      </c>
      <c r="AF17">
        <v>2.1</v>
      </c>
      <c r="AG17">
        <v>11.1</v>
      </c>
      <c r="AH17">
        <v>92.878294999999994</v>
      </c>
      <c r="AI17">
        <v>4.0238560000000003</v>
      </c>
      <c r="AJ17">
        <v>27.804130000000001</v>
      </c>
      <c r="AK17">
        <v>273</v>
      </c>
      <c r="AL17">
        <v>9</v>
      </c>
      <c r="AM17">
        <v>164</v>
      </c>
      <c r="AN17">
        <v>75</v>
      </c>
      <c r="AO17">
        <v>17.141507000000001</v>
      </c>
      <c r="AP17">
        <v>89.9</v>
      </c>
      <c r="AQ17">
        <v>0</v>
      </c>
      <c r="AR17">
        <v>11</v>
      </c>
      <c r="AS17">
        <v>3080</v>
      </c>
      <c r="AT17">
        <v>0.56499999999999995</v>
      </c>
      <c r="AU17">
        <v>10.301</v>
      </c>
      <c r="AV17">
        <v>13990</v>
      </c>
      <c r="AW17">
        <v>0</v>
      </c>
      <c r="AX17" s="29">
        <v>0.41</v>
      </c>
      <c r="AY17">
        <v>0.84380952380952379</v>
      </c>
      <c r="AZ17" t="s">
        <v>66</v>
      </c>
      <c r="BA17" t="s">
        <v>204</v>
      </c>
      <c r="BB17">
        <v>2</v>
      </c>
      <c r="BC17" t="s">
        <v>873</v>
      </c>
      <c r="BD17">
        <v>9</v>
      </c>
      <c r="BE17">
        <v>29063.758999999998</v>
      </c>
      <c r="BF17">
        <v>5.4778667824764177E-2</v>
      </c>
      <c r="BG17">
        <v>4.6222761612134344E-2</v>
      </c>
      <c r="BH17">
        <v>442795.72800000024</v>
      </c>
      <c r="BI17">
        <v>3.5955044263660989E-3</v>
      </c>
      <c r="BJ17">
        <v>3.0339208778670129E-3</v>
      </c>
      <c r="BK17">
        <v>1</v>
      </c>
      <c r="BL17" t="s">
        <v>66</v>
      </c>
      <c r="BM17">
        <v>0</v>
      </c>
      <c r="BN17" t="s">
        <v>841</v>
      </c>
    </row>
    <row r="18" spans="1:66">
      <c r="A18" s="139" t="str">
        <f t="shared" si="20"/>
        <v>삼환교통</v>
      </c>
      <c r="B18" s="139" t="str">
        <f t="shared" si="21"/>
        <v>14</v>
      </c>
      <c r="C18" s="140" t="str">
        <f t="shared" si="22"/>
        <v>72아1005</v>
      </c>
      <c r="D18" s="114" t="str">
        <f t="shared" si="23"/>
        <v>대형</v>
      </c>
      <c r="E18" s="110" t="str">
        <f t="shared" si="16"/>
        <v>B</v>
      </c>
      <c r="F18" s="160">
        <f t="shared" si="17"/>
        <v>0.92368421052631577</v>
      </c>
      <c r="G18" s="161">
        <f t="shared" si="18"/>
        <v>1.7549999999999999</v>
      </c>
      <c r="H18" s="162">
        <f t="shared" si="19"/>
        <v>1.9</v>
      </c>
      <c r="I18" s="163">
        <f t="shared" si="24"/>
        <v>2393.087</v>
      </c>
      <c r="J18" s="164">
        <f t="shared" si="25"/>
        <v>2.6066880528013318E-2</v>
      </c>
      <c r="K18" s="164">
        <f t="shared" si="26"/>
        <v>0.31531847428755916</v>
      </c>
      <c r="L18" s="164">
        <f t="shared" si="27"/>
        <v>0.10572118773784656</v>
      </c>
      <c r="M18" s="165">
        <f t="shared" si="28"/>
        <v>11.209</v>
      </c>
      <c r="N18" s="166">
        <f t="shared" si="29"/>
        <v>0.41799999999999998</v>
      </c>
      <c r="O18" s="166">
        <f t="shared" si="30"/>
        <v>11.868</v>
      </c>
      <c r="P18" s="167">
        <f t="shared" si="31"/>
        <v>0</v>
      </c>
      <c r="Q18" s="168">
        <f t="shared" si="32"/>
        <v>70</v>
      </c>
      <c r="R18" s="169">
        <f t="shared" si="33"/>
        <v>24.204981980991761</v>
      </c>
      <c r="S18" s="141">
        <f t="shared" si="34"/>
        <v>10</v>
      </c>
      <c r="T18" s="141">
        <f t="shared" si="35"/>
        <v>284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224</v>
      </c>
      <c r="Z18" t="s">
        <v>197</v>
      </c>
      <c r="AA18" t="s">
        <v>48</v>
      </c>
      <c r="AB18">
        <v>514</v>
      </c>
      <c r="AC18" s="1">
        <v>2393.087</v>
      </c>
      <c r="AD18" s="1">
        <v>1363.91</v>
      </c>
      <c r="AE18" s="28">
        <v>1.7549999999999999</v>
      </c>
      <c r="AF18">
        <v>1.9</v>
      </c>
      <c r="AG18">
        <v>11.209</v>
      </c>
      <c r="AH18">
        <v>150.114395</v>
      </c>
      <c r="AI18">
        <v>3.913014</v>
      </c>
      <c r="AJ18">
        <v>47.333841999999997</v>
      </c>
      <c r="AK18">
        <v>253</v>
      </c>
      <c r="AL18">
        <v>10</v>
      </c>
      <c r="AM18">
        <v>284</v>
      </c>
      <c r="AN18">
        <v>70</v>
      </c>
      <c r="AO18">
        <v>15.941755000000001</v>
      </c>
      <c r="AP18">
        <v>111</v>
      </c>
      <c r="AQ18">
        <v>0</v>
      </c>
      <c r="AR18">
        <v>11</v>
      </c>
      <c r="AS18">
        <v>3241</v>
      </c>
      <c r="AT18">
        <v>0.41799999999999998</v>
      </c>
      <c r="AU18">
        <v>11.868</v>
      </c>
      <c r="AV18">
        <v>20010</v>
      </c>
      <c r="AW18">
        <v>0</v>
      </c>
      <c r="AX18" s="29">
        <v>0.44</v>
      </c>
      <c r="AY18">
        <v>0.92368421052631577</v>
      </c>
      <c r="AZ18" t="s">
        <v>67</v>
      </c>
      <c r="BA18" t="s">
        <v>204</v>
      </c>
      <c r="BB18">
        <v>2</v>
      </c>
      <c r="BC18" t="s">
        <v>844</v>
      </c>
      <c r="BD18">
        <v>8</v>
      </c>
      <c r="BE18">
        <v>29063.758999999998</v>
      </c>
      <c r="BF18">
        <v>8.2339211524565706E-2</v>
      </c>
      <c r="BG18">
        <v>7.6055429592427795E-2</v>
      </c>
      <c r="BH18">
        <v>442795.72800000024</v>
      </c>
      <c r="BI18">
        <v>5.4044943270094032E-3</v>
      </c>
      <c r="BJ18">
        <v>4.9920460757376332E-3</v>
      </c>
      <c r="BK18">
        <v>1</v>
      </c>
      <c r="BL18" t="s">
        <v>67</v>
      </c>
      <c r="BM18">
        <v>0</v>
      </c>
      <c r="BN18" t="s">
        <v>841</v>
      </c>
    </row>
    <row r="19" spans="1:66">
      <c r="A19" s="142" t="str">
        <f t="shared" si="20"/>
        <v>삼환교통</v>
      </c>
      <c r="B19" s="142" t="str">
        <f t="shared" si="21"/>
        <v>23</v>
      </c>
      <c r="C19" s="143" t="str">
        <f t="shared" si="22"/>
        <v>70바3101</v>
      </c>
      <c r="D19" s="131" t="str">
        <f t="shared" si="23"/>
        <v>저상</v>
      </c>
      <c r="E19" s="127" t="str">
        <f t="shared" si="16"/>
        <v>B</v>
      </c>
      <c r="F19" s="150">
        <f t="shared" si="17"/>
        <v>0.91000000000000014</v>
      </c>
      <c r="G19" s="151">
        <f t="shared" si="18"/>
        <v>1.7290000000000001</v>
      </c>
      <c r="H19" s="152">
        <f t="shared" si="19"/>
        <v>1.9</v>
      </c>
      <c r="I19" s="153">
        <f t="shared" si="24"/>
        <v>1645.617</v>
      </c>
      <c r="J19" s="154">
        <f t="shared" si="25"/>
        <v>3.5731686236907596E-2</v>
      </c>
      <c r="K19" s="154">
        <f t="shared" si="26"/>
        <v>0.32839407812845767</v>
      </c>
      <c r="L19" s="154">
        <f t="shared" si="27"/>
        <v>0.21754758245691433</v>
      </c>
      <c r="M19" s="155">
        <f t="shared" si="28"/>
        <v>15.33</v>
      </c>
      <c r="N19" s="156">
        <f t="shared" si="29"/>
        <v>6.0999999999999999E-2</v>
      </c>
      <c r="O19" s="156">
        <f t="shared" si="30"/>
        <v>8.8109999999999999</v>
      </c>
      <c r="P19" s="157">
        <f t="shared" si="31"/>
        <v>0.13833333333333334</v>
      </c>
      <c r="Q19" s="158">
        <f t="shared" si="32"/>
        <v>87</v>
      </c>
      <c r="R19" s="159">
        <f t="shared" si="33"/>
        <v>27.379148288683648</v>
      </c>
      <c r="S19" s="144">
        <f t="shared" si="34"/>
        <v>1</v>
      </c>
      <c r="T19" s="144">
        <f t="shared" si="35"/>
        <v>145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226</v>
      </c>
      <c r="Z19" s="4" t="s">
        <v>208</v>
      </c>
      <c r="AA19" s="4" t="s">
        <v>48</v>
      </c>
      <c r="AB19" s="4">
        <v>514</v>
      </c>
      <c r="AC19" s="4">
        <v>1645.617</v>
      </c>
      <c r="AD19" s="4">
        <v>951.75900000000001</v>
      </c>
      <c r="AE19" s="4">
        <v>1.7290000000000001</v>
      </c>
      <c r="AF19" s="4">
        <v>1.9</v>
      </c>
      <c r="AG19" s="4">
        <v>15.33</v>
      </c>
      <c r="AH19" s="4">
        <v>94.523022999999995</v>
      </c>
      <c r="AI19" s="4">
        <v>3.3774670000000002</v>
      </c>
      <c r="AJ19" s="4">
        <v>31.040800999999998</v>
      </c>
      <c r="AK19" s="4">
        <v>358</v>
      </c>
      <c r="AL19" s="4">
        <v>1</v>
      </c>
      <c r="AM19" s="4">
        <v>145</v>
      </c>
      <c r="AN19" s="4">
        <v>87</v>
      </c>
      <c r="AO19" s="4">
        <v>17.409693999999998</v>
      </c>
      <c r="AP19" s="4">
        <v>150.80000000000001</v>
      </c>
      <c r="AQ19" s="4">
        <v>8.3000000000000007</v>
      </c>
      <c r="AR19" s="4">
        <v>27</v>
      </c>
      <c r="AS19" s="4">
        <v>9243</v>
      </c>
      <c r="AT19" s="4">
        <v>6.0999999999999999E-2</v>
      </c>
      <c r="AU19" s="4">
        <v>8.8109999999999999</v>
      </c>
      <c r="AV19" s="4">
        <v>14110</v>
      </c>
      <c r="AW19" s="4">
        <v>0</v>
      </c>
      <c r="AX19" s="30">
        <v>0.47</v>
      </c>
      <c r="AY19">
        <v>0.91000000000000014</v>
      </c>
      <c r="AZ19" t="s">
        <v>67</v>
      </c>
      <c r="BA19" t="s">
        <v>227</v>
      </c>
      <c r="BB19">
        <v>4</v>
      </c>
      <c r="BC19" t="s">
        <v>845</v>
      </c>
      <c r="BD19">
        <v>5</v>
      </c>
      <c r="BE19">
        <v>32723.095000000005</v>
      </c>
      <c r="BF19">
        <v>5.0289161217788224E-2</v>
      </c>
      <c r="BG19">
        <v>4.5763136708187289E-2</v>
      </c>
      <c r="BH19">
        <v>442795.72800000024</v>
      </c>
      <c r="BI19">
        <v>3.7164247438267947E-3</v>
      </c>
      <c r="BJ19">
        <v>3.3819465168823835E-3</v>
      </c>
      <c r="BK19">
        <v>1</v>
      </c>
      <c r="BL19" t="s">
        <v>67</v>
      </c>
      <c r="BM19">
        <v>0</v>
      </c>
      <c r="BN19" t="s">
        <v>841</v>
      </c>
    </row>
    <row r="20" spans="1:66">
      <c r="A20" s="139" t="str">
        <f t="shared" si="20"/>
        <v>삼환교통</v>
      </c>
      <c r="B20" s="139" t="str">
        <f t="shared" si="21"/>
        <v>23</v>
      </c>
      <c r="C20" s="140" t="str">
        <f t="shared" si="22"/>
        <v>70바3104</v>
      </c>
      <c r="D20" s="114" t="str">
        <f t="shared" si="23"/>
        <v>저상</v>
      </c>
      <c r="E20" s="110" t="str">
        <f t="shared" si="16"/>
        <v>A</v>
      </c>
      <c r="F20" s="160">
        <f t="shared" si="17"/>
        <v>0.96666666666666667</v>
      </c>
      <c r="G20" s="161">
        <f t="shared" si="18"/>
        <v>1.74</v>
      </c>
      <c r="H20" s="162">
        <f t="shared" si="19"/>
        <v>1.8</v>
      </c>
      <c r="I20" s="163">
        <f t="shared" si="24"/>
        <v>1254.76</v>
      </c>
      <c r="J20" s="164">
        <f t="shared" si="25"/>
        <v>3.4625243041324735E-2</v>
      </c>
      <c r="K20" s="164">
        <f t="shared" si="26"/>
        <v>0.30670715702600887</v>
      </c>
      <c r="L20" s="164">
        <f t="shared" si="27"/>
        <v>0.26698332748892217</v>
      </c>
      <c r="M20" s="165">
        <f t="shared" si="28"/>
        <v>15.946999999999999</v>
      </c>
      <c r="N20" s="166">
        <f t="shared" si="29"/>
        <v>0.159</v>
      </c>
      <c r="O20" s="166">
        <f t="shared" si="30"/>
        <v>19.446000000000002</v>
      </c>
      <c r="P20" s="167">
        <f t="shared" si="31"/>
        <v>7.6666666666666661E-2</v>
      </c>
      <c r="Q20" s="168">
        <f t="shared" si="32"/>
        <v>89</v>
      </c>
      <c r="R20" s="169">
        <f t="shared" si="33"/>
        <v>28.323248817221753</v>
      </c>
      <c r="S20" s="141">
        <f t="shared" si="34"/>
        <v>2</v>
      </c>
      <c r="T20" s="141">
        <f t="shared" si="35"/>
        <v>244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228</v>
      </c>
      <c r="Z20" t="s">
        <v>208</v>
      </c>
      <c r="AA20" t="s">
        <v>48</v>
      </c>
      <c r="AB20">
        <v>514</v>
      </c>
      <c r="AC20" s="1">
        <v>1254.76</v>
      </c>
      <c r="AD20" s="1">
        <v>720.96199999999999</v>
      </c>
      <c r="AE20" s="28">
        <v>1.74</v>
      </c>
      <c r="AF20">
        <v>1.8</v>
      </c>
      <c r="AG20">
        <v>15.946999999999999</v>
      </c>
      <c r="AH20">
        <v>67.259137999999993</v>
      </c>
      <c r="AI20">
        <v>2.3288639999999998</v>
      </c>
      <c r="AJ20">
        <v>20.628858999999999</v>
      </c>
      <c r="AK20">
        <v>335</v>
      </c>
      <c r="AL20">
        <v>2</v>
      </c>
      <c r="AM20">
        <v>244</v>
      </c>
      <c r="AN20">
        <v>89</v>
      </c>
      <c r="AO20">
        <v>18.655605999999999</v>
      </c>
      <c r="AP20">
        <v>186.3</v>
      </c>
      <c r="AQ20">
        <v>4.5999999999999996</v>
      </c>
      <c r="AR20">
        <v>4</v>
      </c>
      <c r="AS20">
        <v>1003</v>
      </c>
      <c r="AT20">
        <v>0.159</v>
      </c>
      <c r="AU20">
        <v>19.446000000000002</v>
      </c>
      <c r="AV20">
        <v>10853</v>
      </c>
      <c r="AW20">
        <v>0</v>
      </c>
      <c r="AX20" s="29">
        <v>0.47</v>
      </c>
      <c r="AY20">
        <v>0.96666666666666667</v>
      </c>
      <c r="AZ20" t="s">
        <v>65</v>
      </c>
      <c r="BA20" t="s">
        <v>227</v>
      </c>
      <c r="BB20">
        <v>2</v>
      </c>
      <c r="BC20" t="s">
        <v>847</v>
      </c>
      <c r="BD20">
        <v>5</v>
      </c>
      <c r="BE20">
        <v>32723.095000000005</v>
      </c>
      <c r="BF20">
        <v>3.8344783707042376E-2</v>
      </c>
      <c r="BG20">
        <v>3.7066624250140963E-2</v>
      </c>
      <c r="BH20">
        <v>442795.72800000024</v>
      </c>
      <c r="BI20">
        <v>2.8337220091698792E-3</v>
      </c>
      <c r="BJ20">
        <v>2.7392646088642164E-3</v>
      </c>
      <c r="BK20">
        <v>1</v>
      </c>
      <c r="BL20" t="s">
        <v>65</v>
      </c>
      <c r="BM20">
        <v>0</v>
      </c>
      <c r="BN20" t="s">
        <v>841</v>
      </c>
    </row>
    <row r="21" spans="1:66">
      <c r="A21" s="142" t="str">
        <f t="shared" si="20"/>
        <v>삼환교통</v>
      </c>
      <c r="B21" s="142" t="str">
        <f t="shared" si="21"/>
        <v>23</v>
      </c>
      <c r="C21" s="143" t="str">
        <f t="shared" si="22"/>
        <v>70바3116</v>
      </c>
      <c r="D21" s="131" t="str">
        <f t="shared" si="23"/>
        <v>저상</v>
      </c>
      <c r="E21" s="127" t="str">
        <f t="shared" si="16"/>
        <v>A</v>
      </c>
      <c r="F21" s="150">
        <f t="shared" si="17"/>
        <v>0.97111111111111104</v>
      </c>
      <c r="G21" s="151">
        <f t="shared" si="18"/>
        <v>1.748</v>
      </c>
      <c r="H21" s="152">
        <f t="shared" si="19"/>
        <v>1.8</v>
      </c>
      <c r="I21" s="153">
        <f t="shared" si="24"/>
        <v>1539.7190000000001</v>
      </c>
      <c r="J21" s="154">
        <f t="shared" si="25"/>
        <v>1.7181625246761648E-2</v>
      </c>
      <c r="K21" s="154">
        <f t="shared" si="26"/>
        <v>0.33651695551207322</v>
      </c>
      <c r="L21" s="154">
        <f t="shared" si="27"/>
        <v>0.25004562520823603</v>
      </c>
      <c r="M21" s="155">
        <f t="shared" si="28"/>
        <v>14.398</v>
      </c>
      <c r="N21" s="156">
        <f t="shared" si="29"/>
        <v>0</v>
      </c>
      <c r="O21" s="156">
        <f t="shared" si="30"/>
        <v>12.275</v>
      </c>
      <c r="P21" s="157">
        <f t="shared" si="31"/>
        <v>0.105</v>
      </c>
      <c r="Q21" s="158">
        <f t="shared" si="32"/>
        <v>89</v>
      </c>
      <c r="R21" s="159">
        <f t="shared" si="33"/>
        <v>27.694293522469753</v>
      </c>
      <c r="S21" s="144">
        <f t="shared" si="34"/>
        <v>0</v>
      </c>
      <c r="T21" s="144">
        <f t="shared" si="35"/>
        <v>189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230</v>
      </c>
      <c r="Z21" t="s">
        <v>208</v>
      </c>
      <c r="AA21" t="s">
        <v>48</v>
      </c>
      <c r="AB21">
        <v>514</v>
      </c>
      <c r="AC21" s="1">
        <v>1539.7190000000001</v>
      </c>
      <c r="AD21" s="1">
        <v>881.053</v>
      </c>
      <c r="AE21" s="28">
        <v>1.748</v>
      </c>
      <c r="AF21">
        <v>1.8</v>
      </c>
      <c r="AG21">
        <v>14.398</v>
      </c>
      <c r="AH21">
        <v>86.023294000000007</v>
      </c>
      <c r="AI21">
        <v>1.4780199999999999</v>
      </c>
      <c r="AJ21">
        <v>28.948297</v>
      </c>
      <c r="AK21">
        <v>385</v>
      </c>
      <c r="AL21">
        <v>0</v>
      </c>
      <c r="AM21">
        <v>189</v>
      </c>
      <c r="AN21">
        <v>89</v>
      </c>
      <c r="AO21">
        <v>17.898861</v>
      </c>
      <c r="AP21">
        <v>880.6</v>
      </c>
      <c r="AQ21">
        <v>6.3</v>
      </c>
      <c r="AR21">
        <v>4</v>
      </c>
      <c r="AS21">
        <v>1178</v>
      </c>
      <c r="AT21">
        <v>0</v>
      </c>
      <c r="AU21">
        <v>12.275</v>
      </c>
      <c r="AV21">
        <v>13936</v>
      </c>
      <c r="AW21">
        <v>0</v>
      </c>
      <c r="AX21" s="29">
        <v>0.45</v>
      </c>
      <c r="AY21">
        <v>0.97111111111111104</v>
      </c>
      <c r="AZ21" t="s">
        <v>65</v>
      </c>
      <c r="BA21" t="s">
        <v>227</v>
      </c>
      <c r="BB21">
        <v>1</v>
      </c>
      <c r="BC21" t="s">
        <v>848</v>
      </c>
      <c r="BD21">
        <v>6</v>
      </c>
      <c r="BE21">
        <v>32723.095000000005</v>
      </c>
      <c r="BF21">
        <v>4.7052975887519194E-2</v>
      </c>
      <c r="BG21">
        <v>4.5693667695213082E-2</v>
      </c>
      <c r="BH21">
        <v>442795.72800000024</v>
      </c>
      <c r="BI21">
        <v>3.4772670616189847E-3</v>
      </c>
      <c r="BJ21">
        <v>3.3768126798388804E-3</v>
      </c>
      <c r="BK21">
        <v>1</v>
      </c>
      <c r="BL21" t="s">
        <v>65</v>
      </c>
      <c r="BM21">
        <v>0</v>
      </c>
      <c r="BN21" t="s">
        <v>841</v>
      </c>
    </row>
    <row r="22" spans="1:66">
      <c r="A22" s="139" t="str">
        <f t="shared" si="20"/>
        <v>삼환교통</v>
      </c>
      <c r="B22" s="139" t="str">
        <f t="shared" si="21"/>
        <v>23</v>
      </c>
      <c r="C22" s="140" t="str">
        <f t="shared" si="22"/>
        <v>70바3122</v>
      </c>
      <c r="D22" s="114" t="str">
        <f t="shared" si="23"/>
        <v>저상</v>
      </c>
      <c r="E22" s="110" t="str">
        <f t="shared" si="16"/>
        <v>A</v>
      </c>
      <c r="F22" s="160">
        <f t="shared" si="17"/>
        <v>0.95833333333333337</v>
      </c>
      <c r="G22" s="161">
        <f t="shared" si="18"/>
        <v>1.7250000000000001</v>
      </c>
      <c r="H22" s="162">
        <f t="shared" si="19"/>
        <v>1.8</v>
      </c>
      <c r="I22" s="163">
        <f t="shared" si="24"/>
        <v>1561.982</v>
      </c>
      <c r="J22" s="164">
        <f t="shared" si="25"/>
        <v>2.1148050267825381E-2</v>
      </c>
      <c r="K22" s="164">
        <f t="shared" si="26"/>
        <v>0.31489029381958167</v>
      </c>
      <c r="L22" s="164">
        <f t="shared" si="27"/>
        <v>0.25352404829248992</v>
      </c>
      <c r="M22" s="165">
        <f t="shared" si="28"/>
        <v>13.077</v>
      </c>
      <c r="N22" s="166">
        <f t="shared" si="29"/>
        <v>0</v>
      </c>
      <c r="O22" s="166">
        <f t="shared" si="30"/>
        <v>11.972</v>
      </c>
      <c r="P22" s="167">
        <f t="shared" si="31"/>
        <v>0</v>
      </c>
      <c r="Q22" s="168">
        <f t="shared" si="32"/>
        <v>67</v>
      </c>
      <c r="R22" s="169">
        <f t="shared" si="33"/>
        <v>27.487430382924909</v>
      </c>
      <c r="S22" s="141">
        <f t="shared" si="34"/>
        <v>0</v>
      </c>
      <c r="T22" s="141">
        <f t="shared" si="35"/>
        <v>187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232</v>
      </c>
      <c r="Z22" s="4" t="s">
        <v>208</v>
      </c>
      <c r="AA22" s="4" t="s">
        <v>48</v>
      </c>
      <c r="AB22" s="4">
        <v>514</v>
      </c>
      <c r="AC22" s="4">
        <v>1561.982</v>
      </c>
      <c r="AD22" s="4">
        <v>905.46500000000003</v>
      </c>
      <c r="AE22" s="4">
        <v>1.7250000000000001</v>
      </c>
      <c r="AF22" s="4">
        <v>1.8</v>
      </c>
      <c r="AG22" s="4">
        <v>13.077</v>
      </c>
      <c r="AH22" s="4">
        <v>85.585241999999994</v>
      </c>
      <c r="AI22" s="4">
        <v>1.8099609999999999</v>
      </c>
      <c r="AJ22" s="4">
        <v>26.949961999999999</v>
      </c>
      <c r="AK22" s="4">
        <v>396</v>
      </c>
      <c r="AL22" s="4">
        <v>0</v>
      </c>
      <c r="AM22" s="4">
        <v>187</v>
      </c>
      <c r="AN22" s="4">
        <v>67</v>
      </c>
      <c r="AO22" s="4">
        <v>18.250599000000001</v>
      </c>
      <c r="AP22" s="4">
        <v>38.1</v>
      </c>
      <c r="AQ22" s="4">
        <v>0</v>
      </c>
      <c r="AR22" s="4">
        <v>4</v>
      </c>
      <c r="AS22" s="4">
        <v>1768</v>
      </c>
      <c r="AT22" s="4">
        <v>0</v>
      </c>
      <c r="AU22" s="4">
        <v>11.972</v>
      </c>
      <c r="AV22" s="4">
        <v>13408</v>
      </c>
      <c r="AW22" s="4">
        <v>0</v>
      </c>
      <c r="AX22" s="30">
        <v>0.42</v>
      </c>
      <c r="AY22">
        <v>0.95833333333333337</v>
      </c>
      <c r="AZ22" t="s">
        <v>65</v>
      </c>
      <c r="BA22" t="s">
        <v>227</v>
      </c>
      <c r="BB22">
        <v>3</v>
      </c>
      <c r="BC22" t="s">
        <v>945</v>
      </c>
      <c r="BD22">
        <v>4</v>
      </c>
      <c r="BE22">
        <v>32723.095000000005</v>
      </c>
      <c r="BF22">
        <v>4.7733321068804763E-2</v>
      </c>
      <c r="BG22">
        <v>4.5744432690937899E-2</v>
      </c>
      <c r="BH22">
        <v>442795.72800000024</v>
      </c>
      <c r="BI22">
        <v>3.5275453244661818E-3</v>
      </c>
      <c r="BJ22">
        <v>3.3805642692800908E-3</v>
      </c>
      <c r="BK22">
        <v>1</v>
      </c>
      <c r="BL22" t="s">
        <v>65</v>
      </c>
      <c r="BM22">
        <v>0</v>
      </c>
      <c r="BN22" t="s">
        <v>841</v>
      </c>
    </row>
    <row r="23" spans="1:66">
      <c r="A23" s="142" t="str">
        <f t="shared" si="20"/>
        <v>삼환교통</v>
      </c>
      <c r="B23" s="142" t="str">
        <f t="shared" si="21"/>
        <v>23</v>
      </c>
      <c r="C23" s="143" t="str">
        <f t="shared" si="22"/>
        <v>70바3129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0.88800000000000001</v>
      </c>
      <c r="G23" s="151">
        <f t="shared" si="18"/>
        <v>1.776</v>
      </c>
      <c r="H23" s="152">
        <f t="shared" si="19"/>
        <v>2</v>
      </c>
      <c r="I23" s="153">
        <f t="shared" si="24"/>
        <v>2487.4859999999999</v>
      </c>
      <c r="J23" s="154">
        <f t="shared" si="25"/>
        <v>4.1595550050037317E-2</v>
      </c>
      <c r="K23" s="154">
        <f t="shared" si="26"/>
        <v>0.35416581274875908</v>
      </c>
      <c r="L23" s="154">
        <f t="shared" si="27"/>
        <v>0.17246328220540741</v>
      </c>
      <c r="M23" s="155">
        <f t="shared" si="28"/>
        <v>12.378</v>
      </c>
      <c r="N23" s="156">
        <f t="shared" si="29"/>
        <v>0.161</v>
      </c>
      <c r="O23" s="156">
        <f t="shared" si="30"/>
        <v>14.151</v>
      </c>
      <c r="P23" s="157">
        <f t="shared" si="31"/>
        <v>0.19166666666666668</v>
      </c>
      <c r="Q23" s="158">
        <f t="shared" si="32"/>
        <v>84</v>
      </c>
      <c r="R23" s="159">
        <f t="shared" si="33"/>
        <v>26.681955182300943</v>
      </c>
      <c r="S23" s="144">
        <f t="shared" si="34"/>
        <v>4</v>
      </c>
      <c r="T23" s="144">
        <f t="shared" si="35"/>
        <v>352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233</v>
      </c>
      <c r="Z23" t="s">
        <v>197</v>
      </c>
      <c r="AA23" t="s">
        <v>48</v>
      </c>
      <c r="AB23">
        <v>514</v>
      </c>
      <c r="AC23" s="1">
        <v>2487.4859999999999</v>
      </c>
      <c r="AD23" s="1">
        <v>1400.4849999999999</v>
      </c>
      <c r="AE23" s="28">
        <v>1.776</v>
      </c>
      <c r="AF23">
        <v>2</v>
      </c>
      <c r="AG23">
        <v>12.378</v>
      </c>
      <c r="AH23">
        <v>154.288836</v>
      </c>
      <c r="AI23">
        <v>6.4177289999999996</v>
      </c>
      <c r="AJ23">
        <v>54.643830999999999</v>
      </c>
      <c r="AK23">
        <v>429</v>
      </c>
      <c r="AL23">
        <v>4</v>
      </c>
      <c r="AM23">
        <v>352</v>
      </c>
      <c r="AN23">
        <v>84</v>
      </c>
      <c r="AO23">
        <v>16.122267999999998</v>
      </c>
      <c r="AP23">
        <v>313.8</v>
      </c>
      <c r="AQ23">
        <v>11.5</v>
      </c>
      <c r="AR23">
        <v>20</v>
      </c>
      <c r="AS23">
        <v>5994</v>
      </c>
      <c r="AT23">
        <v>0.161</v>
      </c>
      <c r="AU23">
        <v>14.151</v>
      </c>
      <c r="AV23">
        <v>21204</v>
      </c>
      <c r="AW23">
        <v>0</v>
      </c>
      <c r="AX23" s="29">
        <v>0.43</v>
      </c>
      <c r="AY23">
        <v>0.88800000000000001</v>
      </c>
      <c r="AZ23" t="s">
        <v>68</v>
      </c>
      <c r="BA23" t="s">
        <v>227</v>
      </c>
      <c r="BB23">
        <v>1</v>
      </c>
      <c r="BC23" t="s">
        <v>243</v>
      </c>
      <c r="BD23">
        <v>8</v>
      </c>
      <c r="BE23">
        <v>32723.095000000005</v>
      </c>
      <c r="BF23">
        <v>7.6016220348350289E-2</v>
      </c>
      <c r="BG23">
        <v>6.7502403669335062E-2</v>
      </c>
      <c r="BH23">
        <v>442795.72800000024</v>
      </c>
      <c r="BI23">
        <v>5.6176829239870142E-3</v>
      </c>
      <c r="BJ23">
        <v>4.9885024365004683E-3</v>
      </c>
      <c r="BK23">
        <v>1</v>
      </c>
      <c r="BL23" t="s">
        <v>68</v>
      </c>
      <c r="BM23">
        <v>0</v>
      </c>
      <c r="BN23" t="s">
        <v>841</v>
      </c>
    </row>
    <row r="24" spans="1:66">
      <c r="A24" s="139" t="str">
        <f t="shared" si="20"/>
        <v>삼환교통</v>
      </c>
      <c r="B24" s="139" t="str">
        <f t="shared" si="21"/>
        <v>23</v>
      </c>
      <c r="C24" s="140" t="str">
        <f t="shared" si="22"/>
        <v>70바3159</v>
      </c>
      <c r="D24" s="114" t="str">
        <f t="shared" si="23"/>
        <v>대형</v>
      </c>
      <c r="E24" s="110" t="str">
        <f t="shared" si="16"/>
        <v>C</v>
      </c>
      <c r="F24" s="160">
        <f t="shared" si="17"/>
        <v>0.86799999999999999</v>
      </c>
      <c r="G24" s="161">
        <f t="shared" si="18"/>
        <v>1.736</v>
      </c>
      <c r="H24" s="162">
        <f t="shared" si="19"/>
        <v>2</v>
      </c>
      <c r="I24" s="163">
        <f t="shared" si="24"/>
        <v>1789.34</v>
      </c>
      <c r="J24" s="164">
        <f t="shared" si="25"/>
        <v>2.5700052546787436E-2</v>
      </c>
      <c r="K24" s="164">
        <f t="shared" si="26"/>
        <v>0.37292010636513662</v>
      </c>
      <c r="L24" s="164">
        <f t="shared" si="27"/>
        <v>0.10730213374763881</v>
      </c>
      <c r="M24" s="165">
        <f t="shared" si="28"/>
        <v>10.734</v>
      </c>
      <c r="N24" s="166">
        <f t="shared" si="29"/>
        <v>0</v>
      </c>
      <c r="O24" s="166">
        <f t="shared" si="30"/>
        <v>10.06</v>
      </c>
      <c r="P24" s="167">
        <f t="shared" si="31"/>
        <v>3.3333333333333333E-2</v>
      </c>
      <c r="Q24" s="168">
        <f t="shared" si="32"/>
        <v>90</v>
      </c>
      <c r="R24" s="169">
        <f t="shared" si="33"/>
        <v>25.66055964353485</v>
      </c>
      <c r="S24" s="141">
        <f t="shared" si="34"/>
        <v>0</v>
      </c>
      <c r="T24" s="141">
        <f t="shared" si="35"/>
        <v>180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234</v>
      </c>
      <c r="Z24" t="s">
        <v>197</v>
      </c>
      <c r="AA24" t="s">
        <v>48</v>
      </c>
      <c r="AB24">
        <v>514</v>
      </c>
      <c r="AC24" s="1">
        <v>1789.34</v>
      </c>
      <c r="AD24" s="1">
        <v>1030.5709999999999</v>
      </c>
      <c r="AE24" s="28">
        <v>1.736</v>
      </c>
      <c r="AF24">
        <v>2</v>
      </c>
      <c r="AG24">
        <v>10.734</v>
      </c>
      <c r="AH24">
        <v>115.951903</v>
      </c>
      <c r="AI24">
        <v>2.9799699999999998</v>
      </c>
      <c r="AJ24">
        <v>43.240796000000003</v>
      </c>
      <c r="AK24">
        <v>192</v>
      </c>
      <c r="AL24">
        <v>0</v>
      </c>
      <c r="AM24">
        <v>180</v>
      </c>
      <c r="AN24">
        <v>90</v>
      </c>
      <c r="AO24">
        <v>15.431743000000001</v>
      </c>
      <c r="AP24">
        <v>46.1</v>
      </c>
      <c r="AQ24">
        <v>2</v>
      </c>
      <c r="AR24">
        <v>20</v>
      </c>
      <c r="AS24">
        <v>2957</v>
      </c>
      <c r="AT24">
        <v>0</v>
      </c>
      <c r="AU24">
        <v>10.06</v>
      </c>
      <c r="AV24">
        <v>15325</v>
      </c>
      <c r="AW24">
        <v>0</v>
      </c>
      <c r="AX24" s="29">
        <v>0.4</v>
      </c>
      <c r="AY24">
        <v>0.86799999999999999</v>
      </c>
      <c r="AZ24" t="s">
        <v>68</v>
      </c>
      <c r="BA24" t="s">
        <v>227</v>
      </c>
      <c r="BB24">
        <v>3</v>
      </c>
      <c r="BC24" t="s">
        <v>852</v>
      </c>
      <c r="BD24">
        <v>3</v>
      </c>
      <c r="BE24">
        <v>32723.095000000005</v>
      </c>
      <c r="BF24">
        <v>5.468125799225286E-2</v>
      </c>
      <c r="BG24">
        <v>4.7463331937275484E-2</v>
      </c>
      <c r="BH24">
        <v>442795.72800000024</v>
      </c>
      <c r="BI24">
        <v>4.0410055627275584E-3</v>
      </c>
      <c r="BJ24">
        <v>3.5075928284475206E-3</v>
      </c>
      <c r="BK24">
        <v>1</v>
      </c>
      <c r="BL24" t="s">
        <v>68</v>
      </c>
      <c r="BM24">
        <v>0</v>
      </c>
      <c r="BN24" t="s">
        <v>841</v>
      </c>
    </row>
    <row r="25" spans="1:66">
      <c r="A25" s="142" t="str">
        <f t="shared" si="20"/>
        <v>삼환교통</v>
      </c>
      <c r="B25" s="142" t="str">
        <f t="shared" si="21"/>
        <v>23</v>
      </c>
      <c r="C25" s="143" t="str">
        <f t="shared" si="22"/>
        <v>70바3163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0.90349999999999997</v>
      </c>
      <c r="G25" s="151">
        <f t="shared" si="18"/>
        <v>1.8069999999999999</v>
      </c>
      <c r="H25" s="152">
        <f t="shared" si="19"/>
        <v>2</v>
      </c>
      <c r="I25" s="153">
        <f t="shared" si="24"/>
        <v>2013.2260000000001</v>
      </c>
      <c r="J25" s="154">
        <f t="shared" si="25"/>
        <v>3.3111181420622249E-2</v>
      </c>
      <c r="K25" s="154">
        <f t="shared" si="26"/>
        <v>0.33443078087105227</v>
      </c>
      <c r="L25" s="154">
        <f t="shared" si="27"/>
        <v>0.17136675167119836</v>
      </c>
      <c r="M25" s="155">
        <f t="shared" si="28"/>
        <v>11.760999999999999</v>
      </c>
      <c r="N25" s="156">
        <f t="shared" si="29"/>
        <v>0.05</v>
      </c>
      <c r="O25" s="156">
        <f t="shared" si="30"/>
        <v>8.8420000000000005</v>
      </c>
      <c r="P25" s="157">
        <f t="shared" si="31"/>
        <v>0</v>
      </c>
      <c r="Q25" s="158">
        <f t="shared" si="32"/>
        <v>80</v>
      </c>
      <c r="R25" s="159">
        <f t="shared" si="33"/>
        <v>26.278782642370309</v>
      </c>
      <c r="S25" s="144">
        <f t="shared" si="34"/>
        <v>1</v>
      </c>
      <c r="T25" s="144">
        <f t="shared" si="35"/>
        <v>178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236</v>
      </c>
      <c r="Z25" s="4" t="s">
        <v>197</v>
      </c>
      <c r="AA25" s="4" t="s">
        <v>48</v>
      </c>
      <c r="AB25" s="4">
        <v>514</v>
      </c>
      <c r="AC25" s="4">
        <v>2013.2260000000001</v>
      </c>
      <c r="AD25" s="4">
        <v>1114.1769999999999</v>
      </c>
      <c r="AE25" s="4">
        <v>1.8069999999999999</v>
      </c>
      <c r="AF25" s="4">
        <v>2</v>
      </c>
      <c r="AG25" s="4">
        <v>11.760999999999999</v>
      </c>
      <c r="AH25" s="4">
        <v>121.131075</v>
      </c>
      <c r="AI25" s="4">
        <v>4.0107929999999996</v>
      </c>
      <c r="AJ25" s="4">
        <v>40.50996</v>
      </c>
      <c r="AK25" s="4">
        <v>345</v>
      </c>
      <c r="AL25" s="4">
        <v>1</v>
      </c>
      <c r="AM25" s="4">
        <v>178</v>
      </c>
      <c r="AN25" s="4">
        <v>80</v>
      </c>
      <c r="AO25" s="4">
        <v>16.620227</v>
      </c>
      <c r="AP25" s="4">
        <v>712.7</v>
      </c>
      <c r="AQ25" s="4">
        <v>0</v>
      </c>
      <c r="AR25" s="4">
        <v>15</v>
      </c>
      <c r="AS25" s="4">
        <v>2995</v>
      </c>
      <c r="AT25" s="4">
        <v>0.05</v>
      </c>
      <c r="AU25" s="4">
        <v>8.8420000000000005</v>
      </c>
      <c r="AV25" s="4">
        <v>17680</v>
      </c>
      <c r="AW25" s="4">
        <v>0</v>
      </c>
      <c r="AX25" s="30">
        <v>0.43</v>
      </c>
      <c r="AY25">
        <v>0.90349999999999997</v>
      </c>
      <c r="AZ25" t="s">
        <v>67</v>
      </c>
      <c r="BA25" t="s">
        <v>227</v>
      </c>
      <c r="BB25">
        <v>5</v>
      </c>
      <c r="BC25" t="s">
        <v>850</v>
      </c>
      <c r="BD25">
        <v>5</v>
      </c>
      <c r="BE25">
        <v>32723.095000000005</v>
      </c>
      <c r="BF25">
        <v>6.1523092482541758E-2</v>
      </c>
      <c r="BG25">
        <v>5.5586114057976477E-2</v>
      </c>
      <c r="BH25">
        <v>442795.72800000024</v>
      </c>
      <c r="BI25">
        <v>4.5466247135970538E-3</v>
      </c>
      <c r="BJ25">
        <v>4.1078754287349377E-3</v>
      </c>
      <c r="BK25">
        <v>1</v>
      </c>
      <c r="BL25" t="s">
        <v>68</v>
      </c>
      <c r="BM25">
        <v>1</v>
      </c>
      <c r="BN25" t="s">
        <v>839</v>
      </c>
    </row>
    <row r="26" spans="1:66">
      <c r="A26" s="139" t="str">
        <f t="shared" si="20"/>
        <v>삼환교통</v>
      </c>
      <c r="B26" s="139" t="str">
        <f t="shared" si="21"/>
        <v>23</v>
      </c>
      <c r="C26" s="140" t="str">
        <f t="shared" si="22"/>
        <v>70바3164</v>
      </c>
      <c r="D26" s="114" t="str">
        <f t="shared" si="23"/>
        <v>대형</v>
      </c>
      <c r="E26" s="110" t="str">
        <f t="shared" si="16"/>
        <v>C</v>
      </c>
      <c r="F26" s="160">
        <f t="shared" si="17"/>
        <v>0.87649999999999995</v>
      </c>
      <c r="G26" s="161">
        <f t="shared" si="18"/>
        <v>1.7529999999999999</v>
      </c>
      <c r="H26" s="162">
        <f t="shared" si="19"/>
        <v>2</v>
      </c>
      <c r="I26" s="163">
        <f t="shared" si="24"/>
        <v>1968.671</v>
      </c>
      <c r="J26" s="164">
        <f t="shared" si="25"/>
        <v>3.628307121586212E-2</v>
      </c>
      <c r="K26" s="164">
        <f t="shared" si="26"/>
        <v>0.3471305931478208</v>
      </c>
      <c r="L26" s="164">
        <f t="shared" si="27"/>
        <v>0.1310528778043665</v>
      </c>
      <c r="M26" s="165">
        <f t="shared" si="28"/>
        <v>11.252000000000001</v>
      </c>
      <c r="N26" s="166">
        <f t="shared" si="29"/>
        <v>5.0999999999999997E-2</v>
      </c>
      <c r="O26" s="166">
        <f t="shared" si="30"/>
        <v>7.1619999999999999</v>
      </c>
      <c r="P26" s="167">
        <f t="shared" si="31"/>
        <v>7.4999999999999997E-2</v>
      </c>
      <c r="Q26" s="168">
        <f t="shared" si="32"/>
        <v>88</v>
      </c>
      <c r="R26" s="169">
        <f t="shared" si="33"/>
        <v>26.669118991973459</v>
      </c>
      <c r="S26" s="141">
        <f t="shared" si="34"/>
        <v>1</v>
      </c>
      <c r="T26" s="141">
        <f t="shared" si="35"/>
        <v>141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237</v>
      </c>
      <c r="Z26" t="s">
        <v>197</v>
      </c>
      <c r="AA26" t="s">
        <v>48</v>
      </c>
      <c r="AB26">
        <v>514</v>
      </c>
      <c r="AC26" s="1">
        <v>1968.671</v>
      </c>
      <c r="AD26" s="1">
        <v>1122.752</v>
      </c>
      <c r="AE26" s="28">
        <v>1.7529999999999999</v>
      </c>
      <c r="AF26">
        <v>2</v>
      </c>
      <c r="AG26">
        <v>11.252000000000001</v>
      </c>
      <c r="AH26">
        <v>119.72106700000001</v>
      </c>
      <c r="AI26">
        <v>4.3438480000000004</v>
      </c>
      <c r="AJ26">
        <v>41.558844999999998</v>
      </c>
      <c r="AK26">
        <v>258</v>
      </c>
      <c r="AL26">
        <v>1</v>
      </c>
      <c r="AM26">
        <v>141</v>
      </c>
      <c r="AN26">
        <v>88</v>
      </c>
      <c r="AO26">
        <v>16.443814</v>
      </c>
      <c r="AP26">
        <v>272.5</v>
      </c>
      <c r="AQ26">
        <v>4.5</v>
      </c>
      <c r="AR26">
        <v>4</v>
      </c>
      <c r="AS26">
        <v>2079</v>
      </c>
      <c r="AT26">
        <v>5.0999999999999997E-2</v>
      </c>
      <c r="AU26">
        <v>7.1619999999999999</v>
      </c>
      <c r="AV26">
        <v>16376</v>
      </c>
      <c r="AW26">
        <v>0</v>
      </c>
      <c r="AX26" s="29">
        <v>0.4</v>
      </c>
      <c r="AY26">
        <v>0.87649999999999995</v>
      </c>
      <c r="AZ26" t="s">
        <v>68</v>
      </c>
      <c r="BA26" t="s">
        <v>227</v>
      </c>
      <c r="BB26">
        <v>2</v>
      </c>
      <c r="BC26" t="s">
        <v>231</v>
      </c>
      <c r="BD26">
        <v>5</v>
      </c>
      <c r="BE26">
        <v>32723.095000000005</v>
      </c>
      <c r="BF26">
        <v>6.0161515895730516E-2</v>
      </c>
      <c r="BG26">
        <v>5.2731568682607796E-2</v>
      </c>
      <c r="BH26">
        <v>442795.72800000024</v>
      </c>
      <c r="BI26">
        <v>4.4460026949492137E-3</v>
      </c>
      <c r="BJ26">
        <v>3.8969213621229855E-3</v>
      </c>
      <c r="BK26">
        <v>1</v>
      </c>
      <c r="BL26" t="s">
        <v>67</v>
      </c>
      <c r="BM26">
        <v>-1</v>
      </c>
      <c r="BN26" t="s">
        <v>840</v>
      </c>
    </row>
    <row r="27" spans="1:66">
      <c r="A27" s="142" t="str">
        <f t="shared" si="20"/>
        <v>삼환교통</v>
      </c>
      <c r="B27" s="142" t="str">
        <f t="shared" si="21"/>
        <v>23</v>
      </c>
      <c r="C27" s="143" t="str">
        <f t="shared" si="22"/>
        <v>70바3184</v>
      </c>
      <c r="D27" s="131" t="str">
        <f t="shared" si="23"/>
        <v>저상</v>
      </c>
      <c r="E27" s="127" t="str">
        <f t="shared" si="16"/>
        <v>B</v>
      </c>
      <c r="F27" s="150">
        <f t="shared" si="17"/>
        <v>0.91526315789473689</v>
      </c>
      <c r="G27" s="151">
        <f t="shared" si="18"/>
        <v>1.7390000000000001</v>
      </c>
      <c r="H27" s="152">
        <f t="shared" si="19"/>
        <v>1.9</v>
      </c>
      <c r="I27" s="153">
        <f t="shared" si="24"/>
        <v>2254.4630000000002</v>
      </c>
      <c r="J27" s="154">
        <f t="shared" si="25"/>
        <v>2.642965328580275E-2</v>
      </c>
      <c r="K27" s="154">
        <f t="shared" si="26"/>
        <v>0.32299750376041153</v>
      </c>
      <c r="L27" s="154">
        <f t="shared" si="27"/>
        <v>0.28210709157790564</v>
      </c>
      <c r="M27" s="155">
        <f t="shared" si="28"/>
        <v>15.416</v>
      </c>
      <c r="N27" s="156">
        <f t="shared" si="29"/>
        <v>0.13300000000000001</v>
      </c>
      <c r="O27" s="156">
        <f t="shared" si="30"/>
        <v>9.0489999999999995</v>
      </c>
      <c r="P27" s="157">
        <f t="shared" si="31"/>
        <v>0</v>
      </c>
      <c r="Q27" s="158">
        <f t="shared" si="32"/>
        <v>72</v>
      </c>
      <c r="R27" s="159">
        <f t="shared" si="33"/>
        <v>27.647309169364323</v>
      </c>
      <c r="S27" s="144">
        <f t="shared" si="34"/>
        <v>3</v>
      </c>
      <c r="T27" s="144">
        <f t="shared" si="35"/>
        <v>204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239</v>
      </c>
      <c r="Z27" s="4" t="s">
        <v>208</v>
      </c>
      <c r="AA27" s="4" t="s">
        <v>48</v>
      </c>
      <c r="AB27" s="4">
        <v>514</v>
      </c>
      <c r="AC27" s="4">
        <v>2254.4630000000002</v>
      </c>
      <c r="AD27" s="4">
        <v>1296.4169999999999</v>
      </c>
      <c r="AE27" s="4">
        <v>1.7390000000000001</v>
      </c>
      <c r="AF27" s="4">
        <v>1.9</v>
      </c>
      <c r="AG27" s="4">
        <v>15.416</v>
      </c>
      <c r="AH27" s="4">
        <v>125.341334</v>
      </c>
      <c r="AI27" s="4">
        <v>3.3127279999999999</v>
      </c>
      <c r="AJ27" s="4">
        <v>40.484938</v>
      </c>
      <c r="AK27" s="4">
        <v>636</v>
      </c>
      <c r="AL27" s="4">
        <v>3</v>
      </c>
      <c r="AM27" s="4">
        <v>204</v>
      </c>
      <c r="AN27" s="4">
        <v>72</v>
      </c>
      <c r="AO27" s="4">
        <v>17.986588000000001</v>
      </c>
      <c r="AP27" s="4">
        <v>94.9</v>
      </c>
      <c r="AQ27" s="4">
        <v>0</v>
      </c>
      <c r="AR27" s="4">
        <v>5</v>
      </c>
      <c r="AS27" s="4">
        <v>900</v>
      </c>
      <c r="AT27" s="4">
        <v>0.13300000000000001</v>
      </c>
      <c r="AU27" s="4">
        <v>9.0489999999999995</v>
      </c>
      <c r="AV27" s="4">
        <v>19737</v>
      </c>
      <c r="AW27" s="4">
        <v>0</v>
      </c>
      <c r="AX27" s="30">
        <v>0.47</v>
      </c>
      <c r="AY27">
        <v>0.91526315789473689</v>
      </c>
      <c r="AZ27" t="s">
        <v>67</v>
      </c>
      <c r="BA27" t="s">
        <v>227</v>
      </c>
      <c r="BB27">
        <v>3</v>
      </c>
      <c r="BC27" t="s">
        <v>849</v>
      </c>
      <c r="BD27">
        <v>8</v>
      </c>
      <c r="BE27">
        <v>32723.095000000005</v>
      </c>
      <c r="BF27">
        <v>6.8895164103517717E-2</v>
      </c>
      <c r="BG27">
        <v>6.3057205461061749E-2</v>
      </c>
      <c r="BH27">
        <v>442795.72800000024</v>
      </c>
      <c r="BI27">
        <v>5.091428976026614E-3</v>
      </c>
      <c r="BJ27">
        <v>4.6599973627948852E-3</v>
      </c>
      <c r="BK27">
        <v>1</v>
      </c>
      <c r="BL27" t="s">
        <v>67</v>
      </c>
      <c r="BM27">
        <v>0</v>
      </c>
      <c r="BN27" t="s">
        <v>841</v>
      </c>
    </row>
    <row r="28" spans="1:66">
      <c r="A28" s="139" t="str">
        <f t="shared" si="20"/>
        <v>삼환교통</v>
      </c>
      <c r="B28" s="139" t="str">
        <f t="shared" si="21"/>
        <v>23</v>
      </c>
      <c r="C28" s="140" t="str">
        <f t="shared" si="22"/>
        <v>70바3185</v>
      </c>
      <c r="D28" s="114" t="str">
        <f t="shared" si="23"/>
        <v>저상</v>
      </c>
      <c r="E28" s="110" t="str">
        <f t="shared" si="16"/>
        <v>B</v>
      </c>
      <c r="F28" s="160">
        <f t="shared" si="17"/>
        <v>0.91894736842105262</v>
      </c>
      <c r="G28" s="161">
        <f t="shared" si="18"/>
        <v>1.746</v>
      </c>
      <c r="H28" s="162">
        <f t="shared" si="19"/>
        <v>1.9</v>
      </c>
      <c r="I28" s="163">
        <f t="shared" si="24"/>
        <v>1052.846</v>
      </c>
      <c r="J28" s="164">
        <f t="shared" si="25"/>
        <v>4.531180281542755E-2</v>
      </c>
      <c r="K28" s="164">
        <f t="shared" si="26"/>
        <v>0.3076894303206959</v>
      </c>
      <c r="L28" s="164">
        <f t="shared" si="27"/>
        <v>0.26594582683507367</v>
      </c>
      <c r="M28" s="165">
        <f t="shared" si="28"/>
        <v>16.248999999999999</v>
      </c>
      <c r="N28" s="166">
        <f t="shared" si="29"/>
        <v>0</v>
      </c>
      <c r="O28" s="166">
        <f t="shared" si="30"/>
        <v>8.3580000000000005</v>
      </c>
      <c r="P28" s="167">
        <f t="shared" si="31"/>
        <v>0</v>
      </c>
      <c r="Q28" s="168">
        <f t="shared" si="32"/>
        <v>67</v>
      </c>
      <c r="R28" s="169">
        <f t="shared" si="33"/>
        <v>28.793583774605537</v>
      </c>
      <c r="S28" s="141">
        <f t="shared" si="34"/>
        <v>0</v>
      </c>
      <c r="T28" s="141">
        <f t="shared" si="35"/>
        <v>88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240</v>
      </c>
      <c r="Z28" s="4" t="s">
        <v>208</v>
      </c>
      <c r="AA28" s="4" t="s">
        <v>48</v>
      </c>
      <c r="AB28" s="4">
        <v>514</v>
      </c>
      <c r="AC28" s="4">
        <v>1052.846</v>
      </c>
      <c r="AD28" s="4">
        <v>602.85299999999995</v>
      </c>
      <c r="AE28" s="4">
        <v>1.746</v>
      </c>
      <c r="AF28" s="4">
        <v>1.9</v>
      </c>
      <c r="AG28" s="4">
        <v>16.248999999999999</v>
      </c>
      <c r="AH28" s="4">
        <v>56.515253000000001</v>
      </c>
      <c r="AI28" s="4">
        <v>2.5608080000000002</v>
      </c>
      <c r="AJ28" s="4">
        <v>17.389146</v>
      </c>
      <c r="AK28" s="4">
        <v>280</v>
      </c>
      <c r="AL28" s="4">
        <v>0</v>
      </c>
      <c r="AM28" s="4">
        <v>88</v>
      </c>
      <c r="AN28" s="4">
        <v>67</v>
      </c>
      <c r="AO28" s="4">
        <v>18.629413</v>
      </c>
      <c r="AP28" s="4">
        <v>45</v>
      </c>
      <c r="AQ28" s="4">
        <v>0</v>
      </c>
      <c r="AR28" s="4">
        <v>2</v>
      </c>
      <c r="AS28" s="4">
        <v>272</v>
      </c>
      <c r="AT28" s="4">
        <v>0</v>
      </c>
      <c r="AU28" s="4">
        <v>8.3580000000000005</v>
      </c>
      <c r="AV28" s="4">
        <v>8703</v>
      </c>
      <c r="AW28" s="4">
        <v>0</v>
      </c>
      <c r="AX28" s="30">
        <v>0.47</v>
      </c>
      <c r="AY28">
        <v>0.91894736842105262</v>
      </c>
      <c r="AZ28" t="s">
        <v>67</v>
      </c>
      <c r="BA28" t="s">
        <v>227</v>
      </c>
      <c r="BB28">
        <v>1</v>
      </c>
      <c r="BC28" t="s">
        <v>846</v>
      </c>
      <c r="BD28">
        <v>4</v>
      </c>
      <c r="BE28">
        <v>32723.095000000005</v>
      </c>
      <c r="BF28">
        <v>3.2174401596181533E-2</v>
      </c>
      <c r="BG28">
        <v>2.9566581677333136E-2</v>
      </c>
      <c r="BH28">
        <v>442795.72800000024</v>
      </c>
      <c r="BI28">
        <v>2.377723933235416E-3</v>
      </c>
      <c r="BJ28">
        <v>2.1850031512784403E-3</v>
      </c>
      <c r="BK28">
        <v>1</v>
      </c>
      <c r="BL28" t="s">
        <v>67</v>
      </c>
      <c r="BM28">
        <v>0</v>
      </c>
      <c r="BN28" t="s">
        <v>841</v>
      </c>
    </row>
    <row r="29" spans="1:66">
      <c r="A29" s="142" t="str">
        <f t="shared" si="20"/>
        <v>삼환교통</v>
      </c>
      <c r="B29" s="142" t="str">
        <f t="shared" si="21"/>
        <v>23</v>
      </c>
      <c r="C29" s="143" t="str">
        <f t="shared" si="22"/>
        <v>70바3191</v>
      </c>
      <c r="D29" s="131" t="str">
        <f t="shared" si="23"/>
        <v>대형</v>
      </c>
      <c r="E29" s="127" t="str">
        <f t="shared" si="16"/>
        <v>C</v>
      </c>
      <c r="F29" s="150">
        <f t="shared" si="17"/>
        <v>0.85666666666666658</v>
      </c>
      <c r="G29" s="151">
        <f t="shared" si="18"/>
        <v>1.7989999999999999</v>
      </c>
      <c r="H29" s="152">
        <f t="shared" si="19"/>
        <v>2.1</v>
      </c>
      <c r="I29" s="153">
        <f t="shared" si="24"/>
        <v>1810.03</v>
      </c>
      <c r="J29" s="154">
        <f t="shared" si="25"/>
        <v>2.6963557967631474E-2</v>
      </c>
      <c r="K29" s="154">
        <f t="shared" si="26"/>
        <v>0.33620110818957716</v>
      </c>
      <c r="L29" s="154">
        <f t="shared" si="27"/>
        <v>0.17071540250714076</v>
      </c>
      <c r="M29" s="155">
        <f t="shared" si="28"/>
        <v>10.78</v>
      </c>
      <c r="N29" s="156">
        <f t="shared" si="29"/>
        <v>5.5E-2</v>
      </c>
      <c r="O29" s="156">
        <f t="shared" si="30"/>
        <v>10.718</v>
      </c>
      <c r="P29" s="157">
        <f t="shared" si="31"/>
        <v>0</v>
      </c>
      <c r="Q29" s="158">
        <f t="shared" si="32"/>
        <v>80</v>
      </c>
      <c r="R29" s="159">
        <f t="shared" si="33"/>
        <v>25.393024188909749</v>
      </c>
      <c r="S29" s="144">
        <f t="shared" si="34"/>
        <v>1</v>
      </c>
      <c r="T29" s="144">
        <f t="shared" si="35"/>
        <v>194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241</v>
      </c>
      <c r="Z29" t="s">
        <v>197</v>
      </c>
      <c r="AA29" t="s">
        <v>48</v>
      </c>
      <c r="AB29">
        <v>514</v>
      </c>
      <c r="AC29" s="1">
        <v>1810.03</v>
      </c>
      <c r="AD29" s="1">
        <v>1005.921</v>
      </c>
      <c r="AE29" s="28">
        <v>1.7989999999999999</v>
      </c>
      <c r="AF29">
        <v>2.1</v>
      </c>
      <c r="AG29">
        <v>10.78</v>
      </c>
      <c r="AH29">
        <v>111.929405</v>
      </c>
      <c r="AI29">
        <v>3.0180150000000001</v>
      </c>
      <c r="AJ29">
        <v>37.630789999999998</v>
      </c>
      <c r="AK29">
        <v>309</v>
      </c>
      <c r="AL29">
        <v>1</v>
      </c>
      <c r="AM29">
        <v>194</v>
      </c>
      <c r="AN29">
        <v>80</v>
      </c>
      <c r="AO29">
        <v>16.171175000000002</v>
      </c>
      <c r="AP29">
        <v>149.80000000000001</v>
      </c>
      <c r="AQ29">
        <v>0</v>
      </c>
      <c r="AR29">
        <v>3</v>
      </c>
      <c r="AS29">
        <v>832</v>
      </c>
      <c r="AT29">
        <v>5.5E-2</v>
      </c>
      <c r="AU29">
        <v>10.718</v>
      </c>
      <c r="AV29">
        <v>15694</v>
      </c>
      <c r="AW29">
        <v>0</v>
      </c>
      <c r="AX29" s="29">
        <v>0.42</v>
      </c>
      <c r="AY29">
        <v>0.85666666666666658</v>
      </c>
      <c r="AZ29" t="s">
        <v>68</v>
      </c>
      <c r="BA29" t="s">
        <v>227</v>
      </c>
      <c r="BB29">
        <v>4</v>
      </c>
      <c r="BC29" t="s">
        <v>946</v>
      </c>
      <c r="BD29">
        <v>4</v>
      </c>
      <c r="BE29">
        <v>32723.095000000005</v>
      </c>
      <c r="BF29">
        <v>5.5313533148377309E-2</v>
      </c>
      <c r="BG29">
        <v>4.7385260063776559E-2</v>
      </c>
      <c r="BH29">
        <v>442795.72800000024</v>
      </c>
      <c r="BI29">
        <v>4.0877313974447358E-3</v>
      </c>
      <c r="BJ29">
        <v>3.5018232304776568E-3</v>
      </c>
      <c r="BK29">
        <v>1</v>
      </c>
      <c r="BL29" t="s">
        <v>66</v>
      </c>
      <c r="BM29">
        <v>1</v>
      </c>
      <c r="BN29" t="s">
        <v>839</v>
      </c>
    </row>
    <row r="30" spans="1:66">
      <c r="A30" s="139" t="str">
        <f t="shared" si="20"/>
        <v>삼환교통</v>
      </c>
      <c r="B30" s="139" t="str">
        <f t="shared" si="21"/>
        <v>23</v>
      </c>
      <c r="C30" s="140" t="str">
        <f t="shared" si="22"/>
        <v>70바3192</v>
      </c>
      <c r="D30" s="114" t="str">
        <f t="shared" si="23"/>
        <v>대형</v>
      </c>
      <c r="E30" s="110" t="str">
        <f t="shared" si="16"/>
        <v>B</v>
      </c>
      <c r="F30" s="160">
        <f t="shared" si="17"/>
        <v>0.91619047619047611</v>
      </c>
      <c r="G30" s="161">
        <f t="shared" si="18"/>
        <v>1.9239999999999999</v>
      </c>
      <c r="H30" s="162">
        <f t="shared" si="19"/>
        <v>2.1</v>
      </c>
      <c r="I30" s="163">
        <f t="shared" si="24"/>
        <v>4579.7179999999998</v>
      </c>
      <c r="J30" s="164">
        <f t="shared" si="25"/>
        <v>1.860192623998861E-2</v>
      </c>
      <c r="K30" s="164">
        <f t="shared" si="26"/>
        <v>0.37783006037625744</v>
      </c>
      <c r="L30" s="164">
        <f t="shared" si="27"/>
        <v>0.21507874502316518</v>
      </c>
      <c r="M30" s="165">
        <f t="shared" si="28"/>
        <v>12.041</v>
      </c>
      <c r="N30" s="166">
        <f t="shared" si="29"/>
        <v>0.13100000000000001</v>
      </c>
      <c r="O30" s="166">
        <f t="shared" si="30"/>
        <v>16.135999999999999</v>
      </c>
      <c r="P30" s="167">
        <f t="shared" si="31"/>
        <v>3.5000000000000003E-2</v>
      </c>
      <c r="Q30" s="168">
        <f t="shared" si="32"/>
        <v>85</v>
      </c>
      <c r="R30" s="169">
        <f t="shared" si="33"/>
        <v>25.438586146969303</v>
      </c>
      <c r="S30" s="141">
        <f t="shared" si="34"/>
        <v>6</v>
      </c>
      <c r="T30" s="141">
        <f t="shared" si="35"/>
        <v>739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242</v>
      </c>
      <c r="Z30" s="4" t="s">
        <v>197</v>
      </c>
      <c r="AA30" s="4" t="s">
        <v>48</v>
      </c>
      <c r="AB30" s="4">
        <v>514</v>
      </c>
      <c r="AC30" s="4">
        <v>4579.7179999999998</v>
      </c>
      <c r="AD30" s="4">
        <v>2380.5990000000002</v>
      </c>
      <c r="AE30" s="4">
        <v>1.9239999999999999</v>
      </c>
      <c r="AF30" s="4">
        <v>2.1</v>
      </c>
      <c r="AG30" s="4">
        <v>12.041</v>
      </c>
      <c r="AH30" s="4">
        <v>298.27685200000002</v>
      </c>
      <c r="AI30" s="4">
        <v>5.5485239999999996</v>
      </c>
      <c r="AJ30" s="4">
        <v>112.69796100000001</v>
      </c>
      <c r="AK30" s="4">
        <v>985</v>
      </c>
      <c r="AL30" s="4">
        <v>6</v>
      </c>
      <c r="AM30" s="4">
        <v>739</v>
      </c>
      <c r="AN30" s="4">
        <v>85</v>
      </c>
      <c r="AO30" s="4">
        <v>15.353916</v>
      </c>
      <c r="AP30" s="4">
        <v>2184.6999999999998</v>
      </c>
      <c r="AQ30" s="4">
        <v>2.1</v>
      </c>
      <c r="AR30" s="4">
        <v>30</v>
      </c>
      <c r="AS30" s="4">
        <v>7230</v>
      </c>
      <c r="AT30" s="4">
        <v>0.13100000000000001</v>
      </c>
      <c r="AU30" s="4">
        <v>16.135999999999999</v>
      </c>
      <c r="AV30" s="4">
        <v>35054</v>
      </c>
      <c r="AW30" s="4">
        <v>0</v>
      </c>
      <c r="AX30" s="30">
        <v>0.48</v>
      </c>
      <c r="AY30">
        <v>0.91619047619047611</v>
      </c>
      <c r="AZ30" t="s">
        <v>67</v>
      </c>
      <c r="BA30" t="s">
        <v>227</v>
      </c>
      <c r="BB30">
        <v>2</v>
      </c>
      <c r="BC30" t="s">
        <v>851</v>
      </c>
      <c r="BD30">
        <v>17</v>
      </c>
      <c r="BE30">
        <v>32723.095000000005</v>
      </c>
      <c r="BF30">
        <v>0.13995369325548207</v>
      </c>
      <c r="BG30">
        <v>0.12822424086835593</v>
      </c>
      <c r="BH30">
        <v>442795.72800000024</v>
      </c>
      <c r="BI30">
        <v>1.0342733026548073E-2</v>
      </c>
      <c r="BJ30">
        <v>9.4759134967040432E-3</v>
      </c>
      <c r="BK30">
        <v>1</v>
      </c>
      <c r="BL30" t="s">
        <v>68</v>
      </c>
      <c r="BM30">
        <v>1</v>
      </c>
      <c r="BN30" t="s">
        <v>839</v>
      </c>
    </row>
    <row r="31" spans="1:66">
      <c r="A31" s="142" t="str">
        <f t="shared" si="20"/>
        <v>삼환교통</v>
      </c>
      <c r="B31" s="142" t="str">
        <f t="shared" si="21"/>
        <v>23</v>
      </c>
      <c r="C31" s="143" t="str">
        <f t="shared" si="22"/>
        <v>72아1008</v>
      </c>
      <c r="D31" s="131" t="str">
        <f t="shared" si="23"/>
        <v>대형</v>
      </c>
      <c r="E31" s="127" t="str">
        <f t="shared" si="16"/>
        <v>D</v>
      </c>
      <c r="F31" s="150">
        <f t="shared" si="17"/>
        <v>0.8213636363636363</v>
      </c>
      <c r="G31" s="151">
        <f t="shared" si="18"/>
        <v>1.8069999999999999</v>
      </c>
      <c r="H31" s="152">
        <f t="shared" si="19"/>
        <v>2.2000000000000002</v>
      </c>
      <c r="I31" s="153">
        <f t="shared" si="24"/>
        <v>3416.875</v>
      </c>
      <c r="J31" s="154">
        <f t="shared" si="25"/>
        <v>3.8744465872831743E-2</v>
      </c>
      <c r="K31" s="154">
        <f t="shared" si="26"/>
        <v>0.38036479055935407</v>
      </c>
      <c r="L31" s="154">
        <f t="shared" si="27"/>
        <v>0.14603987561734041</v>
      </c>
      <c r="M31" s="155">
        <f t="shared" si="28"/>
        <v>15.372999999999999</v>
      </c>
      <c r="N31" s="156">
        <f t="shared" si="29"/>
        <v>0</v>
      </c>
      <c r="O31" s="156">
        <f t="shared" si="30"/>
        <v>29.178999999999998</v>
      </c>
      <c r="P31" s="157">
        <f t="shared" si="31"/>
        <v>0.36666666666666664</v>
      </c>
      <c r="Q31" s="158">
        <f t="shared" si="32"/>
        <v>87</v>
      </c>
      <c r="R31" s="159">
        <f t="shared" si="33"/>
        <v>26.42252903274818</v>
      </c>
      <c r="S31" s="144">
        <f t="shared" si="34"/>
        <v>0</v>
      </c>
      <c r="T31" s="144">
        <f t="shared" si="35"/>
        <v>997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244</v>
      </c>
      <c r="Z31" s="4" t="s">
        <v>197</v>
      </c>
      <c r="AA31" s="4" t="s">
        <v>48</v>
      </c>
      <c r="AB31" s="4">
        <v>514</v>
      </c>
      <c r="AC31" s="4">
        <v>3416.875</v>
      </c>
      <c r="AD31" s="4">
        <v>1890.826</v>
      </c>
      <c r="AE31" s="4">
        <v>1.8069999999999999</v>
      </c>
      <c r="AF31" s="4">
        <v>2.2000000000000002</v>
      </c>
      <c r="AG31" s="4">
        <v>15.372999999999999</v>
      </c>
      <c r="AH31" s="4">
        <v>222.617987</v>
      </c>
      <c r="AI31" s="4">
        <v>8.6252150000000007</v>
      </c>
      <c r="AJ31" s="4">
        <v>84.676044000000005</v>
      </c>
      <c r="AK31" s="4">
        <v>499</v>
      </c>
      <c r="AL31" s="4">
        <v>0</v>
      </c>
      <c r="AM31" s="4">
        <v>997</v>
      </c>
      <c r="AN31" s="4">
        <v>87</v>
      </c>
      <c r="AO31" s="4">
        <v>15.348602</v>
      </c>
      <c r="AP31" s="4">
        <v>372.3</v>
      </c>
      <c r="AQ31" s="4">
        <v>22</v>
      </c>
      <c r="AR31" s="4">
        <v>40</v>
      </c>
      <c r="AS31" s="4">
        <v>9059</v>
      </c>
      <c r="AT31" s="4">
        <v>0</v>
      </c>
      <c r="AU31" s="4">
        <v>29.178999999999998</v>
      </c>
      <c r="AV31" s="4">
        <v>28814</v>
      </c>
      <c r="AW31" s="4">
        <v>0</v>
      </c>
      <c r="AX31" s="4">
        <v>0.51</v>
      </c>
      <c r="AY31">
        <v>0.8213636363636363</v>
      </c>
      <c r="AZ31" t="s">
        <v>66</v>
      </c>
      <c r="BA31" t="s">
        <v>227</v>
      </c>
      <c r="BB31">
        <v>2</v>
      </c>
      <c r="BC31" t="s">
        <v>235</v>
      </c>
      <c r="BD31">
        <v>7</v>
      </c>
      <c r="BE31">
        <v>32723.095000000005</v>
      </c>
      <c r="BF31">
        <v>0.10441784311661227</v>
      </c>
      <c r="BG31">
        <v>8.5765019323508343E-2</v>
      </c>
      <c r="BH31">
        <v>442795.72800000024</v>
      </c>
      <c r="BI31">
        <v>7.7165943208919088E-3</v>
      </c>
      <c r="BJ31">
        <v>6.3381299717507628E-3</v>
      </c>
      <c r="BK31">
        <v>1</v>
      </c>
      <c r="BL31" t="s">
        <v>66</v>
      </c>
      <c r="BM31">
        <v>0</v>
      </c>
      <c r="BN31" t="s">
        <v>841</v>
      </c>
    </row>
    <row r="32" spans="1:66">
      <c r="A32" s="139" t="str">
        <f t="shared" si="20"/>
        <v>삼환교통</v>
      </c>
      <c r="B32" s="139" t="str">
        <f t="shared" si="21"/>
        <v>23</v>
      </c>
      <c r="C32" s="140" t="str">
        <f t="shared" si="22"/>
        <v>72아1009</v>
      </c>
      <c r="D32" s="114" t="str">
        <f t="shared" si="23"/>
        <v>대형</v>
      </c>
      <c r="E32" s="110" t="str">
        <f t="shared" si="16"/>
        <v>F</v>
      </c>
      <c r="F32" s="160">
        <f t="shared" si="17"/>
        <v>0.75608695652173918</v>
      </c>
      <c r="G32" s="161">
        <f t="shared" si="18"/>
        <v>1.7390000000000001</v>
      </c>
      <c r="H32" s="162">
        <f t="shared" si="19"/>
        <v>2.2999999999999998</v>
      </c>
      <c r="I32" s="163">
        <f t="shared" si="24"/>
        <v>3060.364</v>
      </c>
      <c r="J32" s="164">
        <f t="shared" si="25"/>
        <v>3.4984350813635455E-2</v>
      </c>
      <c r="K32" s="164">
        <f t="shared" si="26"/>
        <v>0.35846473280572694</v>
      </c>
      <c r="L32" s="164">
        <f t="shared" si="27"/>
        <v>0.12318796064781837</v>
      </c>
      <c r="M32" s="165">
        <f t="shared" si="28"/>
        <v>10.891999999999999</v>
      </c>
      <c r="N32" s="166">
        <f t="shared" si="29"/>
        <v>0</v>
      </c>
      <c r="O32" s="166">
        <f t="shared" si="30"/>
        <v>14.148999999999999</v>
      </c>
      <c r="P32" s="167">
        <f t="shared" si="31"/>
        <v>0</v>
      </c>
      <c r="Q32" s="168">
        <f t="shared" si="32"/>
        <v>80</v>
      </c>
      <c r="R32" s="169">
        <f t="shared" si="33"/>
        <v>24.11870926378413</v>
      </c>
      <c r="S32" s="141">
        <f t="shared" si="34"/>
        <v>0</v>
      </c>
      <c r="T32" s="141">
        <f t="shared" si="35"/>
        <v>433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245</v>
      </c>
      <c r="Z32" t="s">
        <v>197</v>
      </c>
      <c r="AA32" t="s">
        <v>48</v>
      </c>
      <c r="AB32">
        <v>514</v>
      </c>
      <c r="AC32" s="1">
        <v>3060.364</v>
      </c>
      <c r="AD32" s="1">
        <v>1759.808</v>
      </c>
      <c r="AE32" s="28">
        <v>1.7390000000000001</v>
      </c>
      <c r="AF32">
        <v>2.2999999999999998</v>
      </c>
      <c r="AG32">
        <v>10.891999999999999</v>
      </c>
      <c r="AH32">
        <v>209.195221</v>
      </c>
      <c r="AI32">
        <v>7.3185589999999996</v>
      </c>
      <c r="AJ32">
        <v>74.989108999999999</v>
      </c>
      <c r="AK32">
        <v>377</v>
      </c>
      <c r="AL32">
        <v>0</v>
      </c>
      <c r="AM32">
        <v>433</v>
      </c>
      <c r="AN32">
        <v>80</v>
      </c>
      <c r="AO32">
        <v>14.629225</v>
      </c>
      <c r="AP32">
        <v>1845.7</v>
      </c>
      <c r="AQ32">
        <v>0</v>
      </c>
      <c r="AR32">
        <v>27</v>
      </c>
      <c r="AS32">
        <v>5311</v>
      </c>
      <c r="AT32">
        <v>0</v>
      </c>
      <c r="AU32">
        <v>14.148999999999999</v>
      </c>
      <c r="AV32">
        <v>25899</v>
      </c>
      <c r="AW32">
        <v>0</v>
      </c>
      <c r="AX32">
        <v>0.43</v>
      </c>
      <c r="AY32">
        <v>0.75608695652173918</v>
      </c>
      <c r="AZ32" t="s">
        <v>69</v>
      </c>
      <c r="BA32" t="s">
        <v>227</v>
      </c>
      <c r="BB32">
        <v>2</v>
      </c>
      <c r="BC32" t="s">
        <v>947</v>
      </c>
      <c r="BD32">
        <v>7</v>
      </c>
      <c r="BE32">
        <v>32723.095000000005</v>
      </c>
      <c r="BF32">
        <v>9.3523060700706928E-2</v>
      </c>
      <c r="BG32">
        <v>7.0711566329795375E-2</v>
      </c>
      <c r="BH32">
        <v>442795.72800000024</v>
      </c>
      <c r="BI32">
        <v>6.9114578268921296E-3</v>
      </c>
      <c r="BJ32">
        <v>5.2256631134632234E-3</v>
      </c>
      <c r="BK32">
        <v>1</v>
      </c>
      <c r="BL32" t="s">
        <v>69</v>
      </c>
      <c r="BM32">
        <v>0</v>
      </c>
      <c r="BN32" t="s">
        <v>841</v>
      </c>
    </row>
    <row r="33" spans="1:66">
      <c r="A33" s="142" t="str">
        <f t="shared" si="20"/>
        <v>삼환교통</v>
      </c>
      <c r="B33" s="142" t="str">
        <f t="shared" si="21"/>
        <v>23</v>
      </c>
      <c r="C33" s="143" t="str">
        <f t="shared" si="22"/>
        <v>72아1010</v>
      </c>
      <c r="D33" s="131" t="str">
        <f t="shared" si="23"/>
        <v>대형</v>
      </c>
      <c r="E33" s="127" t="str">
        <f t="shared" si="16"/>
        <v>D</v>
      </c>
      <c r="F33" s="150">
        <f t="shared" si="17"/>
        <v>0.84809523809523801</v>
      </c>
      <c r="G33" s="151">
        <f t="shared" si="18"/>
        <v>1.7809999999999999</v>
      </c>
      <c r="H33" s="152">
        <f t="shared" si="19"/>
        <v>2.1</v>
      </c>
      <c r="I33" s="153">
        <f t="shared" si="24"/>
        <v>1623.3109999999999</v>
      </c>
      <c r="J33" s="154">
        <f t="shared" si="25"/>
        <v>2.3370507394283264E-2</v>
      </c>
      <c r="K33" s="154">
        <f t="shared" si="26"/>
        <v>0.34018737891015083</v>
      </c>
      <c r="L33" s="154">
        <f t="shared" si="27"/>
        <v>0.17310299751557157</v>
      </c>
      <c r="M33" s="155">
        <f t="shared" si="28"/>
        <v>11.188000000000001</v>
      </c>
      <c r="N33" s="156">
        <f t="shared" si="29"/>
        <v>6.2E-2</v>
      </c>
      <c r="O33" s="156">
        <f t="shared" si="30"/>
        <v>16.756</v>
      </c>
      <c r="P33" s="157">
        <f t="shared" si="31"/>
        <v>0.25666666666666665</v>
      </c>
      <c r="Q33" s="158">
        <f t="shared" si="32"/>
        <v>91</v>
      </c>
      <c r="R33" s="159">
        <f t="shared" si="33"/>
        <v>26.337118905502102</v>
      </c>
      <c r="S33" s="144">
        <f t="shared" si="34"/>
        <v>1</v>
      </c>
      <c r="T33" s="144">
        <f t="shared" si="35"/>
        <v>272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246</v>
      </c>
      <c r="Z33" s="4" t="s">
        <v>197</v>
      </c>
      <c r="AA33" s="4" t="s">
        <v>48</v>
      </c>
      <c r="AB33" s="4">
        <v>514</v>
      </c>
      <c r="AC33" s="4">
        <v>1623.3109999999999</v>
      </c>
      <c r="AD33" s="4">
        <v>911.42899999999997</v>
      </c>
      <c r="AE33" s="4">
        <v>1.7809999999999999</v>
      </c>
      <c r="AF33" s="4">
        <v>2.1</v>
      </c>
      <c r="AG33" s="4">
        <v>11.188000000000001</v>
      </c>
      <c r="AH33" s="4">
        <v>96.844409999999996</v>
      </c>
      <c r="AI33" s="4">
        <v>2.2633030000000001</v>
      </c>
      <c r="AJ33" s="4">
        <v>32.945245999999997</v>
      </c>
      <c r="AK33" s="4">
        <v>281</v>
      </c>
      <c r="AL33" s="4">
        <v>1</v>
      </c>
      <c r="AM33" s="4">
        <v>272</v>
      </c>
      <c r="AN33" s="4">
        <v>91</v>
      </c>
      <c r="AO33" s="4">
        <v>16.762051</v>
      </c>
      <c r="AP33" s="4">
        <v>1894.7</v>
      </c>
      <c r="AQ33" s="4">
        <v>15.4</v>
      </c>
      <c r="AR33" s="4">
        <v>10</v>
      </c>
      <c r="AS33" s="4">
        <v>2885</v>
      </c>
      <c r="AT33" s="4">
        <v>6.2E-2</v>
      </c>
      <c r="AU33" s="4">
        <v>16.756</v>
      </c>
      <c r="AV33" s="4">
        <v>13748</v>
      </c>
      <c r="AW33" s="4">
        <v>0</v>
      </c>
      <c r="AX33" s="4">
        <v>0.41</v>
      </c>
      <c r="AY33">
        <v>0.84809523809523801</v>
      </c>
      <c r="AZ33" t="s">
        <v>66</v>
      </c>
      <c r="BA33" t="s">
        <v>227</v>
      </c>
      <c r="BB33">
        <v>1</v>
      </c>
      <c r="BC33" t="s">
        <v>229</v>
      </c>
      <c r="BD33">
        <v>6</v>
      </c>
      <c r="BE33">
        <v>32723.095000000005</v>
      </c>
      <c r="BF33">
        <v>4.960750197987078E-2</v>
      </c>
      <c r="BG33">
        <v>4.2071886202928503E-2</v>
      </c>
      <c r="BH33">
        <v>442795.72800000024</v>
      </c>
      <c r="BI33">
        <v>3.666049370738281E-3</v>
      </c>
      <c r="BJ33">
        <v>3.1091590139451799E-3</v>
      </c>
      <c r="BK33">
        <v>1</v>
      </c>
      <c r="BL33" t="s">
        <v>66</v>
      </c>
      <c r="BM33">
        <v>0</v>
      </c>
      <c r="BN33" t="s">
        <v>841</v>
      </c>
    </row>
    <row r="34" spans="1:66">
      <c r="A34" s="139" t="str">
        <f t="shared" si="20"/>
        <v>삼환교통</v>
      </c>
      <c r="B34" s="139" t="str">
        <f t="shared" si="21"/>
        <v>23</v>
      </c>
      <c r="C34" s="140" t="str">
        <f t="shared" si="22"/>
        <v>72아1011</v>
      </c>
      <c r="D34" s="114" t="str">
        <f t="shared" si="23"/>
        <v>대형</v>
      </c>
      <c r="E34" s="110" t="str">
        <f t="shared" si="16"/>
        <v>F</v>
      </c>
      <c r="F34" s="160">
        <f t="shared" si="17"/>
        <v>0.79681818181818176</v>
      </c>
      <c r="G34" s="161">
        <f t="shared" si="18"/>
        <v>1.7529999999999999</v>
      </c>
      <c r="H34" s="162">
        <f t="shared" si="19"/>
        <v>2.2000000000000002</v>
      </c>
      <c r="I34" s="163">
        <f t="shared" si="24"/>
        <v>664.68700000000001</v>
      </c>
      <c r="J34" s="164">
        <f t="shared" si="25"/>
        <v>2.5949514107891761E-2</v>
      </c>
      <c r="K34" s="164">
        <f t="shared" si="26"/>
        <v>0.30046533321468527</v>
      </c>
      <c r="L34" s="164">
        <f t="shared" si="27"/>
        <v>0.14442888156380371</v>
      </c>
      <c r="M34" s="165">
        <f t="shared" si="28"/>
        <v>13.766999999999999</v>
      </c>
      <c r="N34" s="166">
        <f t="shared" si="29"/>
        <v>0.15</v>
      </c>
      <c r="O34" s="166">
        <f t="shared" si="30"/>
        <v>6.62</v>
      </c>
      <c r="P34" s="167">
        <f t="shared" si="31"/>
        <v>0</v>
      </c>
      <c r="Q34" s="168">
        <f t="shared" si="32"/>
        <v>70</v>
      </c>
      <c r="R34" s="169">
        <f t="shared" si="33"/>
        <v>28.225819465028096</v>
      </c>
      <c r="S34" s="141">
        <f t="shared" si="34"/>
        <v>1</v>
      </c>
      <c r="T34" s="141">
        <f t="shared" si="35"/>
        <v>44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247</v>
      </c>
      <c r="Z34" s="4" t="s">
        <v>197</v>
      </c>
      <c r="AA34" s="4" t="s">
        <v>48</v>
      </c>
      <c r="AB34" s="4">
        <v>514</v>
      </c>
      <c r="AC34" s="4">
        <v>664.68700000000001</v>
      </c>
      <c r="AD34" s="4">
        <v>379.23899999999998</v>
      </c>
      <c r="AE34" s="4">
        <v>1.7529999999999999</v>
      </c>
      <c r="AF34" s="4">
        <v>2.2000000000000002</v>
      </c>
      <c r="AG34" s="4">
        <v>13.766999999999999</v>
      </c>
      <c r="AH34" s="4">
        <v>34.960538999999997</v>
      </c>
      <c r="AI34" s="4">
        <v>0.90720900000000004</v>
      </c>
      <c r="AJ34" s="4">
        <v>10.504429999999999</v>
      </c>
      <c r="AK34" s="4">
        <v>96</v>
      </c>
      <c r="AL34" s="4">
        <v>1</v>
      </c>
      <c r="AM34" s="4">
        <v>44</v>
      </c>
      <c r="AN34" s="4">
        <v>70</v>
      </c>
      <c r="AO34" s="4">
        <v>19.012492000000002</v>
      </c>
      <c r="AP34" s="4">
        <v>587.6</v>
      </c>
      <c r="AQ34" s="4">
        <v>0</v>
      </c>
      <c r="AR34" s="4">
        <v>1</v>
      </c>
      <c r="AS34" s="4">
        <v>512</v>
      </c>
      <c r="AT34" s="4">
        <v>0.15</v>
      </c>
      <c r="AU34" s="4">
        <v>6.62</v>
      </c>
      <c r="AV34" s="4">
        <v>5797</v>
      </c>
      <c r="AW34" s="4">
        <v>0</v>
      </c>
      <c r="AX34" s="4">
        <v>0.43</v>
      </c>
      <c r="AY34">
        <v>0.79681818181818176</v>
      </c>
      <c r="AZ34" t="s">
        <v>69</v>
      </c>
      <c r="BA34" t="s">
        <v>227</v>
      </c>
      <c r="BB34">
        <v>1</v>
      </c>
      <c r="BC34" t="s">
        <v>238</v>
      </c>
      <c r="BD34">
        <v>3</v>
      </c>
      <c r="BE34">
        <v>32723.095000000005</v>
      </c>
      <c r="BF34">
        <v>2.0312473499221266E-2</v>
      </c>
      <c r="BG34">
        <v>1.6185348201879491E-2</v>
      </c>
      <c r="BH34">
        <v>442795.72800000024</v>
      </c>
      <c r="BI34">
        <v>1.5011143016266852E-3</v>
      </c>
      <c r="BJ34">
        <v>1.196115168523445E-3</v>
      </c>
      <c r="BK34">
        <v>1</v>
      </c>
      <c r="BL34" t="s">
        <v>66</v>
      </c>
      <c r="BM34">
        <v>-1</v>
      </c>
      <c r="BN34" t="s">
        <v>840</v>
      </c>
    </row>
    <row r="35" spans="1:66">
      <c r="A35" s="142" t="str">
        <f t="shared" si="20"/>
        <v>삼환교통</v>
      </c>
      <c r="B35" s="142" t="str">
        <f t="shared" si="21"/>
        <v>4</v>
      </c>
      <c r="C35" s="143" t="str">
        <f t="shared" si="22"/>
        <v>72아1204</v>
      </c>
      <c r="D35" s="131" t="str">
        <f t="shared" si="23"/>
        <v>중형</v>
      </c>
      <c r="E35" s="127" t="str">
        <f t="shared" si="16"/>
        <v>F</v>
      </c>
      <c r="F35" s="150">
        <f t="shared" si="17"/>
        <v>0.78714285714285726</v>
      </c>
      <c r="G35" s="151">
        <f t="shared" si="18"/>
        <v>2.2040000000000002</v>
      </c>
      <c r="H35" s="152">
        <f t="shared" si="19"/>
        <v>2.8</v>
      </c>
      <c r="I35" s="153">
        <f t="shared" si="24"/>
        <v>5531.2629999999999</v>
      </c>
      <c r="J35" s="154">
        <f t="shared" si="25"/>
        <v>2.1495796998607004E-2</v>
      </c>
      <c r="K35" s="154">
        <f t="shared" si="26"/>
        <v>0.32434384633907942</v>
      </c>
      <c r="L35" s="154">
        <f t="shared" si="27"/>
        <v>0.17608998161902625</v>
      </c>
      <c r="M35" s="155">
        <f t="shared" si="28"/>
        <v>12.592000000000001</v>
      </c>
      <c r="N35" s="156">
        <f t="shared" si="29"/>
        <v>0.14499999999999999</v>
      </c>
      <c r="O35" s="156">
        <f t="shared" si="30"/>
        <v>17.844000000000001</v>
      </c>
      <c r="P35" s="157">
        <f t="shared" si="31"/>
        <v>0</v>
      </c>
      <c r="Q35" s="158">
        <f t="shared" si="32"/>
        <v>68</v>
      </c>
      <c r="R35" s="159">
        <f t="shared" si="33"/>
        <v>24.394551155889733</v>
      </c>
      <c r="S35" s="144">
        <f t="shared" si="34"/>
        <v>8</v>
      </c>
      <c r="T35" s="144">
        <f t="shared" si="35"/>
        <v>987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248</v>
      </c>
      <c r="Z35" s="4" t="s">
        <v>196</v>
      </c>
      <c r="AA35" s="4" t="s">
        <v>48</v>
      </c>
      <c r="AB35" s="4">
        <v>514</v>
      </c>
      <c r="AC35" s="4">
        <v>5531.2629999999999</v>
      </c>
      <c r="AD35" s="4">
        <v>2509.5010000000002</v>
      </c>
      <c r="AE35" s="4">
        <v>2.2040000000000002</v>
      </c>
      <c r="AF35" s="4">
        <v>2.8</v>
      </c>
      <c r="AG35" s="4">
        <v>12.592000000000001</v>
      </c>
      <c r="AH35" s="4">
        <v>346.61492199999998</v>
      </c>
      <c r="AI35" s="4">
        <v>7.4507640000000004</v>
      </c>
      <c r="AJ35" s="4">
        <v>112.422417</v>
      </c>
      <c r="AK35" s="4">
        <v>974</v>
      </c>
      <c r="AL35" s="4">
        <v>8</v>
      </c>
      <c r="AM35" s="4">
        <v>987</v>
      </c>
      <c r="AN35" s="4">
        <v>68</v>
      </c>
      <c r="AO35" s="4">
        <v>15.957948</v>
      </c>
      <c r="AP35" s="4">
        <v>179.2</v>
      </c>
      <c r="AQ35" s="4">
        <v>0</v>
      </c>
      <c r="AR35" s="4">
        <v>12</v>
      </c>
      <c r="AS35" s="4">
        <v>2683</v>
      </c>
      <c r="AT35" s="4">
        <v>0.14499999999999999</v>
      </c>
      <c r="AU35" s="4">
        <v>17.844000000000001</v>
      </c>
      <c r="AV35" s="4">
        <v>38872</v>
      </c>
      <c r="AW35" s="4">
        <v>0</v>
      </c>
      <c r="AX35" s="4">
        <v>0.59</v>
      </c>
      <c r="AY35">
        <v>0.78714285714285726</v>
      </c>
      <c r="AZ35" t="s">
        <v>69</v>
      </c>
      <c r="BA35" t="s">
        <v>125</v>
      </c>
      <c r="BB35">
        <v>4</v>
      </c>
      <c r="BC35" t="s">
        <v>267</v>
      </c>
      <c r="BD35">
        <v>13</v>
      </c>
      <c r="BE35">
        <v>98028.945000000022</v>
      </c>
      <c r="BF35">
        <v>5.6424793717814656E-2</v>
      </c>
      <c r="BG35">
        <v>4.4414373340736973E-2</v>
      </c>
      <c r="BH35">
        <v>442795.72800000024</v>
      </c>
      <c r="BI35">
        <v>1.2491681039885726E-2</v>
      </c>
      <c r="BJ35">
        <v>9.8327375042529079E-3</v>
      </c>
      <c r="BK35">
        <v>1</v>
      </c>
      <c r="BL35" t="s">
        <v>69</v>
      </c>
      <c r="BM35">
        <v>0</v>
      </c>
      <c r="BN35" t="s">
        <v>841</v>
      </c>
    </row>
    <row r="36" spans="1:66">
      <c r="A36" s="139" t="str">
        <f t="shared" si="20"/>
        <v>삼환교통</v>
      </c>
      <c r="B36" s="139" t="str">
        <f t="shared" si="21"/>
        <v>4</v>
      </c>
      <c r="C36" s="140" t="str">
        <f t="shared" si="22"/>
        <v>72아1205</v>
      </c>
      <c r="D36" s="114" t="str">
        <f t="shared" si="23"/>
        <v>중형</v>
      </c>
      <c r="E36" s="110" t="str">
        <f t="shared" si="16"/>
        <v>C</v>
      </c>
      <c r="F36" s="160">
        <f t="shared" si="17"/>
        <v>0.86535714285714294</v>
      </c>
      <c r="G36" s="161">
        <f t="shared" si="18"/>
        <v>2.423</v>
      </c>
      <c r="H36" s="162">
        <f t="shared" si="19"/>
        <v>2.8</v>
      </c>
      <c r="I36" s="163">
        <f t="shared" si="24"/>
        <v>5991.8289999999997</v>
      </c>
      <c r="J36" s="164">
        <f t="shared" si="25"/>
        <v>1.0304582443128657E-2</v>
      </c>
      <c r="K36" s="164">
        <f t="shared" si="26"/>
        <v>0.32353844114163355</v>
      </c>
      <c r="L36" s="164">
        <f t="shared" si="27"/>
        <v>0.17373660029349972</v>
      </c>
      <c r="M36" s="165">
        <f t="shared" si="28"/>
        <v>10.279</v>
      </c>
      <c r="N36" s="166">
        <f t="shared" si="29"/>
        <v>0.1</v>
      </c>
      <c r="O36" s="166">
        <f t="shared" si="30"/>
        <v>13.435</v>
      </c>
      <c r="P36" s="167">
        <f t="shared" si="31"/>
        <v>0</v>
      </c>
      <c r="Q36" s="168">
        <f t="shared" si="32"/>
        <v>75</v>
      </c>
      <c r="R36" s="169">
        <f t="shared" si="33"/>
        <v>24.919571783033106</v>
      </c>
      <c r="S36" s="141">
        <f t="shared" si="34"/>
        <v>6</v>
      </c>
      <c r="T36" s="141">
        <f t="shared" si="35"/>
        <v>805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249</v>
      </c>
      <c r="Z36" t="s">
        <v>196</v>
      </c>
      <c r="AA36" t="s">
        <v>48</v>
      </c>
      <c r="AB36">
        <v>514</v>
      </c>
      <c r="AC36" s="1">
        <v>5991.8289999999997</v>
      </c>
      <c r="AD36" s="1">
        <v>2473.0230000000001</v>
      </c>
      <c r="AE36" s="28">
        <v>2.423</v>
      </c>
      <c r="AF36">
        <v>2.8</v>
      </c>
      <c r="AG36">
        <v>10.279</v>
      </c>
      <c r="AH36">
        <v>360.94601799999998</v>
      </c>
      <c r="AI36">
        <v>3.719398</v>
      </c>
      <c r="AJ36">
        <v>116.779912</v>
      </c>
      <c r="AK36">
        <v>1041</v>
      </c>
      <c r="AL36">
        <v>6</v>
      </c>
      <c r="AM36">
        <v>805</v>
      </c>
      <c r="AN36">
        <v>75</v>
      </c>
      <c r="AO36">
        <v>16.600345999999998</v>
      </c>
      <c r="AP36">
        <v>268.5</v>
      </c>
      <c r="AQ36">
        <v>0</v>
      </c>
      <c r="AR36">
        <v>2</v>
      </c>
      <c r="AS36">
        <v>430</v>
      </c>
      <c r="AT36">
        <v>0.1</v>
      </c>
      <c r="AU36">
        <v>13.435</v>
      </c>
      <c r="AV36">
        <v>46294</v>
      </c>
      <c r="AW36">
        <v>0</v>
      </c>
      <c r="AX36">
        <v>0.56000000000000005</v>
      </c>
      <c r="AY36">
        <v>0.86535714285714294</v>
      </c>
      <c r="AZ36" t="s">
        <v>68</v>
      </c>
      <c r="BA36" t="s">
        <v>125</v>
      </c>
      <c r="BB36">
        <v>1</v>
      </c>
      <c r="BC36" t="s">
        <v>948</v>
      </c>
      <c r="BD36">
        <v>13</v>
      </c>
      <c r="BE36">
        <v>98028.945000000022</v>
      </c>
      <c r="BF36">
        <v>6.1123059112795697E-2</v>
      </c>
      <c r="BG36">
        <v>5.2893275796537138E-2</v>
      </c>
      <c r="BH36">
        <v>442795.72800000024</v>
      </c>
      <c r="BI36">
        <v>1.3531813025982935E-2</v>
      </c>
      <c r="BJ36">
        <v>1.1709851057841662E-2</v>
      </c>
      <c r="BK36">
        <v>1</v>
      </c>
      <c r="BL36" t="s">
        <v>69</v>
      </c>
      <c r="BM36">
        <v>2</v>
      </c>
      <c r="BN36" t="s">
        <v>839</v>
      </c>
    </row>
    <row r="37" spans="1:66">
      <c r="A37" s="142" t="str">
        <f t="shared" si="20"/>
        <v>삼환교통</v>
      </c>
      <c r="B37" s="142" t="str">
        <f t="shared" si="21"/>
        <v>4</v>
      </c>
      <c r="C37" s="143" t="str">
        <f t="shared" si="22"/>
        <v>72아1207</v>
      </c>
      <c r="D37" s="131" t="str">
        <f t="shared" si="23"/>
        <v>중형</v>
      </c>
      <c r="E37" s="127" t="str">
        <f t="shared" si="16"/>
        <v>이상</v>
      </c>
      <c r="F37" s="150">
        <f t="shared" si="17"/>
        <v>0.64821428571428574</v>
      </c>
      <c r="G37" s="151">
        <f t="shared" si="18"/>
        <v>1.8149999999999999</v>
      </c>
      <c r="H37" s="152">
        <f t="shared" si="19"/>
        <v>2.8</v>
      </c>
      <c r="I37" s="153">
        <f t="shared" si="24"/>
        <v>4543.7700000000004</v>
      </c>
      <c r="J37" s="154">
        <f t="shared" si="25"/>
        <v>2.5989498511451201E-2</v>
      </c>
      <c r="K37" s="154">
        <f t="shared" si="26"/>
        <v>0.34212259531316142</v>
      </c>
      <c r="L37" s="154">
        <f t="shared" si="27"/>
        <v>0.18574883851955534</v>
      </c>
      <c r="M37" s="155">
        <f t="shared" si="28"/>
        <v>17.942</v>
      </c>
      <c r="N37" s="156">
        <f t="shared" si="29"/>
        <v>0.17599999999999999</v>
      </c>
      <c r="O37" s="156">
        <f t="shared" si="30"/>
        <v>19.169</v>
      </c>
      <c r="P37" s="157">
        <f t="shared" si="31"/>
        <v>0.23666666666666666</v>
      </c>
      <c r="Q37" s="158">
        <f t="shared" si="32"/>
        <v>84</v>
      </c>
      <c r="R37" s="159">
        <f t="shared" si="33"/>
        <v>24.739511580841757</v>
      </c>
      <c r="S37" s="144">
        <f t="shared" si="34"/>
        <v>8</v>
      </c>
      <c r="T37" s="144">
        <f t="shared" si="35"/>
        <v>871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250</v>
      </c>
      <c r="Z37" s="4" t="s">
        <v>196</v>
      </c>
      <c r="AA37" s="4" t="s">
        <v>48</v>
      </c>
      <c r="AB37" s="4">
        <v>514</v>
      </c>
      <c r="AC37" s="4">
        <v>4543.7700000000004</v>
      </c>
      <c r="AD37" s="4">
        <v>2503.4409999999998</v>
      </c>
      <c r="AE37" s="4">
        <v>1.8149999999999999</v>
      </c>
      <c r="AF37" s="4">
        <v>2.8</v>
      </c>
      <c r="AG37" s="4">
        <v>17.942</v>
      </c>
      <c r="AH37" s="4">
        <v>290.65993700000001</v>
      </c>
      <c r="AI37" s="4">
        <v>7.554106</v>
      </c>
      <c r="AJ37" s="4">
        <v>99.441332000000003</v>
      </c>
      <c r="AK37" s="4">
        <v>844</v>
      </c>
      <c r="AL37" s="4">
        <v>8</v>
      </c>
      <c r="AM37" s="4">
        <v>871</v>
      </c>
      <c r="AN37" s="4">
        <v>84</v>
      </c>
      <c r="AO37" s="4">
        <v>15.632598</v>
      </c>
      <c r="AP37" s="4">
        <v>2650.8</v>
      </c>
      <c r="AQ37" s="4">
        <v>14.2</v>
      </c>
      <c r="AR37" s="4">
        <v>25</v>
      </c>
      <c r="AS37" s="4">
        <v>8017</v>
      </c>
      <c r="AT37" s="4">
        <v>0.17599999999999999</v>
      </c>
      <c r="AU37" s="4">
        <v>19.169</v>
      </c>
      <c r="AV37" s="4">
        <v>33192</v>
      </c>
      <c r="AW37" s="4">
        <v>0</v>
      </c>
      <c r="AX37" s="4">
        <v>0.61</v>
      </c>
      <c r="AY37">
        <v>0.64821428571428574</v>
      </c>
      <c r="AZ37" t="s">
        <v>126</v>
      </c>
      <c r="BA37" t="s">
        <v>125</v>
      </c>
      <c r="BB37">
        <v>1</v>
      </c>
      <c r="BC37" t="s">
        <v>875</v>
      </c>
      <c r="BD37">
        <v>7</v>
      </c>
      <c r="BE37">
        <v>98028.945000000022</v>
      </c>
      <c r="BF37">
        <v>4.6351309809566955E-2</v>
      </c>
      <c r="BG37">
        <v>3.004558118013001E-2</v>
      </c>
      <c r="BH37">
        <v>442795.72800000024</v>
      </c>
      <c r="BI37">
        <v>1.0261548864807471E-2</v>
      </c>
      <c r="BJ37">
        <v>6.6516825677234142E-3</v>
      </c>
      <c r="BK37">
        <v>1</v>
      </c>
      <c r="BL37" t="s">
        <v>126</v>
      </c>
      <c r="BM37">
        <v>0</v>
      </c>
      <c r="BN37" t="s">
        <v>841</v>
      </c>
    </row>
    <row r="38" spans="1:66">
      <c r="A38" s="139" t="str">
        <f t="shared" si="20"/>
        <v>삼환교통</v>
      </c>
      <c r="B38" s="139" t="str">
        <f t="shared" si="21"/>
        <v>4</v>
      </c>
      <c r="C38" s="140" t="str">
        <f t="shared" si="22"/>
        <v>72아1211</v>
      </c>
      <c r="D38" s="114" t="str">
        <f t="shared" si="23"/>
        <v>중형</v>
      </c>
      <c r="E38" s="110" t="str">
        <f t="shared" si="16"/>
        <v>C</v>
      </c>
      <c r="F38" s="160">
        <f t="shared" si="17"/>
        <v>0.86</v>
      </c>
      <c r="G38" s="161">
        <f t="shared" si="18"/>
        <v>2.4079999999999999</v>
      </c>
      <c r="H38" s="162">
        <f t="shared" si="19"/>
        <v>2.8</v>
      </c>
      <c r="I38" s="163">
        <f t="shared" si="24"/>
        <v>5591.0870000000004</v>
      </c>
      <c r="J38" s="164">
        <f t="shared" si="25"/>
        <v>1.639977481085348E-2</v>
      </c>
      <c r="K38" s="164">
        <f t="shared" si="26"/>
        <v>0.29623725992420807</v>
      </c>
      <c r="L38" s="164">
        <f t="shared" si="27"/>
        <v>0.23609004832155175</v>
      </c>
      <c r="M38" s="165">
        <f t="shared" si="28"/>
        <v>10.163</v>
      </c>
      <c r="N38" s="166">
        <f t="shared" si="29"/>
        <v>0.215</v>
      </c>
      <c r="O38" s="166">
        <f t="shared" si="30"/>
        <v>10.195</v>
      </c>
      <c r="P38" s="167">
        <f t="shared" si="31"/>
        <v>0</v>
      </c>
      <c r="Q38" s="168">
        <f t="shared" si="32"/>
        <v>73</v>
      </c>
      <c r="R38" s="169">
        <f t="shared" si="33"/>
        <v>23.353328193871096</v>
      </c>
      <c r="S38" s="141">
        <f t="shared" si="34"/>
        <v>12</v>
      </c>
      <c r="T38" s="141">
        <f t="shared" si="35"/>
        <v>570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252</v>
      </c>
      <c r="Z38" s="4" t="s">
        <v>196</v>
      </c>
      <c r="AA38" s="4" t="s">
        <v>48</v>
      </c>
      <c r="AB38" s="4">
        <v>514</v>
      </c>
      <c r="AC38" s="4">
        <v>5591.0870000000004</v>
      </c>
      <c r="AD38" s="4">
        <v>2321.4679999999998</v>
      </c>
      <c r="AE38" s="4">
        <v>2.4079999999999999</v>
      </c>
      <c r="AF38" s="4">
        <v>2.8</v>
      </c>
      <c r="AG38" s="4">
        <v>10.163</v>
      </c>
      <c r="AH38" s="4">
        <v>348.306307</v>
      </c>
      <c r="AI38" s="4">
        <v>5.7121449999999996</v>
      </c>
      <c r="AJ38" s="4">
        <v>103.18130600000001</v>
      </c>
      <c r="AK38" s="4">
        <v>1320</v>
      </c>
      <c r="AL38" s="4">
        <v>12</v>
      </c>
      <c r="AM38" s="4">
        <v>570</v>
      </c>
      <c r="AN38" s="4">
        <v>73</v>
      </c>
      <c r="AO38" s="4">
        <v>16.052212000000001</v>
      </c>
      <c r="AP38" s="4">
        <v>207.6</v>
      </c>
      <c r="AQ38" s="4">
        <v>0</v>
      </c>
      <c r="AR38" s="4">
        <v>1</v>
      </c>
      <c r="AS38" s="4">
        <v>172</v>
      </c>
      <c r="AT38" s="4">
        <v>0.215</v>
      </c>
      <c r="AU38" s="4">
        <v>10.195</v>
      </c>
      <c r="AV38" s="4">
        <v>47046</v>
      </c>
      <c r="AW38" s="4">
        <v>0</v>
      </c>
      <c r="AX38" s="4">
        <v>0.59</v>
      </c>
      <c r="AY38">
        <v>0.86</v>
      </c>
      <c r="AZ38" t="s">
        <v>68</v>
      </c>
      <c r="BA38" t="s">
        <v>125</v>
      </c>
      <c r="BB38">
        <v>2</v>
      </c>
      <c r="BC38" t="s">
        <v>949</v>
      </c>
      <c r="BD38">
        <v>12</v>
      </c>
      <c r="BE38">
        <v>98028.945000000022</v>
      </c>
      <c r="BF38">
        <v>5.7035062450177337E-2</v>
      </c>
      <c r="BG38">
        <v>4.9050153707152509E-2</v>
      </c>
      <c r="BH38">
        <v>442795.72800000024</v>
      </c>
      <c r="BI38">
        <v>1.2626786227711748E-2</v>
      </c>
      <c r="BJ38">
        <v>1.0859036155832103E-2</v>
      </c>
      <c r="BK38">
        <v>1</v>
      </c>
      <c r="BL38" t="s">
        <v>66</v>
      </c>
      <c r="BM38">
        <v>1</v>
      </c>
      <c r="BN38" t="s">
        <v>839</v>
      </c>
    </row>
    <row r="39" spans="1:66">
      <c r="A39" s="142" t="str">
        <f t="shared" si="20"/>
        <v>삼환교통</v>
      </c>
      <c r="B39" s="142" t="str">
        <f t="shared" si="21"/>
        <v>4</v>
      </c>
      <c r="C39" s="143" t="str">
        <f t="shared" si="22"/>
        <v>72아1213</v>
      </c>
      <c r="D39" s="131" t="str">
        <f t="shared" si="23"/>
        <v>중형</v>
      </c>
      <c r="E39" s="127" t="str">
        <f t="shared" si="16"/>
        <v>F</v>
      </c>
      <c r="F39" s="150">
        <f t="shared" si="17"/>
        <v>0.79607142857142865</v>
      </c>
      <c r="G39" s="151">
        <f t="shared" si="18"/>
        <v>2.2290000000000001</v>
      </c>
      <c r="H39" s="152">
        <f t="shared" si="19"/>
        <v>2.8</v>
      </c>
      <c r="I39" s="153">
        <f t="shared" si="24"/>
        <v>4450.9449999999997</v>
      </c>
      <c r="J39" s="154">
        <f t="shared" si="25"/>
        <v>1.9974730772462854E-2</v>
      </c>
      <c r="K39" s="154">
        <f t="shared" si="26"/>
        <v>0.31229162782687153</v>
      </c>
      <c r="L39" s="154">
        <f t="shared" si="27"/>
        <v>0.22714277529827936</v>
      </c>
      <c r="M39" s="155">
        <f t="shared" si="28"/>
        <v>11.465</v>
      </c>
      <c r="N39" s="156">
        <f t="shared" si="29"/>
        <v>0.29199999999999998</v>
      </c>
      <c r="O39" s="156">
        <f t="shared" si="30"/>
        <v>11.279</v>
      </c>
      <c r="P39" s="157">
        <f t="shared" si="31"/>
        <v>0</v>
      </c>
      <c r="Q39" s="158">
        <f t="shared" si="32"/>
        <v>69</v>
      </c>
      <c r="R39" s="159">
        <f t="shared" si="33"/>
        <v>24.50461230289881</v>
      </c>
      <c r="S39" s="144">
        <f t="shared" si="34"/>
        <v>13</v>
      </c>
      <c r="T39" s="144">
        <f t="shared" si="35"/>
        <v>502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253</v>
      </c>
      <c r="Z39" t="s">
        <v>196</v>
      </c>
      <c r="AA39" t="s">
        <v>48</v>
      </c>
      <c r="AB39">
        <v>514</v>
      </c>
      <c r="AC39" s="1">
        <v>4450.9449999999997</v>
      </c>
      <c r="AD39" s="1">
        <v>1996.4269999999999</v>
      </c>
      <c r="AE39" s="28">
        <v>2.2290000000000001</v>
      </c>
      <c r="AF39">
        <v>2.8</v>
      </c>
      <c r="AG39">
        <v>11.465</v>
      </c>
      <c r="AH39">
        <v>272.02018700000002</v>
      </c>
      <c r="AI39">
        <v>5.4335300000000002</v>
      </c>
      <c r="AJ39">
        <v>84.949627000000007</v>
      </c>
      <c r="AK39">
        <v>1011</v>
      </c>
      <c r="AL39">
        <v>13</v>
      </c>
      <c r="AM39">
        <v>502</v>
      </c>
      <c r="AN39">
        <v>69</v>
      </c>
      <c r="AO39">
        <v>16.362553999999999</v>
      </c>
      <c r="AP39">
        <v>80.8</v>
      </c>
      <c r="AQ39">
        <v>0</v>
      </c>
      <c r="AR39">
        <v>6</v>
      </c>
      <c r="AS39">
        <v>2009</v>
      </c>
      <c r="AT39">
        <v>0.29199999999999998</v>
      </c>
      <c r="AU39">
        <v>11.279</v>
      </c>
      <c r="AV39">
        <v>36189</v>
      </c>
      <c r="AW39">
        <v>0</v>
      </c>
      <c r="AX39">
        <v>0.56000000000000005</v>
      </c>
      <c r="AY39">
        <v>0.79607142857142865</v>
      </c>
      <c r="AZ39" t="s">
        <v>69</v>
      </c>
      <c r="BA39" t="s">
        <v>125</v>
      </c>
      <c r="BB39">
        <v>2</v>
      </c>
      <c r="BC39" t="s">
        <v>259</v>
      </c>
      <c r="BD39">
        <v>10</v>
      </c>
      <c r="BE39">
        <v>98028.945000000022</v>
      </c>
      <c r="BF39">
        <v>4.5404395609888473E-2</v>
      </c>
      <c r="BG39">
        <v>3.6145142076586222E-2</v>
      </c>
      <c r="BH39">
        <v>442795.72800000024</v>
      </c>
      <c r="BI39">
        <v>1.0051914954337585E-2</v>
      </c>
      <c r="BJ39">
        <v>8.0020422975780291E-3</v>
      </c>
      <c r="BK39">
        <v>1</v>
      </c>
      <c r="BL39" t="s">
        <v>69</v>
      </c>
      <c r="BM39">
        <v>0</v>
      </c>
      <c r="BN39" t="s">
        <v>841</v>
      </c>
    </row>
    <row r="40" spans="1:66">
      <c r="A40" s="139" t="str">
        <f t="shared" si="20"/>
        <v>삼환교통</v>
      </c>
      <c r="B40" s="139" t="str">
        <f t="shared" si="21"/>
        <v>4</v>
      </c>
      <c r="C40" s="140" t="str">
        <f t="shared" si="22"/>
        <v>72아1215</v>
      </c>
      <c r="D40" s="114" t="str">
        <f t="shared" si="23"/>
        <v>중형</v>
      </c>
      <c r="E40" s="110" t="str">
        <f t="shared" si="16"/>
        <v>D</v>
      </c>
      <c r="F40" s="160">
        <f t="shared" si="17"/>
        <v>0.80107142857142855</v>
      </c>
      <c r="G40" s="161">
        <f t="shared" si="18"/>
        <v>2.2429999999999999</v>
      </c>
      <c r="H40" s="162">
        <f t="shared" si="19"/>
        <v>2.8</v>
      </c>
      <c r="I40" s="163">
        <f t="shared" si="24"/>
        <v>5177.5060000000003</v>
      </c>
      <c r="J40" s="164">
        <f t="shared" si="25"/>
        <v>2.7761577877295739E-2</v>
      </c>
      <c r="K40" s="164">
        <f t="shared" si="26"/>
        <v>0.32558564893208841</v>
      </c>
      <c r="L40" s="164">
        <f t="shared" si="27"/>
        <v>0.15354883219835957</v>
      </c>
      <c r="M40" s="165">
        <f t="shared" si="28"/>
        <v>11.382999999999999</v>
      </c>
      <c r="N40" s="166">
        <f t="shared" si="29"/>
        <v>0.32800000000000001</v>
      </c>
      <c r="O40" s="166">
        <f t="shared" si="30"/>
        <v>12.516</v>
      </c>
      <c r="P40" s="167">
        <f t="shared" si="31"/>
        <v>0</v>
      </c>
      <c r="Q40" s="168">
        <f t="shared" si="32"/>
        <v>72</v>
      </c>
      <c r="R40" s="169">
        <f t="shared" si="33"/>
        <v>24.542388208093652</v>
      </c>
      <c r="S40" s="141">
        <f t="shared" si="34"/>
        <v>17</v>
      </c>
      <c r="T40" s="141">
        <f t="shared" si="35"/>
        <v>648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255</v>
      </c>
      <c r="Z40" s="4" t="s">
        <v>196</v>
      </c>
      <c r="AA40" s="4" t="s">
        <v>48</v>
      </c>
      <c r="AB40" s="4">
        <v>514</v>
      </c>
      <c r="AC40" s="4">
        <v>5177.5060000000003</v>
      </c>
      <c r="AD40" s="4">
        <v>2308.5259999999998</v>
      </c>
      <c r="AE40" s="4">
        <v>2.2429999999999999</v>
      </c>
      <c r="AF40" s="4">
        <v>2.8</v>
      </c>
      <c r="AG40" s="4">
        <v>11.382999999999999</v>
      </c>
      <c r="AH40" s="4">
        <v>326.23657200000002</v>
      </c>
      <c r="AI40" s="4">
        <v>9.0568419999999996</v>
      </c>
      <c r="AJ40" s="4">
        <v>106.217946</v>
      </c>
      <c r="AK40" s="4">
        <v>795</v>
      </c>
      <c r="AL40" s="4">
        <v>17</v>
      </c>
      <c r="AM40" s="4">
        <v>648</v>
      </c>
      <c r="AN40" s="4">
        <v>72</v>
      </c>
      <c r="AO40" s="4">
        <v>15.870403</v>
      </c>
      <c r="AP40" s="4">
        <v>196.1</v>
      </c>
      <c r="AQ40" s="4">
        <v>0</v>
      </c>
      <c r="AR40" s="4">
        <v>14</v>
      </c>
      <c r="AS40" s="4">
        <v>7149</v>
      </c>
      <c r="AT40" s="4">
        <v>0.32800000000000001</v>
      </c>
      <c r="AU40" s="4">
        <v>12.516</v>
      </c>
      <c r="AV40" s="4">
        <v>43660</v>
      </c>
      <c r="AW40" s="4">
        <v>0</v>
      </c>
      <c r="AX40" s="4">
        <v>0.56000000000000005</v>
      </c>
      <c r="AY40">
        <v>0.80107142857142855</v>
      </c>
      <c r="AZ40" t="s">
        <v>66</v>
      </c>
      <c r="BA40" t="s">
        <v>125</v>
      </c>
      <c r="BB40">
        <v>7</v>
      </c>
      <c r="BC40" t="s">
        <v>950</v>
      </c>
      <c r="BD40">
        <v>9</v>
      </c>
      <c r="BE40">
        <v>98028.945000000022</v>
      </c>
      <c r="BF40">
        <v>5.2816094266851479E-2</v>
      </c>
      <c r="BG40">
        <v>4.2309464085909951E-2</v>
      </c>
      <c r="BH40">
        <v>442795.72800000024</v>
      </c>
      <c r="BI40">
        <v>1.1692764118085614E-2</v>
      </c>
      <c r="BJ40">
        <v>9.3667392560235832E-3</v>
      </c>
      <c r="BK40">
        <v>1</v>
      </c>
      <c r="BL40" t="s">
        <v>69</v>
      </c>
      <c r="BM40">
        <v>1</v>
      </c>
      <c r="BN40" t="s">
        <v>839</v>
      </c>
    </row>
    <row r="41" spans="1:66">
      <c r="A41" s="142" t="str">
        <f t="shared" si="20"/>
        <v>삼환교통</v>
      </c>
      <c r="B41" s="142" t="str">
        <f t="shared" si="21"/>
        <v>4</v>
      </c>
      <c r="C41" s="143" t="str">
        <f t="shared" si="22"/>
        <v>72아1216</v>
      </c>
      <c r="D41" s="131" t="str">
        <f t="shared" si="23"/>
        <v>중형</v>
      </c>
      <c r="E41" s="127" t="str">
        <f t="shared" si="16"/>
        <v>F</v>
      </c>
      <c r="F41" s="150">
        <f t="shared" si="17"/>
        <v>0.79821428571428577</v>
      </c>
      <c r="G41" s="151">
        <f t="shared" si="18"/>
        <v>2.2349999999999999</v>
      </c>
      <c r="H41" s="152">
        <f t="shared" si="19"/>
        <v>2.8</v>
      </c>
      <c r="I41" s="153">
        <f t="shared" si="24"/>
        <v>5577.2719999999999</v>
      </c>
      <c r="J41" s="154">
        <f t="shared" si="25"/>
        <v>2.9464809862460747E-2</v>
      </c>
      <c r="K41" s="154">
        <f t="shared" si="26"/>
        <v>0.31593830602072143</v>
      </c>
      <c r="L41" s="154">
        <f t="shared" si="27"/>
        <v>0.24079872740651703</v>
      </c>
      <c r="M41" s="155">
        <f t="shared" si="28"/>
        <v>11.702</v>
      </c>
      <c r="N41" s="156">
        <f t="shared" si="29"/>
        <v>7.1999999999999995E-2</v>
      </c>
      <c r="O41" s="156">
        <f t="shared" si="30"/>
        <v>7.7640000000000002</v>
      </c>
      <c r="P41" s="157">
        <f t="shared" si="31"/>
        <v>0</v>
      </c>
      <c r="Q41" s="158">
        <f t="shared" si="32"/>
        <v>71</v>
      </c>
      <c r="R41" s="159">
        <f t="shared" si="33"/>
        <v>23.61310120688308</v>
      </c>
      <c r="S41" s="144">
        <f t="shared" si="34"/>
        <v>4</v>
      </c>
      <c r="T41" s="144">
        <f t="shared" si="35"/>
        <v>433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257</v>
      </c>
      <c r="Z41" s="4" t="s">
        <v>196</v>
      </c>
      <c r="AA41" s="4" t="s">
        <v>48</v>
      </c>
      <c r="AB41" s="4">
        <v>514</v>
      </c>
      <c r="AC41" s="4">
        <v>5577.2719999999999</v>
      </c>
      <c r="AD41" s="4">
        <v>2495.473</v>
      </c>
      <c r="AE41" s="4">
        <v>2.2349999999999999</v>
      </c>
      <c r="AF41" s="4">
        <v>2.8</v>
      </c>
      <c r="AG41" s="4">
        <v>11.702</v>
      </c>
      <c r="AH41" s="4">
        <v>360.82353999999998</v>
      </c>
      <c r="AI41" s="4">
        <v>10.631596999999999</v>
      </c>
      <c r="AJ41" s="4">
        <v>113.997978</v>
      </c>
      <c r="AK41" s="4">
        <v>1343</v>
      </c>
      <c r="AL41" s="4">
        <v>4</v>
      </c>
      <c r="AM41" s="4">
        <v>433</v>
      </c>
      <c r="AN41" s="4">
        <v>71</v>
      </c>
      <c r="AO41" s="4">
        <v>15.457062000000001</v>
      </c>
      <c r="AP41" s="4">
        <v>31</v>
      </c>
      <c r="AQ41" s="4">
        <v>0</v>
      </c>
      <c r="AR41" s="4">
        <v>27</v>
      </c>
      <c r="AS41" s="4">
        <v>8395</v>
      </c>
      <c r="AT41" s="4">
        <v>7.1999999999999995E-2</v>
      </c>
      <c r="AU41" s="4">
        <v>7.7640000000000002</v>
      </c>
      <c r="AV41" s="4">
        <v>49520</v>
      </c>
      <c r="AW41" s="4">
        <v>0</v>
      </c>
      <c r="AX41" s="4">
        <v>0.59</v>
      </c>
      <c r="AY41">
        <v>0.79821428571428577</v>
      </c>
      <c r="AZ41" t="s">
        <v>69</v>
      </c>
      <c r="BA41" t="s">
        <v>125</v>
      </c>
      <c r="BB41">
        <v>1</v>
      </c>
      <c r="BC41" t="s">
        <v>271</v>
      </c>
      <c r="BD41">
        <v>11</v>
      </c>
      <c r="BE41">
        <v>98028.945000000022</v>
      </c>
      <c r="BF41">
        <v>5.6894134686443873E-2</v>
      </c>
      <c r="BG41">
        <v>4.5413711080072167E-2</v>
      </c>
      <c r="BH41">
        <v>442795.72800000024</v>
      </c>
      <c r="BI41">
        <v>1.2595586739716688E-2</v>
      </c>
      <c r="BJ41">
        <v>1.0053977272595285E-2</v>
      </c>
      <c r="BK41">
        <v>1</v>
      </c>
      <c r="BL41" t="s">
        <v>69</v>
      </c>
      <c r="BM41">
        <v>0</v>
      </c>
      <c r="BN41" t="s">
        <v>841</v>
      </c>
    </row>
    <row r="42" spans="1:66">
      <c r="A42" s="139" t="str">
        <f t="shared" si="20"/>
        <v>삼환교통</v>
      </c>
      <c r="B42" s="139" t="str">
        <f t="shared" si="21"/>
        <v>4</v>
      </c>
      <c r="C42" s="140" t="str">
        <f t="shared" si="22"/>
        <v>72아1217</v>
      </c>
      <c r="D42" s="114" t="str">
        <f t="shared" si="23"/>
        <v>중형</v>
      </c>
      <c r="E42" s="110" t="str">
        <f t="shared" si="16"/>
        <v>F</v>
      </c>
      <c r="F42" s="160">
        <f t="shared" si="17"/>
        <v>0.77107142857142852</v>
      </c>
      <c r="G42" s="161">
        <f t="shared" si="18"/>
        <v>2.1589999999999998</v>
      </c>
      <c r="H42" s="162">
        <f t="shared" si="19"/>
        <v>2.8</v>
      </c>
      <c r="I42" s="163">
        <f t="shared" si="24"/>
        <v>5710.942</v>
      </c>
      <c r="J42" s="164">
        <f t="shared" si="25"/>
        <v>3.388350208918809E-2</v>
      </c>
      <c r="K42" s="164">
        <f t="shared" si="26"/>
        <v>0.32743484153434638</v>
      </c>
      <c r="L42" s="164">
        <f t="shared" si="27"/>
        <v>0.25897654012245264</v>
      </c>
      <c r="M42" s="165">
        <f t="shared" si="28"/>
        <v>13.438000000000001</v>
      </c>
      <c r="N42" s="166">
        <f t="shared" si="29"/>
        <v>0.17499999999999999</v>
      </c>
      <c r="O42" s="166">
        <f t="shared" si="30"/>
        <v>49.518999999999998</v>
      </c>
      <c r="P42" s="167">
        <f t="shared" si="31"/>
        <v>0</v>
      </c>
      <c r="Q42" s="168">
        <f t="shared" si="32"/>
        <v>72</v>
      </c>
      <c r="R42" s="169">
        <f t="shared" si="33"/>
        <v>24.515177815807863</v>
      </c>
      <c r="S42" s="141">
        <f t="shared" si="34"/>
        <v>10</v>
      </c>
      <c r="T42" s="141">
        <f t="shared" si="35"/>
        <v>2828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258</v>
      </c>
      <c r="Z42" s="4" t="s">
        <v>196</v>
      </c>
      <c r="AA42" s="4" t="s">
        <v>48</v>
      </c>
      <c r="AB42" s="4">
        <v>514</v>
      </c>
      <c r="AC42" s="4">
        <v>5710.942</v>
      </c>
      <c r="AD42" s="4">
        <v>2644.9160000000002</v>
      </c>
      <c r="AE42" s="4">
        <v>2.1589999999999998</v>
      </c>
      <c r="AF42" s="4">
        <v>2.8</v>
      </c>
      <c r="AG42" s="4">
        <v>13.438000000000001</v>
      </c>
      <c r="AH42" s="4">
        <v>364.74408599999998</v>
      </c>
      <c r="AI42" s="4">
        <v>12.358807000000001</v>
      </c>
      <c r="AJ42" s="4">
        <v>119.429922</v>
      </c>
      <c r="AK42" s="4">
        <v>1479</v>
      </c>
      <c r="AL42" s="4">
        <v>10</v>
      </c>
      <c r="AM42" s="4">
        <v>2828</v>
      </c>
      <c r="AN42" s="4">
        <v>72</v>
      </c>
      <c r="AO42" s="4">
        <v>15.657394</v>
      </c>
      <c r="AP42" s="4">
        <v>245.3</v>
      </c>
      <c r="AQ42" s="4">
        <v>0</v>
      </c>
      <c r="AR42" s="4">
        <v>25</v>
      </c>
      <c r="AS42" s="4">
        <v>5298</v>
      </c>
      <c r="AT42" s="4">
        <v>0.17499999999999999</v>
      </c>
      <c r="AU42" s="4">
        <v>49.518999999999998</v>
      </c>
      <c r="AV42" s="4">
        <v>40054</v>
      </c>
      <c r="AW42" s="4">
        <v>0</v>
      </c>
      <c r="AX42" s="4">
        <v>0.6</v>
      </c>
      <c r="AY42">
        <v>0.77107142857142852</v>
      </c>
      <c r="AZ42" t="s">
        <v>69</v>
      </c>
      <c r="BA42" t="s">
        <v>125</v>
      </c>
      <c r="BB42">
        <v>6</v>
      </c>
      <c r="BC42" t="s">
        <v>256</v>
      </c>
      <c r="BD42">
        <v>12</v>
      </c>
      <c r="BE42">
        <v>98028.945000000022</v>
      </c>
      <c r="BF42">
        <v>5.8257711536118223E-2</v>
      </c>
      <c r="BG42">
        <v>4.4920856859456869E-2</v>
      </c>
      <c r="BH42">
        <v>442795.72800000024</v>
      </c>
      <c r="BI42">
        <v>1.2897464087548733E-2</v>
      </c>
      <c r="BJ42">
        <v>9.944866058934897E-3</v>
      </c>
      <c r="BK42">
        <v>1</v>
      </c>
      <c r="BL42" t="s">
        <v>69</v>
      </c>
      <c r="BM42">
        <v>0</v>
      </c>
      <c r="BN42" t="s">
        <v>841</v>
      </c>
    </row>
    <row r="43" spans="1:66">
      <c r="A43" s="142" t="str">
        <f t="shared" si="20"/>
        <v>삼환교통</v>
      </c>
      <c r="B43" s="142" t="str">
        <f t="shared" si="21"/>
        <v>4</v>
      </c>
      <c r="C43" s="143" t="str">
        <f t="shared" si="22"/>
        <v>72아1218</v>
      </c>
      <c r="D43" s="131" t="str">
        <f t="shared" si="23"/>
        <v>중형</v>
      </c>
      <c r="E43" s="127" t="str">
        <f t="shared" si="16"/>
        <v>F</v>
      </c>
      <c r="F43" s="150">
        <f t="shared" si="17"/>
        <v>0.76107142857142851</v>
      </c>
      <c r="G43" s="151">
        <f t="shared" si="18"/>
        <v>2.1309999999999998</v>
      </c>
      <c r="H43" s="152">
        <f t="shared" si="19"/>
        <v>2.8</v>
      </c>
      <c r="I43" s="153">
        <f t="shared" si="24"/>
        <v>5312.5529999999999</v>
      </c>
      <c r="J43" s="154">
        <f t="shared" si="25"/>
        <v>2.272643688611202E-2</v>
      </c>
      <c r="K43" s="154">
        <f t="shared" si="26"/>
        <v>0.33880786667407092</v>
      </c>
      <c r="L43" s="154">
        <f t="shared" si="27"/>
        <v>0.16752774042913079</v>
      </c>
      <c r="M43" s="155">
        <f t="shared" si="28"/>
        <v>13.105</v>
      </c>
      <c r="N43" s="156">
        <f t="shared" si="29"/>
        <v>5.6000000000000001E-2</v>
      </c>
      <c r="O43" s="156">
        <f t="shared" si="30"/>
        <v>25.167000000000002</v>
      </c>
      <c r="P43" s="157">
        <f t="shared" si="31"/>
        <v>0</v>
      </c>
      <c r="Q43" s="158">
        <f t="shared" si="32"/>
        <v>74</v>
      </c>
      <c r="R43" s="159">
        <f t="shared" si="33"/>
        <v>25.499091192657612</v>
      </c>
      <c r="S43" s="144">
        <f t="shared" si="34"/>
        <v>3</v>
      </c>
      <c r="T43" s="144">
        <f t="shared" si="35"/>
        <v>1337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260</v>
      </c>
      <c r="Z43" s="4" t="s">
        <v>196</v>
      </c>
      <c r="AA43" s="4" t="s">
        <v>48</v>
      </c>
      <c r="AB43" s="4">
        <v>514</v>
      </c>
      <c r="AC43" s="4">
        <v>5312.5529999999999</v>
      </c>
      <c r="AD43" s="4">
        <v>2493.1790000000001</v>
      </c>
      <c r="AE43" s="4">
        <v>2.1309999999999998</v>
      </c>
      <c r="AF43" s="4">
        <v>2.8</v>
      </c>
      <c r="AG43" s="4">
        <v>13.105</v>
      </c>
      <c r="AH43" s="4">
        <v>326.31798099999997</v>
      </c>
      <c r="AI43" s="4">
        <v>7.4160450000000004</v>
      </c>
      <c r="AJ43" s="4">
        <v>110.559099</v>
      </c>
      <c r="AK43" s="4">
        <v>890</v>
      </c>
      <c r="AL43" s="4">
        <v>3</v>
      </c>
      <c r="AM43" s="4">
        <v>1337</v>
      </c>
      <c r="AN43" s="4">
        <v>74</v>
      </c>
      <c r="AO43" s="4">
        <v>16.280294999999999</v>
      </c>
      <c r="AP43" s="4">
        <v>112.6</v>
      </c>
      <c r="AQ43" s="4">
        <v>0</v>
      </c>
      <c r="AR43" s="4">
        <v>13</v>
      </c>
      <c r="AS43" s="4">
        <v>3911</v>
      </c>
      <c r="AT43" s="4">
        <v>5.6000000000000001E-2</v>
      </c>
      <c r="AU43" s="4">
        <v>25.167000000000002</v>
      </c>
      <c r="AV43" s="4">
        <v>43866</v>
      </c>
      <c r="AW43" s="4">
        <v>0</v>
      </c>
      <c r="AX43" s="4">
        <v>0.56000000000000005</v>
      </c>
      <c r="AY43">
        <v>0.76107142857142851</v>
      </c>
      <c r="AZ43" t="s">
        <v>69</v>
      </c>
      <c r="BA43" t="s">
        <v>125</v>
      </c>
      <c r="BB43">
        <v>8</v>
      </c>
      <c r="BC43" t="s">
        <v>879</v>
      </c>
      <c r="BD43">
        <v>10</v>
      </c>
      <c r="BE43">
        <v>98028.945000000022</v>
      </c>
      <c r="BF43">
        <v>5.419371798809014E-2</v>
      </c>
      <c r="BG43">
        <v>4.1245290368792882E-2</v>
      </c>
      <c r="BH43">
        <v>442795.72800000024</v>
      </c>
      <c r="BI43">
        <v>1.1997751252017493E-2</v>
      </c>
      <c r="BJ43">
        <v>9.1311456850175984E-3</v>
      </c>
      <c r="BK43">
        <v>1</v>
      </c>
      <c r="BL43" t="s">
        <v>69</v>
      </c>
      <c r="BM43">
        <v>0</v>
      </c>
      <c r="BN43" t="s">
        <v>841</v>
      </c>
    </row>
    <row r="44" spans="1:66">
      <c r="A44" s="139" t="str">
        <f t="shared" si="20"/>
        <v>삼환교통</v>
      </c>
      <c r="B44" s="139" t="str">
        <f t="shared" si="21"/>
        <v>4</v>
      </c>
      <c r="C44" s="140" t="str">
        <f t="shared" si="22"/>
        <v>72아1219</v>
      </c>
      <c r="D44" s="114" t="str">
        <f t="shared" si="23"/>
        <v>중형</v>
      </c>
      <c r="E44" s="110" t="str">
        <f t="shared" si="16"/>
        <v>F</v>
      </c>
      <c r="F44" s="160">
        <f t="shared" si="17"/>
        <v>0.7757142857142858</v>
      </c>
      <c r="G44" s="161">
        <f t="shared" si="18"/>
        <v>2.1720000000000002</v>
      </c>
      <c r="H44" s="162">
        <f t="shared" si="19"/>
        <v>2.8</v>
      </c>
      <c r="I44" s="163">
        <f t="shared" si="24"/>
        <v>532.87900000000002</v>
      </c>
      <c r="J44" s="164">
        <f t="shared" si="25"/>
        <v>5.8025736293926607E-2</v>
      </c>
      <c r="K44" s="164">
        <f t="shared" si="26"/>
        <v>0.35106397567974695</v>
      </c>
      <c r="L44" s="164">
        <f t="shared" si="27"/>
        <v>0.20454925039267827</v>
      </c>
      <c r="M44" s="165">
        <f t="shared" si="28"/>
        <v>14.301</v>
      </c>
      <c r="N44" s="166">
        <f t="shared" si="29"/>
        <v>0.375</v>
      </c>
      <c r="O44" s="166">
        <f t="shared" si="30"/>
        <v>31.152000000000001</v>
      </c>
      <c r="P44" s="167">
        <f t="shared" si="31"/>
        <v>0</v>
      </c>
      <c r="Q44" s="168">
        <f t="shared" si="32"/>
        <v>69</v>
      </c>
      <c r="R44" s="169">
        <f t="shared" si="33"/>
        <v>26.595916445104319</v>
      </c>
      <c r="S44" s="141">
        <f t="shared" si="34"/>
        <v>2</v>
      </c>
      <c r="T44" s="141">
        <f t="shared" si="35"/>
        <v>166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262</v>
      </c>
      <c r="Z44" s="4" t="s">
        <v>196</v>
      </c>
      <c r="AA44" s="4" t="s">
        <v>48</v>
      </c>
      <c r="AB44" s="4">
        <v>514</v>
      </c>
      <c r="AC44" s="4">
        <v>532.87900000000002</v>
      </c>
      <c r="AD44" s="4">
        <v>245.29499999999999</v>
      </c>
      <c r="AE44" s="4">
        <v>2.1720000000000002</v>
      </c>
      <c r="AF44" s="4">
        <v>2.8</v>
      </c>
      <c r="AG44" s="4">
        <v>14.301</v>
      </c>
      <c r="AH44" s="4">
        <v>33.907212999999999</v>
      </c>
      <c r="AI44" s="4">
        <v>1.9674910000000001</v>
      </c>
      <c r="AJ44" s="4">
        <v>11.903601</v>
      </c>
      <c r="AK44" s="4">
        <v>109</v>
      </c>
      <c r="AL44" s="4">
        <v>2</v>
      </c>
      <c r="AM44" s="4">
        <v>166</v>
      </c>
      <c r="AN44" s="4">
        <v>69</v>
      </c>
      <c r="AO44" s="4">
        <v>15.7158</v>
      </c>
      <c r="AP44" s="4">
        <v>22.2</v>
      </c>
      <c r="AQ44" s="4">
        <v>0</v>
      </c>
      <c r="AR44" s="4">
        <v>2</v>
      </c>
      <c r="AS44" s="4">
        <v>5708</v>
      </c>
      <c r="AT44" s="4">
        <v>0.375</v>
      </c>
      <c r="AU44" s="4">
        <v>31.152000000000001</v>
      </c>
      <c r="AV44" s="4">
        <v>0</v>
      </c>
      <c r="AW44" s="4">
        <v>0</v>
      </c>
      <c r="AX44" s="4">
        <v>0.57999999999999996</v>
      </c>
      <c r="AY44">
        <v>0.7757142857142858</v>
      </c>
      <c r="AZ44" t="s">
        <v>69</v>
      </c>
      <c r="BA44" t="s">
        <v>125</v>
      </c>
      <c r="BB44">
        <v>5</v>
      </c>
      <c r="BC44" t="s">
        <v>251</v>
      </c>
      <c r="BD44">
        <v>1</v>
      </c>
      <c r="BE44">
        <v>98028.945000000022</v>
      </c>
      <c r="BF44">
        <v>5.4359352740152404E-3</v>
      </c>
      <c r="BG44">
        <v>4.2167326482718225E-3</v>
      </c>
      <c r="BH44">
        <v>442795.72800000024</v>
      </c>
      <c r="BI44">
        <v>1.2034420530814148E-3</v>
      </c>
      <c r="BJ44">
        <v>9.3352719260458329E-4</v>
      </c>
      <c r="BK44">
        <v>1</v>
      </c>
      <c r="BL44" t="s">
        <v>69</v>
      </c>
      <c r="BM44">
        <v>0</v>
      </c>
      <c r="BN44" t="s">
        <v>841</v>
      </c>
    </row>
    <row r="45" spans="1:66">
      <c r="A45" s="142" t="str">
        <f t="shared" si="20"/>
        <v>삼환교통</v>
      </c>
      <c r="B45" s="142" t="str">
        <f t="shared" si="21"/>
        <v>4</v>
      </c>
      <c r="C45" s="143" t="str">
        <f t="shared" si="22"/>
        <v>72아1220</v>
      </c>
      <c r="D45" s="131" t="str">
        <f t="shared" si="23"/>
        <v>중형</v>
      </c>
      <c r="E45" s="127" t="str">
        <f t="shared" si="16"/>
        <v>C</v>
      </c>
      <c r="F45" s="150">
        <f t="shared" si="17"/>
        <v>0.85642857142857154</v>
      </c>
      <c r="G45" s="151">
        <f t="shared" si="18"/>
        <v>2.3980000000000001</v>
      </c>
      <c r="H45" s="152">
        <f t="shared" si="19"/>
        <v>2.8</v>
      </c>
      <c r="I45" s="153">
        <f t="shared" si="24"/>
        <v>4854.1139999999996</v>
      </c>
      <c r="J45" s="154">
        <f t="shared" si="25"/>
        <v>1.4060681423057379E-2</v>
      </c>
      <c r="K45" s="154">
        <f t="shared" si="26"/>
        <v>0.31926086086783179</v>
      </c>
      <c r="L45" s="154">
        <f t="shared" si="27"/>
        <v>0.17531520685340313</v>
      </c>
      <c r="M45" s="155">
        <f t="shared" si="28"/>
        <v>10.616</v>
      </c>
      <c r="N45" s="156">
        <f t="shared" si="29"/>
        <v>0.33</v>
      </c>
      <c r="O45" s="156">
        <f t="shared" si="30"/>
        <v>11.577999999999999</v>
      </c>
      <c r="P45" s="157">
        <f t="shared" si="31"/>
        <v>0</v>
      </c>
      <c r="Q45" s="158">
        <f t="shared" si="32"/>
        <v>72</v>
      </c>
      <c r="R45" s="159">
        <f t="shared" si="33"/>
        <v>24.274574333782102</v>
      </c>
      <c r="S45" s="144">
        <f t="shared" si="34"/>
        <v>16</v>
      </c>
      <c r="T45" s="144">
        <f t="shared" si="35"/>
        <v>562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263</v>
      </c>
      <c r="Z45" s="4" t="s">
        <v>196</v>
      </c>
      <c r="AA45" s="4" t="s">
        <v>48</v>
      </c>
      <c r="AB45" s="4">
        <v>514</v>
      </c>
      <c r="AC45" s="4">
        <v>4854.1139999999996</v>
      </c>
      <c r="AD45" s="4">
        <v>2024.375</v>
      </c>
      <c r="AE45" s="4">
        <v>2.3980000000000001</v>
      </c>
      <c r="AF45" s="4">
        <v>2.8</v>
      </c>
      <c r="AG45" s="4">
        <v>10.616</v>
      </c>
      <c r="AH45" s="4">
        <v>299.94520699999998</v>
      </c>
      <c r="AI45" s="4">
        <v>4.2174339999999999</v>
      </c>
      <c r="AJ45" s="4">
        <v>95.760765000000006</v>
      </c>
      <c r="AK45" s="4">
        <v>851</v>
      </c>
      <c r="AL45" s="4">
        <v>16</v>
      </c>
      <c r="AM45" s="4">
        <v>562</v>
      </c>
      <c r="AN45" s="4">
        <v>72</v>
      </c>
      <c r="AO45" s="4">
        <v>16.183335</v>
      </c>
      <c r="AP45" s="4">
        <v>217.5</v>
      </c>
      <c r="AQ45" s="4">
        <v>0</v>
      </c>
      <c r="AR45" s="4">
        <v>3</v>
      </c>
      <c r="AS45" s="4">
        <v>803</v>
      </c>
      <c r="AT45" s="4">
        <v>0.33</v>
      </c>
      <c r="AU45" s="4">
        <v>11.577999999999999</v>
      </c>
      <c r="AV45" s="4">
        <v>35226</v>
      </c>
      <c r="AW45" s="4">
        <v>0</v>
      </c>
      <c r="AX45" s="4">
        <v>0.57999999999999996</v>
      </c>
      <c r="AY45">
        <v>0.85642857142857154</v>
      </c>
      <c r="AZ45" t="s">
        <v>68</v>
      </c>
      <c r="BA45" t="s">
        <v>125</v>
      </c>
      <c r="BB45">
        <v>3</v>
      </c>
      <c r="BC45" t="s">
        <v>951</v>
      </c>
      <c r="BD45">
        <v>10</v>
      </c>
      <c r="BE45">
        <v>98028.945000000022</v>
      </c>
      <c r="BF45">
        <v>4.9517150266179019E-2</v>
      </c>
      <c r="BG45">
        <v>4.2407902263677605E-2</v>
      </c>
      <c r="BH45">
        <v>442795.72800000024</v>
      </c>
      <c r="BI45">
        <v>1.0962422835298892E-2</v>
      </c>
      <c r="BJ45">
        <v>9.3885321282309812E-3</v>
      </c>
      <c r="BK45">
        <v>1</v>
      </c>
      <c r="BL45" t="s">
        <v>66</v>
      </c>
      <c r="BM45">
        <v>1</v>
      </c>
      <c r="BN45" t="s">
        <v>839</v>
      </c>
    </row>
    <row r="46" spans="1:66">
      <c r="A46" s="139" t="str">
        <f t="shared" ref="A46:A47" si="36">W46</f>
        <v>삼환교통</v>
      </c>
      <c r="B46" s="139" t="str">
        <f t="shared" ref="B46:B47" si="37">V46</f>
        <v>4</v>
      </c>
      <c r="C46" s="140" t="str">
        <f t="shared" ref="C46:C47" si="38">Y46</f>
        <v>72아1221</v>
      </c>
      <c r="D46" s="114" t="str">
        <f t="shared" ref="D46:D47" si="39">Z46</f>
        <v>중형</v>
      </c>
      <c r="E46" s="110" t="str">
        <f t="shared" ref="E46:E47" si="40">AZ46</f>
        <v>D</v>
      </c>
      <c r="F46" s="160">
        <f t="shared" ref="F46:F47" si="41">G46/H46</f>
        <v>0.82821428571428579</v>
      </c>
      <c r="G46" s="161">
        <f t="shared" ref="G46:G47" si="42">AE46</f>
        <v>2.319</v>
      </c>
      <c r="H46" s="162">
        <f t="shared" ref="H46:H47" si="43">AF46</f>
        <v>2.8</v>
      </c>
      <c r="I46" s="163">
        <f t="shared" ref="I46:I47" si="44">AC46</f>
        <v>5788.6859999999997</v>
      </c>
      <c r="J46" s="164">
        <f t="shared" ref="J46:J47" si="45">AI46/AH46</f>
        <v>3.0605819344235532E-2</v>
      </c>
      <c r="K46" s="164">
        <f t="shared" ref="K46:K47" si="46">AJ46/AH46</f>
        <v>0.3392081028642745</v>
      </c>
      <c r="L46" s="164">
        <f t="shared" ref="L46:L47" si="47">AK46/AC46</f>
        <v>0.1857070844747841</v>
      </c>
      <c r="M46" s="165">
        <f t="shared" ref="M46:M47" si="48">AG46</f>
        <v>10.73</v>
      </c>
      <c r="N46" s="166">
        <f t="shared" ref="N46:N47" si="49">IF(AW46=0,AT46,"속도계이상")</f>
        <v>0.121</v>
      </c>
      <c r="O46" s="166">
        <f t="shared" ref="O46:O47" si="50">IF(AW46=0,AU46,"속도계이상")</f>
        <v>8.4480000000000004</v>
      </c>
      <c r="P46" s="167">
        <f t="shared" ref="P46:P47" si="51">AQ46/60</f>
        <v>0</v>
      </c>
      <c r="Q46" s="168">
        <f t="shared" ref="Q46:Q47" si="52">AN46</f>
        <v>73</v>
      </c>
      <c r="R46" s="169">
        <f t="shared" ref="R46:R47" si="53">AC46/(AH46-AI46-AJ46)</f>
        <v>24.478046170966266</v>
      </c>
      <c r="S46" s="141">
        <f t="shared" ref="S46:S47" si="54">IF(AW46=0,AL46,"속도계이상")</f>
        <v>7</v>
      </c>
      <c r="T46" s="141">
        <f t="shared" ref="T46:T47" si="55">IF(AW46=0,AM46,"속도계이상")</f>
        <v>489</v>
      </c>
      <c r="U46" t="s">
        <v>117</v>
      </c>
      <c r="V46" t="s">
        <v>120</v>
      </c>
      <c r="W46" t="s">
        <v>117</v>
      </c>
      <c r="X46" s="4" t="s">
        <v>120</v>
      </c>
      <c r="Y46" s="4" t="s">
        <v>264</v>
      </c>
      <c r="Z46" s="4" t="s">
        <v>196</v>
      </c>
      <c r="AA46" s="4" t="s">
        <v>48</v>
      </c>
      <c r="AB46" s="4">
        <v>514</v>
      </c>
      <c r="AC46" s="4">
        <v>5788.6859999999997</v>
      </c>
      <c r="AD46" s="4">
        <v>2495.837</v>
      </c>
      <c r="AE46" s="4">
        <v>2.319</v>
      </c>
      <c r="AF46" s="4">
        <v>2.8</v>
      </c>
      <c r="AG46" s="4">
        <v>10.73</v>
      </c>
      <c r="AH46" s="4">
        <v>375.26186999999999</v>
      </c>
      <c r="AI46" s="4">
        <v>11.485196999999999</v>
      </c>
      <c r="AJ46" s="4">
        <v>127.291867</v>
      </c>
      <c r="AK46" s="4">
        <v>1075</v>
      </c>
      <c r="AL46" s="4">
        <v>7</v>
      </c>
      <c r="AM46" s="4">
        <v>489</v>
      </c>
      <c r="AN46" s="4">
        <v>73</v>
      </c>
      <c r="AO46" s="4">
        <v>15.425723</v>
      </c>
      <c r="AP46" s="4">
        <v>170.9</v>
      </c>
      <c r="AQ46" s="4">
        <v>0</v>
      </c>
      <c r="AR46" s="4">
        <v>17</v>
      </c>
      <c r="AS46" s="4">
        <v>4728</v>
      </c>
      <c r="AT46" s="4">
        <v>0.121</v>
      </c>
      <c r="AU46" s="4">
        <v>8.4480000000000004</v>
      </c>
      <c r="AV46" s="4">
        <v>48455</v>
      </c>
      <c r="AW46" s="4">
        <v>0</v>
      </c>
      <c r="AX46" s="4">
        <v>0.56000000000000005</v>
      </c>
      <c r="AY46">
        <v>0.82821428571428579</v>
      </c>
      <c r="AZ46" t="s">
        <v>66</v>
      </c>
      <c r="BA46" t="s">
        <v>125</v>
      </c>
      <c r="BB46">
        <v>3</v>
      </c>
      <c r="BC46" t="s">
        <v>254</v>
      </c>
      <c r="BD46">
        <v>14</v>
      </c>
      <c r="BE46">
        <v>98028.945000000022</v>
      </c>
      <c r="BF46">
        <v>5.9050783419121754E-2</v>
      </c>
      <c r="BG46">
        <v>4.8906702410336914E-2</v>
      </c>
      <c r="BH46">
        <v>442795.72800000024</v>
      </c>
      <c r="BI46">
        <v>1.3073039403848984E-2</v>
      </c>
      <c r="BJ46">
        <v>1.0827277991973498E-2</v>
      </c>
      <c r="BK46">
        <v>1</v>
      </c>
      <c r="BL46" t="s">
        <v>69</v>
      </c>
      <c r="BM46">
        <v>1</v>
      </c>
      <c r="BN46" t="s">
        <v>839</v>
      </c>
    </row>
    <row r="47" spans="1:66">
      <c r="A47" s="142" t="str">
        <f t="shared" si="36"/>
        <v>삼환교통</v>
      </c>
      <c r="B47" s="142" t="str">
        <f t="shared" si="37"/>
        <v>4</v>
      </c>
      <c r="C47" s="143" t="str">
        <f t="shared" si="38"/>
        <v>72아1222</v>
      </c>
      <c r="D47" s="131" t="str">
        <f t="shared" si="39"/>
        <v>중형</v>
      </c>
      <c r="E47" s="127" t="str">
        <f t="shared" si="40"/>
        <v>F</v>
      </c>
      <c r="F47" s="150">
        <f t="shared" si="41"/>
        <v>0.79500000000000004</v>
      </c>
      <c r="G47" s="151">
        <f t="shared" si="42"/>
        <v>2.226</v>
      </c>
      <c r="H47" s="152">
        <f t="shared" si="43"/>
        <v>2.8</v>
      </c>
      <c r="I47" s="153">
        <f t="shared" si="44"/>
        <v>5969.2079999999996</v>
      </c>
      <c r="J47" s="154">
        <f t="shared" si="45"/>
        <v>2.1512525298030705E-2</v>
      </c>
      <c r="K47" s="154">
        <f t="shared" si="46"/>
        <v>0.33791512090822123</v>
      </c>
      <c r="L47" s="154">
        <f t="shared" si="47"/>
        <v>0.22063228488603515</v>
      </c>
      <c r="M47" s="155">
        <f t="shared" si="48"/>
        <v>12.099</v>
      </c>
      <c r="N47" s="156">
        <f t="shared" si="49"/>
        <v>0.218</v>
      </c>
      <c r="O47" s="156">
        <f t="shared" si="50"/>
        <v>41.177999999999997</v>
      </c>
      <c r="P47" s="157">
        <f t="shared" si="51"/>
        <v>0</v>
      </c>
      <c r="Q47" s="158">
        <f t="shared" si="52"/>
        <v>70</v>
      </c>
      <c r="R47" s="159">
        <f t="shared" si="53"/>
        <v>24.859923647002383</v>
      </c>
      <c r="S47" s="144">
        <f t="shared" si="54"/>
        <v>13</v>
      </c>
      <c r="T47" s="144">
        <f t="shared" si="55"/>
        <v>2458</v>
      </c>
      <c r="U47" t="s">
        <v>117</v>
      </c>
      <c r="V47" t="s">
        <v>120</v>
      </c>
      <c r="W47" t="s">
        <v>117</v>
      </c>
      <c r="X47" s="4" t="s">
        <v>120</v>
      </c>
      <c r="Y47" s="4" t="s">
        <v>853</v>
      </c>
      <c r="Z47" s="4" t="s">
        <v>196</v>
      </c>
      <c r="AA47" s="4" t="s">
        <v>48</v>
      </c>
      <c r="AB47" s="4">
        <v>514</v>
      </c>
      <c r="AC47" s="4">
        <v>5969.2079999999996</v>
      </c>
      <c r="AD47" s="4">
        <v>2681.6860000000001</v>
      </c>
      <c r="AE47" s="4">
        <v>2.226</v>
      </c>
      <c r="AF47" s="4">
        <v>2.8</v>
      </c>
      <c r="AG47" s="4">
        <v>12.099</v>
      </c>
      <c r="AH47" s="4">
        <v>374.84241800000001</v>
      </c>
      <c r="AI47" s="4">
        <v>8.0638070000000006</v>
      </c>
      <c r="AJ47" s="4">
        <v>126.66492100000001</v>
      </c>
      <c r="AK47" s="4">
        <v>1317</v>
      </c>
      <c r="AL47" s="4">
        <v>13</v>
      </c>
      <c r="AM47" s="4">
        <v>2458</v>
      </c>
      <c r="AN47" s="4">
        <v>70</v>
      </c>
      <c r="AO47" s="4">
        <v>15.924579</v>
      </c>
      <c r="AP47" s="4">
        <v>465.1</v>
      </c>
      <c r="AQ47" s="4">
        <v>0</v>
      </c>
      <c r="AR47" s="4">
        <v>7</v>
      </c>
      <c r="AS47" s="4">
        <v>2683</v>
      </c>
      <c r="AT47" s="4">
        <v>0.218</v>
      </c>
      <c r="AU47" s="4">
        <v>41.177999999999997</v>
      </c>
      <c r="AV47" s="4">
        <v>43934</v>
      </c>
      <c r="AW47" s="4">
        <v>0</v>
      </c>
      <c r="AX47" s="4">
        <v>0.56999999999999995</v>
      </c>
      <c r="AY47">
        <v>0.79500000000000004</v>
      </c>
      <c r="AZ47" t="s">
        <v>69</v>
      </c>
      <c r="BA47" t="s">
        <v>125</v>
      </c>
      <c r="BB47">
        <v>3</v>
      </c>
      <c r="BC47" t="s">
        <v>269</v>
      </c>
      <c r="BD47">
        <v>12</v>
      </c>
      <c r="BE47">
        <v>98028.945000000022</v>
      </c>
      <c r="BF47">
        <v>6.0892300738317633E-2</v>
      </c>
      <c r="BG47">
        <v>4.8409379086962523E-2</v>
      </c>
      <c r="BH47">
        <v>442795.72800000024</v>
      </c>
      <c r="BI47">
        <v>1.3480726263917334E-2</v>
      </c>
      <c r="BJ47">
        <v>1.0717177379814282E-2</v>
      </c>
      <c r="BK47">
        <v>1</v>
      </c>
      <c r="BL47" t="s">
        <v>69</v>
      </c>
      <c r="BM47">
        <v>0</v>
      </c>
      <c r="BN47" t="s">
        <v>841</v>
      </c>
    </row>
    <row r="48" spans="1:66">
      <c r="A48" s="139" t="str">
        <f t="shared" ref="A48:A111" si="56">W48</f>
        <v>삼환교통</v>
      </c>
      <c r="B48" s="139" t="str">
        <f t="shared" ref="B48:B111" si="57">V48</f>
        <v>4</v>
      </c>
      <c r="C48" s="140" t="str">
        <f t="shared" ref="C48:C111" si="58">Y48</f>
        <v>72아1223</v>
      </c>
      <c r="D48" s="114" t="str">
        <f t="shared" ref="D48:D111" si="59">Z48</f>
        <v>중형</v>
      </c>
      <c r="E48" s="110" t="str">
        <f t="shared" ref="E48:E111" si="60">AZ48</f>
        <v>F</v>
      </c>
      <c r="F48" s="160">
        <f t="shared" ref="F48:F111" si="61">G48/H48</f>
        <v>0.74178571428571427</v>
      </c>
      <c r="G48" s="161">
        <f t="shared" ref="G48:G111" si="62">AE48</f>
        <v>2.077</v>
      </c>
      <c r="H48" s="162">
        <f t="shared" ref="H48:H111" si="63">AF48</f>
        <v>2.8</v>
      </c>
      <c r="I48" s="163">
        <f t="shared" ref="I48:I111" si="64">AC48</f>
        <v>5077.5450000000001</v>
      </c>
      <c r="J48" s="164">
        <f t="shared" ref="J48:J111" si="65">AI48/AH48</f>
        <v>2.6604891765517807E-2</v>
      </c>
      <c r="K48" s="164">
        <f t="shared" ref="K48:K111" si="66">AJ48/AH48</f>
        <v>0.34608705432825076</v>
      </c>
      <c r="L48" s="164">
        <f t="shared" ref="L48:L111" si="67">AK48/AC48</f>
        <v>0.1681915177511967</v>
      </c>
      <c r="M48" s="165">
        <f t="shared" ref="M48:M111" si="68">AG48</f>
        <v>13.895</v>
      </c>
      <c r="N48" s="166">
        <f t="shared" ref="N48:N111" si="69">IF(AW48=0,AT48,"속도계이상")</f>
        <v>0.17699999999999999</v>
      </c>
      <c r="O48" s="166">
        <f t="shared" ref="O48:O111" si="70">IF(AW48=0,AU48,"속도계이상")</f>
        <v>16.721</v>
      </c>
      <c r="P48" s="167">
        <f t="shared" ref="P48:P111" si="71">AQ48/60</f>
        <v>0</v>
      </c>
      <c r="Q48" s="168">
        <f t="shared" ref="Q48:Q111" si="72">AN48</f>
        <v>75</v>
      </c>
      <c r="R48" s="169">
        <f t="shared" ref="R48:R111" si="73">AC48/(AH48-AI48-AJ48)</f>
        <v>24.52225291298722</v>
      </c>
      <c r="S48" s="141">
        <f t="shared" ref="S48:S111" si="74">IF(AW48=0,AL48,"속도계이상")</f>
        <v>9</v>
      </c>
      <c r="T48" s="141">
        <f t="shared" ref="T48:T111" si="75">IF(AW48=0,AM48,"속도계이상")</f>
        <v>849</v>
      </c>
      <c r="U48" t="s">
        <v>117</v>
      </c>
      <c r="V48" t="s">
        <v>120</v>
      </c>
      <c r="W48" t="s">
        <v>117</v>
      </c>
      <c r="X48" s="4" t="s">
        <v>120</v>
      </c>
      <c r="Y48" s="4" t="s">
        <v>266</v>
      </c>
      <c r="Z48" s="4" t="s">
        <v>196</v>
      </c>
      <c r="AA48" s="4" t="s">
        <v>48</v>
      </c>
      <c r="AB48" s="4">
        <v>514</v>
      </c>
      <c r="AC48" s="4">
        <v>5077.5450000000001</v>
      </c>
      <c r="AD48" s="4">
        <v>2444.2130000000002</v>
      </c>
      <c r="AE48" s="4">
        <v>2.077</v>
      </c>
      <c r="AF48" s="4">
        <v>2.8</v>
      </c>
      <c r="AG48" s="4">
        <v>13.895</v>
      </c>
      <c r="AH48" s="4">
        <v>330.07493799999997</v>
      </c>
      <c r="AI48" s="4">
        <v>8.7816080000000003</v>
      </c>
      <c r="AJ48" s="4">
        <v>114.234663</v>
      </c>
      <c r="AK48" s="4">
        <v>854</v>
      </c>
      <c r="AL48" s="4">
        <v>9</v>
      </c>
      <c r="AM48" s="4">
        <v>849</v>
      </c>
      <c r="AN48" s="4">
        <v>75</v>
      </c>
      <c r="AO48" s="4">
        <v>15.383006</v>
      </c>
      <c r="AP48" s="4">
        <v>238.2</v>
      </c>
      <c r="AQ48" s="4">
        <v>0</v>
      </c>
      <c r="AR48" s="4">
        <v>50</v>
      </c>
      <c r="AS48" s="4">
        <v>22560</v>
      </c>
      <c r="AT48" s="4">
        <v>0.17699999999999999</v>
      </c>
      <c r="AU48" s="4">
        <v>16.721</v>
      </c>
      <c r="AV48" s="4">
        <v>36872</v>
      </c>
      <c r="AW48" s="4">
        <v>0</v>
      </c>
      <c r="AX48" s="4">
        <v>0.59</v>
      </c>
      <c r="AY48">
        <v>0.74178571428571427</v>
      </c>
      <c r="AZ48" t="s">
        <v>69</v>
      </c>
      <c r="BA48" t="s">
        <v>125</v>
      </c>
      <c r="BB48">
        <v>9</v>
      </c>
      <c r="BC48" t="s">
        <v>876</v>
      </c>
      <c r="BD48">
        <v>10</v>
      </c>
      <c r="BE48">
        <v>98028.945000000022</v>
      </c>
      <c r="BF48">
        <v>5.1796385241114233E-2</v>
      </c>
      <c r="BG48">
        <v>3.8421818623497951E-2</v>
      </c>
      <c r="BH48">
        <v>442795.72800000024</v>
      </c>
      <c r="BI48">
        <v>1.1467014424312597E-2</v>
      </c>
      <c r="BJ48">
        <v>8.5060674854633075E-3</v>
      </c>
      <c r="BK48">
        <v>1</v>
      </c>
      <c r="BL48" t="s">
        <v>69</v>
      </c>
      <c r="BM48">
        <v>0</v>
      </c>
      <c r="BN48" t="s">
        <v>841</v>
      </c>
    </row>
    <row r="49" spans="1:66">
      <c r="A49" s="142" t="str">
        <f t="shared" si="56"/>
        <v>삼환교통</v>
      </c>
      <c r="B49" s="142" t="str">
        <f t="shared" si="57"/>
        <v>4</v>
      </c>
      <c r="C49" s="143" t="str">
        <f t="shared" si="58"/>
        <v>72아1225</v>
      </c>
      <c r="D49" s="131" t="str">
        <f t="shared" si="59"/>
        <v>중형</v>
      </c>
      <c r="E49" s="127" t="str">
        <f t="shared" si="60"/>
        <v>F</v>
      </c>
      <c r="F49" s="150">
        <f t="shared" si="61"/>
        <v>0.76750000000000007</v>
      </c>
      <c r="G49" s="151">
        <f t="shared" si="62"/>
        <v>2.149</v>
      </c>
      <c r="H49" s="152">
        <f t="shared" si="63"/>
        <v>2.8</v>
      </c>
      <c r="I49" s="153">
        <f t="shared" si="64"/>
        <v>2770.5169999999998</v>
      </c>
      <c r="J49" s="154">
        <f t="shared" si="65"/>
        <v>1.8727268929620518E-2</v>
      </c>
      <c r="K49" s="154">
        <f t="shared" si="66"/>
        <v>0.32751466487464453</v>
      </c>
      <c r="L49" s="154">
        <f t="shared" si="67"/>
        <v>0.19166097879926383</v>
      </c>
      <c r="M49" s="155">
        <f t="shared" si="68"/>
        <v>11.762</v>
      </c>
      <c r="N49" s="156">
        <f t="shared" si="69"/>
        <v>0.108</v>
      </c>
      <c r="O49" s="156">
        <f t="shared" si="70"/>
        <v>8.266</v>
      </c>
      <c r="P49" s="157">
        <f t="shared" si="71"/>
        <v>0</v>
      </c>
      <c r="Q49" s="158">
        <f t="shared" si="72"/>
        <v>72</v>
      </c>
      <c r="R49" s="159">
        <f t="shared" si="73"/>
        <v>24.438423815046271</v>
      </c>
      <c r="S49" s="144">
        <f t="shared" si="74"/>
        <v>3</v>
      </c>
      <c r="T49" s="144">
        <f t="shared" si="75"/>
        <v>229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268</v>
      </c>
      <c r="Z49" s="4" t="s">
        <v>196</v>
      </c>
      <c r="AA49" s="4" t="s">
        <v>48</v>
      </c>
      <c r="AB49" s="4">
        <v>514</v>
      </c>
      <c r="AC49" s="4">
        <v>2770.5169999999998</v>
      </c>
      <c r="AD49" s="4">
        <v>1289.1559999999999</v>
      </c>
      <c r="AE49" s="4">
        <v>2.149</v>
      </c>
      <c r="AF49" s="4">
        <v>2.8</v>
      </c>
      <c r="AG49" s="4">
        <v>11.762</v>
      </c>
      <c r="AH49" s="4">
        <v>173.40857399999999</v>
      </c>
      <c r="AI49" s="4">
        <v>3.2474690000000002</v>
      </c>
      <c r="AJ49" s="4">
        <v>56.793850999999997</v>
      </c>
      <c r="AK49" s="4">
        <v>531</v>
      </c>
      <c r="AL49" s="4">
        <v>3</v>
      </c>
      <c r="AM49" s="4">
        <v>229</v>
      </c>
      <c r="AN49" s="4">
        <v>72</v>
      </c>
      <c r="AO49" s="4">
        <v>15.976815999999999</v>
      </c>
      <c r="AP49" s="4">
        <v>70.599999999999994</v>
      </c>
      <c r="AQ49" s="4">
        <v>0</v>
      </c>
      <c r="AR49" s="4">
        <v>4</v>
      </c>
      <c r="AS49" s="4">
        <v>417</v>
      </c>
      <c r="AT49" s="4">
        <v>0.108</v>
      </c>
      <c r="AU49" s="4">
        <v>8.266</v>
      </c>
      <c r="AV49" s="4">
        <v>21996</v>
      </c>
      <c r="AW49" s="4">
        <v>0</v>
      </c>
      <c r="AX49" s="4">
        <v>0.55000000000000004</v>
      </c>
      <c r="AY49">
        <v>0.76750000000000007</v>
      </c>
      <c r="AZ49" t="s">
        <v>69</v>
      </c>
      <c r="BA49" t="s">
        <v>125</v>
      </c>
      <c r="BB49">
        <v>7</v>
      </c>
      <c r="BC49" t="s">
        <v>878</v>
      </c>
      <c r="BD49">
        <v>8</v>
      </c>
      <c r="BE49">
        <v>98028.945000000022</v>
      </c>
      <c r="BF49">
        <v>2.8262234179914913E-2</v>
      </c>
      <c r="BG49">
        <v>2.1691264733084699E-2</v>
      </c>
      <c r="BH49">
        <v>442795.72800000024</v>
      </c>
      <c r="BI49">
        <v>6.2568738242208119E-3</v>
      </c>
      <c r="BJ49">
        <v>4.8021506600894734E-3</v>
      </c>
      <c r="BK49">
        <v>1</v>
      </c>
      <c r="BL49" t="s">
        <v>69</v>
      </c>
      <c r="BM49">
        <v>0</v>
      </c>
      <c r="BN49" t="s">
        <v>841</v>
      </c>
    </row>
    <row r="50" spans="1:66">
      <c r="A50" s="139" t="str">
        <f t="shared" si="56"/>
        <v>삼환교통</v>
      </c>
      <c r="B50" s="139" t="str">
        <f t="shared" si="57"/>
        <v>4</v>
      </c>
      <c r="C50" s="140" t="str">
        <f t="shared" si="58"/>
        <v>72아1226</v>
      </c>
      <c r="D50" s="114" t="str">
        <f t="shared" si="59"/>
        <v>중형</v>
      </c>
      <c r="E50" s="110" t="str">
        <f t="shared" si="60"/>
        <v>F</v>
      </c>
      <c r="F50" s="160">
        <f t="shared" si="61"/>
        <v>0.73535714285714293</v>
      </c>
      <c r="G50" s="161">
        <f t="shared" si="62"/>
        <v>2.0590000000000002</v>
      </c>
      <c r="H50" s="162">
        <f t="shared" si="63"/>
        <v>2.8</v>
      </c>
      <c r="I50" s="163">
        <f t="shared" si="64"/>
        <v>5001.4809999999998</v>
      </c>
      <c r="J50" s="164">
        <f t="shared" si="65"/>
        <v>3.4963766690209487E-2</v>
      </c>
      <c r="K50" s="164">
        <f t="shared" si="66"/>
        <v>0.33364484488518281</v>
      </c>
      <c r="L50" s="164">
        <f t="shared" si="67"/>
        <v>0.2321312427259046</v>
      </c>
      <c r="M50" s="165">
        <f t="shared" si="68"/>
        <v>14.05</v>
      </c>
      <c r="N50" s="166">
        <f t="shared" si="69"/>
        <v>0.24</v>
      </c>
      <c r="O50" s="166">
        <f t="shared" si="70"/>
        <v>24.533000000000001</v>
      </c>
      <c r="P50" s="167">
        <f t="shared" si="71"/>
        <v>0</v>
      </c>
      <c r="Q50" s="168">
        <f t="shared" si="72"/>
        <v>69</v>
      </c>
      <c r="R50" s="169">
        <f t="shared" si="73"/>
        <v>24.916658777897482</v>
      </c>
      <c r="S50" s="141">
        <f t="shared" si="74"/>
        <v>12</v>
      </c>
      <c r="T50" s="141">
        <f t="shared" si="75"/>
        <v>1227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270</v>
      </c>
      <c r="Z50" s="4" t="s">
        <v>196</v>
      </c>
      <c r="AA50" s="4" t="s">
        <v>48</v>
      </c>
      <c r="AB50" s="4">
        <v>514</v>
      </c>
      <c r="AC50" s="4">
        <v>5001.4809999999998</v>
      </c>
      <c r="AD50" s="4">
        <v>2428.616</v>
      </c>
      <c r="AE50" s="4">
        <v>2.0590000000000002</v>
      </c>
      <c r="AF50" s="4">
        <v>2.8</v>
      </c>
      <c r="AG50" s="4">
        <v>14.05</v>
      </c>
      <c r="AH50" s="4">
        <v>317.91437400000001</v>
      </c>
      <c r="AI50" s="4">
        <v>11.115484</v>
      </c>
      <c r="AJ50" s="4">
        <v>106.070492</v>
      </c>
      <c r="AK50" s="4">
        <v>1161</v>
      </c>
      <c r="AL50" s="4">
        <v>12</v>
      </c>
      <c r="AM50" s="4">
        <v>1227</v>
      </c>
      <c r="AN50" s="4">
        <v>69</v>
      </c>
      <c r="AO50" s="4">
        <v>15.732163</v>
      </c>
      <c r="AP50" s="4">
        <v>183.9</v>
      </c>
      <c r="AQ50" s="4">
        <v>0</v>
      </c>
      <c r="AR50" s="4">
        <v>18</v>
      </c>
      <c r="AS50" s="4">
        <v>4493</v>
      </c>
      <c r="AT50" s="4">
        <v>0.24</v>
      </c>
      <c r="AU50" s="4">
        <v>24.533000000000001</v>
      </c>
      <c r="AV50" s="4">
        <v>41200</v>
      </c>
      <c r="AW50" s="4">
        <v>0</v>
      </c>
      <c r="AX50" s="4">
        <v>0.57999999999999996</v>
      </c>
      <c r="AY50">
        <v>0.73535714285714293</v>
      </c>
      <c r="AZ50" t="s">
        <v>69</v>
      </c>
      <c r="BA50" t="s">
        <v>125</v>
      </c>
      <c r="BB50">
        <v>10</v>
      </c>
      <c r="BC50" t="s">
        <v>877</v>
      </c>
      <c r="BD50">
        <v>11</v>
      </c>
      <c r="BE50">
        <v>98028.945000000022</v>
      </c>
      <c r="BF50">
        <v>5.1020451153483276E-2</v>
      </c>
      <c r="BG50">
        <v>3.7518253187507886E-2</v>
      </c>
      <c r="BH50">
        <v>442795.72800000024</v>
      </c>
      <c r="BI50">
        <v>1.1295233182556805E-2</v>
      </c>
      <c r="BJ50">
        <v>8.3060304010301646E-3</v>
      </c>
      <c r="BK50">
        <v>1</v>
      </c>
      <c r="BL50" t="s">
        <v>69</v>
      </c>
      <c r="BM50">
        <v>0</v>
      </c>
      <c r="BN50" t="s">
        <v>841</v>
      </c>
    </row>
    <row r="51" spans="1:66">
      <c r="A51" s="142" t="str">
        <f t="shared" si="56"/>
        <v>삼환교통</v>
      </c>
      <c r="B51" s="142" t="str">
        <f t="shared" si="57"/>
        <v>4</v>
      </c>
      <c r="C51" s="143" t="str">
        <f t="shared" si="58"/>
        <v>72아1227</v>
      </c>
      <c r="D51" s="131" t="str">
        <f t="shared" si="59"/>
        <v>중형</v>
      </c>
      <c r="E51" s="127" t="str">
        <f t="shared" si="60"/>
        <v>D</v>
      </c>
      <c r="F51" s="150">
        <f t="shared" si="61"/>
        <v>0.83464285714285724</v>
      </c>
      <c r="G51" s="151">
        <f t="shared" si="62"/>
        <v>2.3370000000000002</v>
      </c>
      <c r="H51" s="152">
        <f t="shared" si="63"/>
        <v>2.8</v>
      </c>
      <c r="I51" s="153">
        <f t="shared" si="64"/>
        <v>5146.1090000000004</v>
      </c>
      <c r="J51" s="154">
        <f t="shared" si="65"/>
        <v>2.1651283363715905E-2</v>
      </c>
      <c r="K51" s="154">
        <f t="shared" si="66"/>
        <v>0.32530004783171468</v>
      </c>
      <c r="L51" s="154">
        <f t="shared" si="67"/>
        <v>0.14632414509681002</v>
      </c>
      <c r="M51" s="155">
        <f t="shared" si="68"/>
        <v>10.596</v>
      </c>
      <c r="N51" s="156">
        <f t="shared" si="69"/>
        <v>0.11700000000000001</v>
      </c>
      <c r="O51" s="156">
        <f t="shared" si="70"/>
        <v>26.640999999999998</v>
      </c>
      <c r="P51" s="157">
        <f t="shared" si="71"/>
        <v>0</v>
      </c>
      <c r="Q51" s="158">
        <f t="shared" si="72"/>
        <v>73</v>
      </c>
      <c r="R51" s="159">
        <f t="shared" si="73"/>
        <v>24.477720088606333</v>
      </c>
      <c r="S51" s="144">
        <f t="shared" si="74"/>
        <v>6</v>
      </c>
      <c r="T51" s="144">
        <f t="shared" si="75"/>
        <v>1371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272</v>
      </c>
      <c r="Z51" s="4" t="s">
        <v>196</v>
      </c>
      <c r="AA51" s="4" t="s">
        <v>48</v>
      </c>
      <c r="AB51" s="4">
        <v>514</v>
      </c>
      <c r="AC51" s="4">
        <v>5146.1090000000004</v>
      </c>
      <c r="AD51" s="4">
        <v>2202.2350000000001</v>
      </c>
      <c r="AE51" s="4">
        <v>2.3370000000000002</v>
      </c>
      <c r="AF51" s="4">
        <v>2.8</v>
      </c>
      <c r="AG51" s="4">
        <v>10.596</v>
      </c>
      <c r="AH51" s="4">
        <v>321.93075499999998</v>
      </c>
      <c r="AI51" s="4">
        <v>6.9702140000000004</v>
      </c>
      <c r="AJ51" s="4">
        <v>104.72409</v>
      </c>
      <c r="AK51" s="4">
        <v>753</v>
      </c>
      <c r="AL51" s="4">
        <v>6</v>
      </c>
      <c r="AM51" s="4">
        <v>1371</v>
      </c>
      <c r="AN51" s="4">
        <v>73</v>
      </c>
      <c r="AO51" s="4">
        <v>15.985142</v>
      </c>
      <c r="AP51" s="4">
        <v>359.3</v>
      </c>
      <c r="AQ51" s="4">
        <v>0</v>
      </c>
      <c r="AR51" s="4">
        <v>5</v>
      </c>
      <c r="AS51" s="4">
        <v>183</v>
      </c>
      <c r="AT51" s="4">
        <v>0.11700000000000001</v>
      </c>
      <c r="AU51" s="4">
        <v>26.640999999999998</v>
      </c>
      <c r="AV51" s="4">
        <v>39909</v>
      </c>
      <c r="AW51" s="4">
        <v>0</v>
      </c>
      <c r="AX51" s="4">
        <v>0.56000000000000005</v>
      </c>
      <c r="AY51">
        <v>0.83464285714285724</v>
      </c>
      <c r="AZ51" t="s">
        <v>66</v>
      </c>
      <c r="BA51" t="s">
        <v>125</v>
      </c>
      <c r="BB51">
        <v>2</v>
      </c>
      <c r="BC51" t="s">
        <v>265</v>
      </c>
      <c r="BD51">
        <v>11</v>
      </c>
      <c r="BE51">
        <v>98028.945000000022</v>
      </c>
      <c r="BF51">
        <v>5.2495811313689023E-2</v>
      </c>
      <c r="BG51">
        <v>4.3815253942889737E-2</v>
      </c>
      <c r="BH51">
        <v>442795.72800000024</v>
      </c>
      <c r="BI51">
        <v>1.1621857833280626E-2</v>
      </c>
      <c r="BJ51">
        <v>9.700100627277438E-3</v>
      </c>
      <c r="BK51">
        <v>1</v>
      </c>
      <c r="BL51" t="s">
        <v>66</v>
      </c>
      <c r="BM51">
        <v>0</v>
      </c>
      <c r="BN51" t="s">
        <v>841</v>
      </c>
    </row>
    <row r="52" spans="1:66">
      <c r="A52" s="139" t="str">
        <f t="shared" si="56"/>
        <v>삼환교통</v>
      </c>
      <c r="B52" s="139" t="str">
        <f t="shared" si="57"/>
        <v>4</v>
      </c>
      <c r="C52" s="140" t="str">
        <f t="shared" si="58"/>
        <v>72아1228</v>
      </c>
      <c r="D52" s="114" t="str">
        <f t="shared" si="59"/>
        <v>중형</v>
      </c>
      <c r="E52" s="110" t="str">
        <f t="shared" si="60"/>
        <v>D</v>
      </c>
      <c r="F52" s="160">
        <f t="shared" si="61"/>
        <v>0.84035714285714302</v>
      </c>
      <c r="G52" s="161">
        <f t="shared" si="62"/>
        <v>2.3530000000000002</v>
      </c>
      <c r="H52" s="162">
        <f t="shared" si="63"/>
        <v>2.8</v>
      </c>
      <c r="I52" s="163">
        <f t="shared" si="64"/>
        <v>5770.3459999999995</v>
      </c>
      <c r="J52" s="164">
        <f t="shared" si="65"/>
        <v>2.650375373179242E-2</v>
      </c>
      <c r="K52" s="164">
        <f t="shared" si="66"/>
        <v>0.3269051662105481</v>
      </c>
      <c r="L52" s="164">
        <f t="shared" si="67"/>
        <v>0.18265802431951222</v>
      </c>
      <c r="M52" s="165">
        <f t="shared" si="68"/>
        <v>11.307</v>
      </c>
      <c r="N52" s="166">
        <f t="shared" si="69"/>
        <v>0.13900000000000001</v>
      </c>
      <c r="O52" s="166">
        <f t="shared" si="70"/>
        <v>24.99</v>
      </c>
      <c r="P52" s="167">
        <f t="shared" si="71"/>
        <v>0</v>
      </c>
      <c r="Q52" s="168">
        <f t="shared" si="72"/>
        <v>72</v>
      </c>
      <c r="R52" s="169">
        <f t="shared" si="73"/>
        <v>24.33415455547868</v>
      </c>
      <c r="S52" s="141">
        <f t="shared" si="74"/>
        <v>8</v>
      </c>
      <c r="T52" s="141">
        <f t="shared" si="75"/>
        <v>1442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273</v>
      </c>
      <c r="Z52" s="4" t="s">
        <v>196</v>
      </c>
      <c r="AA52" s="4" t="s">
        <v>48</v>
      </c>
      <c r="AB52" s="4">
        <v>514</v>
      </c>
      <c r="AC52" s="4">
        <v>5770.3459999999995</v>
      </c>
      <c r="AD52" s="4">
        <v>2452.6489999999999</v>
      </c>
      <c r="AE52" s="4">
        <v>2.3530000000000002</v>
      </c>
      <c r="AF52" s="4">
        <v>2.8</v>
      </c>
      <c r="AG52" s="4">
        <v>11.307</v>
      </c>
      <c r="AH52" s="4">
        <v>366.737976</v>
      </c>
      <c r="AI52" s="4">
        <v>9.7199329999999993</v>
      </c>
      <c r="AJ52" s="4">
        <v>119.88853899999999</v>
      </c>
      <c r="AK52" s="4">
        <v>1054</v>
      </c>
      <c r="AL52" s="4">
        <v>8</v>
      </c>
      <c r="AM52" s="4">
        <v>1442</v>
      </c>
      <c r="AN52" s="4">
        <v>72</v>
      </c>
      <c r="AO52" s="4">
        <v>15.734247</v>
      </c>
      <c r="AP52" s="4">
        <v>284.10000000000002</v>
      </c>
      <c r="AQ52" s="4">
        <v>0</v>
      </c>
      <c r="AR52" s="4">
        <v>35</v>
      </c>
      <c r="AS52" s="4">
        <v>17544</v>
      </c>
      <c r="AT52" s="4">
        <v>0.13900000000000001</v>
      </c>
      <c r="AU52" s="4">
        <v>24.99</v>
      </c>
      <c r="AV52" s="4">
        <v>43439</v>
      </c>
      <c r="AW52" s="4">
        <v>0</v>
      </c>
      <c r="AX52" s="4">
        <v>0.59</v>
      </c>
      <c r="AY52">
        <v>0.84035714285714302</v>
      </c>
      <c r="AZ52" t="s">
        <v>66</v>
      </c>
      <c r="BA52" t="s">
        <v>125</v>
      </c>
      <c r="BB52">
        <v>1</v>
      </c>
      <c r="BC52" t="s">
        <v>277</v>
      </c>
      <c r="BD52">
        <v>14</v>
      </c>
      <c r="BE52">
        <v>98028.945000000022</v>
      </c>
      <c r="BF52">
        <v>5.886369581963774E-2</v>
      </c>
      <c r="BG52">
        <v>4.9466527237002726E-2</v>
      </c>
      <c r="BH52">
        <v>442795.72800000024</v>
      </c>
      <c r="BI52">
        <v>1.3031620756738639E-2</v>
      </c>
      <c r="BJ52">
        <v>1.0951215585930723E-2</v>
      </c>
      <c r="BK52">
        <v>1</v>
      </c>
      <c r="BL52" t="s">
        <v>66</v>
      </c>
      <c r="BM52">
        <v>0</v>
      </c>
      <c r="BN52" t="s">
        <v>841</v>
      </c>
    </row>
    <row r="53" spans="1:66">
      <c r="A53" s="142" t="str">
        <f t="shared" si="56"/>
        <v>삼환교통</v>
      </c>
      <c r="B53" s="142" t="str">
        <f t="shared" si="57"/>
        <v>4</v>
      </c>
      <c r="C53" s="143" t="str">
        <f t="shared" si="58"/>
        <v>72아1229</v>
      </c>
      <c r="D53" s="131" t="str">
        <f t="shared" si="59"/>
        <v>중형</v>
      </c>
      <c r="E53" s="127" t="str">
        <f t="shared" si="60"/>
        <v>D</v>
      </c>
      <c r="F53" s="150">
        <f t="shared" si="61"/>
        <v>0.80178571428571432</v>
      </c>
      <c r="G53" s="151">
        <f t="shared" si="62"/>
        <v>2.2450000000000001</v>
      </c>
      <c r="H53" s="152">
        <f t="shared" si="63"/>
        <v>2.8</v>
      </c>
      <c r="I53" s="153">
        <f t="shared" si="64"/>
        <v>4906.5559999999996</v>
      </c>
      <c r="J53" s="154">
        <f t="shared" si="65"/>
        <v>1.5692796831859895E-2</v>
      </c>
      <c r="K53" s="154">
        <f t="shared" si="66"/>
        <v>0.33121020631421205</v>
      </c>
      <c r="L53" s="154">
        <f t="shared" si="67"/>
        <v>0.22337460328588934</v>
      </c>
      <c r="M53" s="155">
        <f t="shared" si="68"/>
        <v>11.345000000000001</v>
      </c>
      <c r="N53" s="156">
        <f t="shared" si="69"/>
        <v>0.122</v>
      </c>
      <c r="O53" s="156">
        <f t="shared" si="70"/>
        <v>15.836</v>
      </c>
      <c r="P53" s="157">
        <f t="shared" si="71"/>
        <v>0</v>
      </c>
      <c r="Q53" s="158">
        <f t="shared" si="72"/>
        <v>74</v>
      </c>
      <c r="R53" s="159">
        <f t="shared" si="73"/>
        <v>24.509522301550003</v>
      </c>
      <c r="S53" s="144">
        <f t="shared" si="74"/>
        <v>6</v>
      </c>
      <c r="T53" s="144">
        <f t="shared" si="75"/>
        <v>777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274</v>
      </c>
      <c r="Z53" s="4" t="s">
        <v>196</v>
      </c>
      <c r="AA53" s="4" t="s">
        <v>48</v>
      </c>
      <c r="AB53" s="4">
        <v>514</v>
      </c>
      <c r="AC53" s="4">
        <v>4906.5559999999996</v>
      </c>
      <c r="AD53" s="4">
        <v>2185.875</v>
      </c>
      <c r="AE53" s="4">
        <v>2.2450000000000001</v>
      </c>
      <c r="AF53" s="4">
        <v>2.8</v>
      </c>
      <c r="AG53" s="4">
        <v>11.345000000000001</v>
      </c>
      <c r="AH53" s="4">
        <v>306.52381800000001</v>
      </c>
      <c r="AI53" s="4">
        <v>4.8102159999999996</v>
      </c>
      <c r="AJ53" s="4">
        <v>101.52381699999999</v>
      </c>
      <c r="AK53" s="4">
        <v>1096</v>
      </c>
      <c r="AL53" s="4">
        <v>6</v>
      </c>
      <c r="AM53" s="4">
        <v>777</v>
      </c>
      <c r="AN53" s="4">
        <v>74</v>
      </c>
      <c r="AO53" s="4">
        <v>16.007095</v>
      </c>
      <c r="AP53" s="4">
        <v>48.3</v>
      </c>
      <c r="AQ53" s="4">
        <v>0</v>
      </c>
      <c r="AR53" s="4">
        <v>11</v>
      </c>
      <c r="AS53" s="4">
        <v>3704</v>
      </c>
      <c r="AT53" s="4">
        <v>0.122</v>
      </c>
      <c r="AU53" s="4">
        <v>15.836</v>
      </c>
      <c r="AV53" s="4">
        <v>40571</v>
      </c>
      <c r="AW53" s="4">
        <v>0</v>
      </c>
      <c r="AX53" s="4">
        <v>0.56000000000000005</v>
      </c>
      <c r="AY53">
        <v>0.80178571428571432</v>
      </c>
      <c r="AZ53" t="s">
        <v>66</v>
      </c>
      <c r="BA53" t="s">
        <v>125</v>
      </c>
      <c r="BB53">
        <v>6</v>
      </c>
      <c r="BC53" t="s">
        <v>952</v>
      </c>
      <c r="BD53">
        <v>11</v>
      </c>
      <c r="BE53">
        <v>98028.945000000022</v>
      </c>
      <c r="BF53">
        <v>5.0052114709589077E-2</v>
      </c>
      <c r="BG53">
        <v>4.0131070543938385E-2</v>
      </c>
      <c r="BH53">
        <v>442795.72800000024</v>
      </c>
      <c r="BI53">
        <v>1.1080856678906344E-2</v>
      </c>
      <c r="BJ53">
        <v>8.8844725871945508E-3</v>
      </c>
      <c r="BK53">
        <v>1</v>
      </c>
      <c r="BL53" t="s">
        <v>69</v>
      </c>
      <c r="BM53">
        <v>1</v>
      </c>
      <c r="BN53" t="s">
        <v>839</v>
      </c>
    </row>
    <row r="54" spans="1:66">
      <c r="A54" s="139" t="str">
        <f t="shared" si="56"/>
        <v>삼환교통</v>
      </c>
      <c r="B54" s="139" t="str">
        <f t="shared" si="57"/>
        <v>4</v>
      </c>
      <c r="C54" s="140" t="str">
        <f t="shared" si="58"/>
        <v>72아1230</v>
      </c>
      <c r="D54" s="114" t="str">
        <f t="shared" si="59"/>
        <v>중형</v>
      </c>
      <c r="E54" s="110" t="str">
        <f t="shared" si="60"/>
        <v>D</v>
      </c>
      <c r="F54" s="160">
        <f t="shared" si="61"/>
        <v>0.81964285714285712</v>
      </c>
      <c r="G54" s="161">
        <f t="shared" si="62"/>
        <v>2.2949999999999999</v>
      </c>
      <c r="H54" s="162">
        <f t="shared" si="63"/>
        <v>2.8</v>
      </c>
      <c r="I54" s="163">
        <f t="shared" si="64"/>
        <v>3568.7910000000002</v>
      </c>
      <c r="J54" s="164">
        <f t="shared" si="65"/>
        <v>2.2851411257841046E-2</v>
      </c>
      <c r="K54" s="164">
        <f t="shared" si="66"/>
        <v>0.3201603160981728</v>
      </c>
      <c r="L54" s="164">
        <f t="shared" si="67"/>
        <v>0.15551485082763322</v>
      </c>
      <c r="M54" s="165">
        <f t="shared" si="68"/>
        <v>11.259</v>
      </c>
      <c r="N54" s="166">
        <f t="shared" si="69"/>
        <v>0.14000000000000001</v>
      </c>
      <c r="O54" s="166">
        <f t="shared" si="70"/>
        <v>13.422000000000001</v>
      </c>
      <c r="P54" s="167">
        <f t="shared" si="71"/>
        <v>0</v>
      </c>
      <c r="Q54" s="168">
        <f t="shared" si="72"/>
        <v>69</v>
      </c>
      <c r="R54" s="169">
        <f t="shared" si="73"/>
        <v>24.087539880661499</v>
      </c>
      <c r="S54" s="141">
        <f t="shared" si="74"/>
        <v>5</v>
      </c>
      <c r="T54" s="141">
        <f t="shared" si="75"/>
        <v>479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275</v>
      </c>
      <c r="Z54" s="4" t="s">
        <v>196</v>
      </c>
      <c r="AA54" s="4" t="s">
        <v>48</v>
      </c>
      <c r="AB54" s="4">
        <v>514</v>
      </c>
      <c r="AC54" s="4">
        <v>3568.7910000000002</v>
      </c>
      <c r="AD54" s="4">
        <v>1554.711</v>
      </c>
      <c r="AE54" s="4">
        <v>2.2949999999999999</v>
      </c>
      <c r="AF54" s="4">
        <v>2.8</v>
      </c>
      <c r="AG54" s="4">
        <v>11.259</v>
      </c>
      <c r="AH54" s="4">
        <v>225.51272399999999</v>
      </c>
      <c r="AI54" s="4">
        <v>5.1532840000000002</v>
      </c>
      <c r="AJ54" s="4">
        <v>72.200225000000003</v>
      </c>
      <c r="AK54" s="4">
        <v>555</v>
      </c>
      <c r="AL54" s="4">
        <v>5</v>
      </c>
      <c r="AM54" s="4">
        <v>479</v>
      </c>
      <c r="AN54" s="4">
        <v>69</v>
      </c>
      <c r="AO54" s="4">
        <v>15.825231</v>
      </c>
      <c r="AP54" s="4">
        <v>115.5</v>
      </c>
      <c r="AQ54" s="4">
        <v>0</v>
      </c>
      <c r="AR54" s="4">
        <v>3</v>
      </c>
      <c r="AS54" s="4">
        <v>2161</v>
      </c>
      <c r="AT54" s="4">
        <v>0.14000000000000001</v>
      </c>
      <c r="AU54" s="4">
        <v>13.422000000000001</v>
      </c>
      <c r="AV54" s="4">
        <v>27625</v>
      </c>
      <c r="AW54" s="4">
        <v>0</v>
      </c>
      <c r="AX54" s="4">
        <v>0.57999999999999996</v>
      </c>
      <c r="AY54">
        <v>0.81964285714285712</v>
      </c>
      <c r="AZ54" t="s">
        <v>66</v>
      </c>
      <c r="BA54" t="s">
        <v>125</v>
      </c>
      <c r="BB54">
        <v>4</v>
      </c>
      <c r="BC54" t="s">
        <v>261</v>
      </c>
      <c r="BD54">
        <v>6</v>
      </c>
      <c r="BE54">
        <v>98028.945000000022</v>
      </c>
      <c r="BF54">
        <v>3.6405482074707625E-2</v>
      </c>
      <c r="BG54">
        <v>2.9839493343376426E-2</v>
      </c>
      <c r="BH54">
        <v>442795.72800000024</v>
      </c>
      <c r="BI54">
        <v>8.0596780283300248E-3</v>
      </c>
      <c r="BJ54">
        <v>6.6060575267919306E-3</v>
      </c>
      <c r="BK54">
        <v>1</v>
      </c>
      <c r="BL54" t="s">
        <v>69</v>
      </c>
      <c r="BM54">
        <v>1</v>
      </c>
      <c r="BN54" t="s">
        <v>839</v>
      </c>
    </row>
    <row r="55" spans="1:66">
      <c r="A55" s="142" t="str">
        <f t="shared" si="56"/>
        <v>삼환교통</v>
      </c>
      <c r="B55" s="142" t="str">
        <f t="shared" si="57"/>
        <v>4</v>
      </c>
      <c r="C55" s="143" t="str">
        <f t="shared" si="58"/>
        <v>72아1237</v>
      </c>
      <c r="D55" s="131" t="str">
        <f t="shared" si="59"/>
        <v>중형</v>
      </c>
      <c r="E55" s="127" t="str">
        <f t="shared" si="60"/>
        <v>D</v>
      </c>
      <c r="F55" s="150">
        <f t="shared" si="61"/>
        <v>0.80999999999999994</v>
      </c>
      <c r="G55" s="151">
        <f t="shared" si="62"/>
        <v>2.2679999999999998</v>
      </c>
      <c r="H55" s="152">
        <f t="shared" si="63"/>
        <v>2.8</v>
      </c>
      <c r="I55" s="153">
        <f t="shared" si="64"/>
        <v>5299.3159999999998</v>
      </c>
      <c r="J55" s="154">
        <f t="shared" si="65"/>
        <v>1.7116908162564198E-2</v>
      </c>
      <c r="K55" s="154">
        <f t="shared" si="66"/>
        <v>0.3310246965151607</v>
      </c>
      <c r="L55" s="154">
        <f t="shared" si="67"/>
        <v>0.2296522796526948</v>
      </c>
      <c r="M55" s="155">
        <f t="shared" si="68"/>
        <v>11.145</v>
      </c>
      <c r="N55" s="156">
        <f t="shared" si="69"/>
        <v>0.17</v>
      </c>
      <c r="O55" s="156">
        <f t="shared" si="70"/>
        <v>7.0579999999999998</v>
      </c>
      <c r="P55" s="157">
        <f t="shared" si="71"/>
        <v>0</v>
      </c>
      <c r="Q55" s="158">
        <f t="shared" si="72"/>
        <v>70</v>
      </c>
      <c r="R55" s="159">
        <f t="shared" si="73"/>
        <v>24.065914566683574</v>
      </c>
      <c r="S55" s="144">
        <f t="shared" si="74"/>
        <v>9</v>
      </c>
      <c r="T55" s="144">
        <f t="shared" si="75"/>
        <v>374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276</v>
      </c>
      <c r="Z55" s="4" t="s">
        <v>196</v>
      </c>
      <c r="AA55" s="4" t="s">
        <v>48</v>
      </c>
      <c r="AB55" s="4">
        <v>514</v>
      </c>
      <c r="AC55" s="4">
        <v>5299.3159999999998</v>
      </c>
      <c r="AD55" s="4">
        <v>2336.4270000000001</v>
      </c>
      <c r="AE55" s="4">
        <v>2.2679999999999998</v>
      </c>
      <c r="AF55" s="4">
        <v>2.8</v>
      </c>
      <c r="AG55" s="4">
        <v>11.145</v>
      </c>
      <c r="AH55" s="4">
        <v>337.80353000000002</v>
      </c>
      <c r="AI55" s="4">
        <v>5.782152</v>
      </c>
      <c r="AJ55" s="4">
        <v>111.82131099999999</v>
      </c>
      <c r="AK55" s="4">
        <v>1217</v>
      </c>
      <c r="AL55" s="4">
        <v>9</v>
      </c>
      <c r="AM55" s="4">
        <v>374</v>
      </c>
      <c r="AN55" s="4">
        <v>70</v>
      </c>
      <c r="AO55" s="4">
        <v>15.687568000000001</v>
      </c>
      <c r="AP55" s="4">
        <v>92.7</v>
      </c>
      <c r="AQ55" s="4">
        <v>0</v>
      </c>
      <c r="AR55" s="4">
        <v>2</v>
      </c>
      <c r="AS55" s="4">
        <v>280</v>
      </c>
      <c r="AT55" s="4">
        <v>0.17</v>
      </c>
      <c r="AU55" s="4">
        <v>7.0579999999999998</v>
      </c>
      <c r="AV55" s="4">
        <v>46904</v>
      </c>
      <c r="AW55" s="4">
        <v>0</v>
      </c>
      <c r="AX55" s="4">
        <v>0.56999999999999995</v>
      </c>
      <c r="AY55">
        <v>0.80999999999999994</v>
      </c>
      <c r="AZ55" t="s">
        <v>66</v>
      </c>
      <c r="BA55" t="s">
        <v>125</v>
      </c>
      <c r="BB55">
        <v>5</v>
      </c>
      <c r="BC55" t="s">
        <v>953</v>
      </c>
      <c r="BD55">
        <v>11</v>
      </c>
      <c r="BE55">
        <v>98028.945000000022</v>
      </c>
      <c r="BF55">
        <v>5.4058686442050342E-2</v>
      </c>
      <c r="BG55">
        <v>4.3787536018060777E-2</v>
      </c>
      <c r="BH55">
        <v>442795.72800000024</v>
      </c>
      <c r="BI55">
        <v>1.1967857106335942E-2</v>
      </c>
      <c r="BJ55">
        <v>9.6939642561321131E-3</v>
      </c>
      <c r="BK55">
        <v>1</v>
      </c>
      <c r="BL55" t="s">
        <v>69</v>
      </c>
      <c r="BM55">
        <v>1</v>
      </c>
      <c r="BN55" t="s">
        <v>839</v>
      </c>
    </row>
    <row r="56" spans="1:66">
      <c r="A56" s="139" t="str">
        <f t="shared" si="56"/>
        <v>삼환교통</v>
      </c>
      <c r="B56" s="139" t="str">
        <f t="shared" si="57"/>
        <v>58</v>
      </c>
      <c r="C56" s="140" t="str">
        <f t="shared" si="58"/>
        <v>72아1193</v>
      </c>
      <c r="D56" s="114" t="str">
        <f t="shared" si="59"/>
        <v>중형</v>
      </c>
      <c r="E56" s="110" t="str">
        <f t="shared" si="60"/>
        <v>F</v>
      </c>
      <c r="F56" s="160">
        <f t="shared" si="61"/>
        <v>0.7210714285714287</v>
      </c>
      <c r="G56" s="161">
        <f t="shared" si="62"/>
        <v>2.0190000000000001</v>
      </c>
      <c r="H56" s="162">
        <f t="shared" si="63"/>
        <v>2.8</v>
      </c>
      <c r="I56" s="163">
        <f t="shared" si="64"/>
        <v>5326.6109999999999</v>
      </c>
      <c r="J56" s="164">
        <f t="shared" si="65"/>
        <v>2.7404221518355577E-2</v>
      </c>
      <c r="K56" s="164">
        <f t="shared" si="66"/>
        <v>0.36454539010636772</v>
      </c>
      <c r="L56" s="164">
        <f t="shared" si="67"/>
        <v>0.2083876596207232</v>
      </c>
      <c r="M56" s="165">
        <f t="shared" si="68"/>
        <v>13.766999999999999</v>
      </c>
      <c r="N56" s="166">
        <f t="shared" si="69"/>
        <v>0</v>
      </c>
      <c r="O56" s="166">
        <f t="shared" si="70"/>
        <v>14.888</v>
      </c>
      <c r="P56" s="167">
        <f t="shared" si="71"/>
        <v>0</v>
      </c>
      <c r="Q56" s="168">
        <f t="shared" si="72"/>
        <v>73</v>
      </c>
      <c r="R56" s="169">
        <f t="shared" si="73"/>
        <v>24.09567271454468</v>
      </c>
      <c r="S56" s="141">
        <f t="shared" si="74"/>
        <v>0</v>
      </c>
      <c r="T56" s="141">
        <f t="shared" si="75"/>
        <v>793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278</v>
      </c>
      <c r="Z56" s="4" t="s">
        <v>196</v>
      </c>
      <c r="AA56" s="4" t="s">
        <v>48</v>
      </c>
      <c r="AB56" s="4">
        <v>514</v>
      </c>
      <c r="AC56" s="4">
        <v>5326.6109999999999</v>
      </c>
      <c r="AD56" s="4">
        <v>2638.5259999999998</v>
      </c>
      <c r="AE56" s="4">
        <v>2.0190000000000001</v>
      </c>
      <c r="AF56" s="4">
        <v>2.8</v>
      </c>
      <c r="AG56" s="4">
        <v>13.766999999999999</v>
      </c>
      <c r="AH56" s="4">
        <v>363.55687</v>
      </c>
      <c r="AI56" s="4">
        <v>9.9629930000000009</v>
      </c>
      <c r="AJ56" s="4">
        <v>132.53298100000001</v>
      </c>
      <c r="AK56" s="4">
        <v>1110</v>
      </c>
      <c r="AL56" s="4">
        <v>0</v>
      </c>
      <c r="AM56" s="4">
        <v>793</v>
      </c>
      <c r="AN56" s="4">
        <v>73</v>
      </c>
      <c r="AO56" s="4">
        <v>14.651382999999999</v>
      </c>
      <c r="AP56" s="4">
        <v>5714.7</v>
      </c>
      <c r="AQ56" s="4">
        <v>0</v>
      </c>
      <c r="AR56" s="4">
        <v>24</v>
      </c>
      <c r="AS56" s="4">
        <v>8091</v>
      </c>
      <c r="AT56" s="4">
        <v>0</v>
      </c>
      <c r="AU56" s="4">
        <v>14.888</v>
      </c>
      <c r="AV56" s="4">
        <v>37558</v>
      </c>
      <c r="AW56" s="4">
        <v>0</v>
      </c>
      <c r="AX56" s="4">
        <v>0.57999999999999996</v>
      </c>
      <c r="AY56">
        <v>0.7210714285714287</v>
      </c>
      <c r="AZ56" t="s">
        <v>69</v>
      </c>
      <c r="BA56" t="s">
        <v>279</v>
      </c>
      <c r="BB56">
        <v>8</v>
      </c>
      <c r="BC56" t="s">
        <v>881</v>
      </c>
      <c r="BD56">
        <v>14</v>
      </c>
      <c r="BE56">
        <v>60666.474999999999</v>
      </c>
      <c r="BF56">
        <v>8.7801557614811149E-2</v>
      </c>
      <c r="BG56">
        <v>6.3311194580108476E-2</v>
      </c>
      <c r="BH56">
        <v>442795.72800000024</v>
      </c>
      <c r="BI56">
        <v>1.2029499525794877E-2</v>
      </c>
      <c r="BJ56">
        <v>8.6741284080642366E-3</v>
      </c>
      <c r="BK56">
        <v>1</v>
      </c>
      <c r="BL56" t="s">
        <v>69</v>
      </c>
      <c r="BM56">
        <v>0</v>
      </c>
      <c r="BN56" t="s">
        <v>841</v>
      </c>
    </row>
    <row r="57" spans="1:66">
      <c r="A57" s="142" t="str">
        <f t="shared" si="56"/>
        <v>삼환교통</v>
      </c>
      <c r="B57" s="142" t="str">
        <f t="shared" si="57"/>
        <v>58</v>
      </c>
      <c r="C57" s="143" t="str">
        <f t="shared" si="58"/>
        <v>72아1194</v>
      </c>
      <c r="D57" s="131" t="str">
        <f t="shared" si="59"/>
        <v>중형</v>
      </c>
      <c r="E57" s="127" t="str">
        <f t="shared" si="60"/>
        <v>C</v>
      </c>
      <c r="F57" s="150">
        <f t="shared" si="61"/>
        <v>0.89857142857142869</v>
      </c>
      <c r="G57" s="151">
        <f t="shared" si="62"/>
        <v>2.516</v>
      </c>
      <c r="H57" s="152">
        <f t="shared" si="63"/>
        <v>2.8</v>
      </c>
      <c r="I57" s="153">
        <f t="shared" si="64"/>
        <v>3975.2150000000001</v>
      </c>
      <c r="J57" s="154">
        <f t="shared" si="65"/>
        <v>2.1640634450366594E-2</v>
      </c>
      <c r="K57" s="154">
        <f t="shared" si="66"/>
        <v>0.38211870786585911</v>
      </c>
      <c r="L57" s="154">
        <f t="shared" si="67"/>
        <v>0.2754567991919934</v>
      </c>
      <c r="M57" s="155">
        <f t="shared" si="68"/>
        <v>13.413</v>
      </c>
      <c r="N57" s="156">
        <f t="shared" si="69"/>
        <v>2.5000000000000001E-2</v>
      </c>
      <c r="O57" s="156">
        <f t="shared" si="70"/>
        <v>21.684000000000001</v>
      </c>
      <c r="P57" s="157">
        <f t="shared" si="71"/>
        <v>0</v>
      </c>
      <c r="Q57" s="158">
        <f t="shared" si="72"/>
        <v>76</v>
      </c>
      <c r="R57" s="159">
        <f t="shared" si="73"/>
        <v>24.454578283705281</v>
      </c>
      <c r="S57" s="144">
        <f t="shared" si="74"/>
        <v>1</v>
      </c>
      <c r="T57" s="144">
        <f t="shared" si="75"/>
        <v>862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281</v>
      </c>
      <c r="Z57" s="4" t="s">
        <v>196</v>
      </c>
      <c r="AA57" s="4" t="s">
        <v>48</v>
      </c>
      <c r="AB57" s="4">
        <v>514</v>
      </c>
      <c r="AC57" s="4">
        <v>3975.2150000000001</v>
      </c>
      <c r="AD57" s="4">
        <v>1580.086</v>
      </c>
      <c r="AE57" s="4">
        <v>2.516</v>
      </c>
      <c r="AF57" s="4">
        <v>2.8</v>
      </c>
      <c r="AG57" s="4">
        <v>13.413</v>
      </c>
      <c r="AH57" s="4">
        <v>272.63327299999997</v>
      </c>
      <c r="AI57" s="4">
        <v>5.8999569999999997</v>
      </c>
      <c r="AJ57" s="4">
        <v>104.178274</v>
      </c>
      <c r="AK57" s="4">
        <v>1095</v>
      </c>
      <c r="AL57" s="4">
        <v>1</v>
      </c>
      <c r="AM57" s="4">
        <v>862</v>
      </c>
      <c r="AN57" s="4">
        <v>76</v>
      </c>
      <c r="AO57" s="4">
        <v>14.580812999999999</v>
      </c>
      <c r="AP57" s="4">
        <v>5122.1000000000004</v>
      </c>
      <c r="AQ57" s="4">
        <v>0</v>
      </c>
      <c r="AR57" s="4">
        <v>7</v>
      </c>
      <c r="AS57" s="4">
        <v>934</v>
      </c>
      <c r="AT57" s="4">
        <v>2.5000000000000001E-2</v>
      </c>
      <c r="AU57" s="4">
        <v>21.684000000000001</v>
      </c>
      <c r="AV57" s="4">
        <v>28925</v>
      </c>
      <c r="AW57" s="4">
        <v>0</v>
      </c>
      <c r="AX57" s="4">
        <v>0.7</v>
      </c>
      <c r="AY57">
        <v>0.89857142857142869</v>
      </c>
      <c r="AZ57" t="s">
        <v>68</v>
      </c>
      <c r="BA57" t="s">
        <v>279</v>
      </c>
      <c r="BB57">
        <v>1</v>
      </c>
      <c r="BC57" t="s">
        <v>854</v>
      </c>
      <c r="BD57">
        <v>7</v>
      </c>
      <c r="BE57">
        <v>60666.474999999999</v>
      </c>
      <c r="BF57">
        <v>6.5525728996121829E-2</v>
      </c>
      <c r="BG57">
        <v>5.8879547912229477E-2</v>
      </c>
      <c r="BH57">
        <v>442795.72800000024</v>
      </c>
      <c r="BI57">
        <v>8.9775369287212227E-3</v>
      </c>
      <c r="BJ57">
        <v>8.0669581830937857E-3</v>
      </c>
      <c r="BK57">
        <v>1</v>
      </c>
      <c r="BL57" t="s">
        <v>68</v>
      </c>
      <c r="BM57">
        <v>0</v>
      </c>
      <c r="BN57" t="s">
        <v>841</v>
      </c>
    </row>
    <row r="58" spans="1:66">
      <c r="A58" s="139" t="str">
        <f t="shared" si="56"/>
        <v>삼환교통</v>
      </c>
      <c r="B58" s="139" t="str">
        <f t="shared" si="57"/>
        <v>58</v>
      </c>
      <c r="C58" s="140" t="str">
        <f t="shared" si="58"/>
        <v>72아1195</v>
      </c>
      <c r="D58" s="114" t="str">
        <f t="shared" si="59"/>
        <v>중형</v>
      </c>
      <c r="E58" s="110" t="str">
        <f t="shared" si="60"/>
        <v>F</v>
      </c>
      <c r="F58" s="160">
        <f t="shared" si="61"/>
        <v>0.75142857142857156</v>
      </c>
      <c r="G58" s="161">
        <f t="shared" si="62"/>
        <v>2.1040000000000001</v>
      </c>
      <c r="H58" s="162">
        <f t="shared" si="63"/>
        <v>2.8</v>
      </c>
      <c r="I58" s="163">
        <f t="shared" si="64"/>
        <v>5763.0810000000001</v>
      </c>
      <c r="J58" s="164">
        <f t="shared" si="65"/>
        <v>2.0598095855615561E-2</v>
      </c>
      <c r="K58" s="164">
        <f t="shared" si="66"/>
        <v>0.39171282438231336</v>
      </c>
      <c r="L58" s="164">
        <f t="shared" si="67"/>
        <v>0.19624919379061304</v>
      </c>
      <c r="M58" s="165">
        <f t="shared" si="68"/>
        <v>14.172000000000001</v>
      </c>
      <c r="N58" s="166">
        <f t="shared" si="69"/>
        <v>0</v>
      </c>
      <c r="O58" s="166">
        <f t="shared" si="70"/>
        <v>18.548999999999999</v>
      </c>
      <c r="P58" s="167">
        <f t="shared" si="71"/>
        <v>0</v>
      </c>
      <c r="Q58" s="168">
        <f t="shared" si="72"/>
        <v>76</v>
      </c>
      <c r="R58" s="169">
        <f t="shared" si="73"/>
        <v>25.604834060748313</v>
      </c>
      <c r="S58" s="141">
        <f t="shared" si="74"/>
        <v>0</v>
      </c>
      <c r="T58" s="141">
        <f t="shared" si="75"/>
        <v>1069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283</v>
      </c>
      <c r="Z58" s="4" t="s">
        <v>196</v>
      </c>
      <c r="AA58" s="4" t="s">
        <v>48</v>
      </c>
      <c r="AB58" s="4">
        <v>514</v>
      </c>
      <c r="AC58" s="4">
        <v>5763.0810000000001</v>
      </c>
      <c r="AD58" s="4">
        <v>2738.68</v>
      </c>
      <c r="AE58" s="4">
        <v>2.1040000000000001</v>
      </c>
      <c r="AF58" s="4">
        <v>2.8</v>
      </c>
      <c r="AG58" s="4">
        <v>14.172000000000001</v>
      </c>
      <c r="AH58" s="4">
        <v>382.98797400000001</v>
      </c>
      <c r="AI58" s="4">
        <v>7.8888230000000004</v>
      </c>
      <c r="AJ58" s="4">
        <v>150.02130099999999</v>
      </c>
      <c r="AK58" s="4">
        <v>1131</v>
      </c>
      <c r="AL58" s="4">
        <v>0</v>
      </c>
      <c r="AM58" s="4">
        <v>1069</v>
      </c>
      <c r="AN58" s="4">
        <v>76</v>
      </c>
      <c r="AO58" s="4">
        <v>15.047681000000001</v>
      </c>
      <c r="AP58" s="4">
        <v>10494.3</v>
      </c>
      <c r="AQ58" s="4">
        <v>0</v>
      </c>
      <c r="AR58" s="4">
        <v>22</v>
      </c>
      <c r="AS58" s="4">
        <v>7682</v>
      </c>
      <c r="AT58" s="4">
        <v>0</v>
      </c>
      <c r="AU58" s="4">
        <v>18.548999999999999</v>
      </c>
      <c r="AV58" s="4">
        <v>44103</v>
      </c>
      <c r="AW58" s="4">
        <v>0</v>
      </c>
      <c r="AX58" s="4">
        <v>0.57999999999999996</v>
      </c>
      <c r="AY58">
        <v>0.75142857142857156</v>
      </c>
      <c r="AZ58" t="s">
        <v>69</v>
      </c>
      <c r="BA58" t="s">
        <v>279</v>
      </c>
      <c r="BB58">
        <v>6</v>
      </c>
      <c r="BC58" t="s">
        <v>280</v>
      </c>
      <c r="BD58">
        <v>13</v>
      </c>
      <c r="BE58">
        <v>60666.474999999999</v>
      </c>
      <c r="BF58">
        <v>9.4996140784510727E-2</v>
      </c>
      <c r="BG58">
        <v>7.1382814360932356E-2</v>
      </c>
      <c r="BH58">
        <v>442795.72800000024</v>
      </c>
      <c r="BI58">
        <v>1.301521364271156E-2</v>
      </c>
      <c r="BJ58">
        <v>9.7800033943804023E-3</v>
      </c>
      <c r="BK58">
        <v>1</v>
      </c>
      <c r="BL58" t="s">
        <v>69</v>
      </c>
      <c r="BM58">
        <v>0</v>
      </c>
      <c r="BN58" t="s">
        <v>841</v>
      </c>
    </row>
    <row r="59" spans="1:66">
      <c r="A59" s="142" t="str">
        <f t="shared" si="56"/>
        <v>삼환교통</v>
      </c>
      <c r="B59" s="142" t="str">
        <f t="shared" si="57"/>
        <v>58</v>
      </c>
      <c r="C59" s="143" t="str">
        <f t="shared" si="58"/>
        <v>72아1196</v>
      </c>
      <c r="D59" s="131" t="str">
        <f t="shared" si="59"/>
        <v>중형</v>
      </c>
      <c r="E59" s="127" t="str">
        <f t="shared" si="60"/>
        <v>F</v>
      </c>
      <c r="F59" s="150">
        <f t="shared" si="61"/>
        <v>0.72678571428571437</v>
      </c>
      <c r="G59" s="151">
        <f t="shared" si="62"/>
        <v>2.0350000000000001</v>
      </c>
      <c r="H59" s="152">
        <f t="shared" si="63"/>
        <v>2.8</v>
      </c>
      <c r="I59" s="153">
        <f t="shared" si="64"/>
        <v>4929.4160000000002</v>
      </c>
      <c r="J59" s="154">
        <f t="shared" si="65"/>
        <v>1.4883304485656702E-2</v>
      </c>
      <c r="K59" s="154">
        <f t="shared" si="66"/>
        <v>0.3801915259426461</v>
      </c>
      <c r="L59" s="154">
        <f t="shared" si="67"/>
        <v>0.19211200677727341</v>
      </c>
      <c r="M59" s="155">
        <f t="shared" si="68"/>
        <v>14.178000000000001</v>
      </c>
      <c r="N59" s="156">
        <f t="shared" si="69"/>
        <v>0</v>
      </c>
      <c r="O59" s="156">
        <f t="shared" si="70"/>
        <v>26.535</v>
      </c>
      <c r="P59" s="157">
        <f t="shared" si="71"/>
        <v>0</v>
      </c>
      <c r="Q59" s="158">
        <f t="shared" si="72"/>
        <v>72</v>
      </c>
      <c r="R59" s="159">
        <f t="shared" si="73"/>
        <v>24.768403939913021</v>
      </c>
      <c r="S59" s="144">
        <f t="shared" si="74"/>
        <v>0</v>
      </c>
      <c r="T59" s="144">
        <f t="shared" si="75"/>
        <v>1308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285</v>
      </c>
      <c r="Z59" s="4" t="s">
        <v>196</v>
      </c>
      <c r="AA59" s="4" t="s">
        <v>48</v>
      </c>
      <c r="AB59" s="4">
        <v>514</v>
      </c>
      <c r="AC59" s="4">
        <v>4929.4160000000002</v>
      </c>
      <c r="AD59" s="4">
        <v>2422.2539999999999</v>
      </c>
      <c r="AE59" s="4">
        <v>2.0350000000000001</v>
      </c>
      <c r="AF59" s="4">
        <v>2.8</v>
      </c>
      <c r="AG59" s="4">
        <v>14.178000000000001</v>
      </c>
      <c r="AH59" s="4">
        <v>328.99992099999997</v>
      </c>
      <c r="AI59" s="4">
        <v>4.8966060000000002</v>
      </c>
      <c r="AJ59" s="4">
        <v>125.082982</v>
      </c>
      <c r="AK59" s="4">
        <v>947</v>
      </c>
      <c r="AL59" s="4">
        <v>0</v>
      </c>
      <c r="AM59" s="4">
        <v>1308</v>
      </c>
      <c r="AN59" s="4">
        <v>72</v>
      </c>
      <c r="AO59" s="4">
        <v>14.983029999999999</v>
      </c>
      <c r="AP59" s="4">
        <v>5177.6000000000004</v>
      </c>
      <c r="AQ59" s="4">
        <v>0</v>
      </c>
      <c r="AR59" s="4">
        <v>2</v>
      </c>
      <c r="AS59" s="4">
        <v>19</v>
      </c>
      <c r="AT59" s="4">
        <v>0</v>
      </c>
      <c r="AU59" s="4">
        <v>26.535</v>
      </c>
      <c r="AV59" s="4">
        <v>40987</v>
      </c>
      <c r="AW59" s="4">
        <v>0</v>
      </c>
      <c r="AX59" s="4">
        <v>0.57999999999999996</v>
      </c>
      <c r="AY59">
        <v>0.72678571428571437</v>
      </c>
      <c r="AZ59" t="s">
        <v>69</v>
      </c>
      <c r="BA59" t="s">
        <v>279</v>
      </c>
      <c r="BB59">
        <v>7</v>
      </c>
      <c r="BC59" t="s">
        <v>880</v>
      </c>
      <c r="BD59">
        <v>11</v>
      </c>
      <c r="BE59">
        <v>60666.474999999999</v>
      </c>
      <c r="BF59">
        <v>8.1254366600334041E-2</v>
      </c>
      <c r="BG59">
        <v>5.9054512868457067E-2</v>
      </c>
      <c r="BH59">
        <v>442795.72800000024</v>
      </c>
      <c r="BI59">
        <v>1.1132483193243449E-2</v>
      </c>
      <c r="BJ59">
        <v>8.0909297493751507E-3</v>
      </c>
      <c r="BK59">
        <v>1</v>
      </c>
      <c r="BL59" t="s">
        <v>69</v>
      </c>
      <c r="BM59">
        <v>0</v>
      </c>
      <c r="BN59" t="s">
        <v>841</v>
      </c>
    </row>
    <row r="60" spans="1:66">
      <c r="A60" s="139" t="str">
        <f t="shared" si="56"/>
        <v>삼환교통</v>
      </c>
      <c r="B60" s="139" t="str">
        <f t="shared" si="57"/>
        <v>58</v>
      </c>
      <c r="C60" s="140" t="str">
        <f t="shared" si="58"/>
        <v>72아1197</v>
      </c>
      <c r="D60" s="114" t="str">
        <f t="shared" si="59"/>
        <v>중형</v>
      </c>
      <c r="E60" s="110" t="str">
        <f t="shared" si="60"/>
        <v>D</v>
      </c>
      <c r="F60" s="160">
        <f t="shared" si="61"/>
        <v>0.80642857142857149</v>
      </c>
      <c r="G60" s="161">
        <f t="shared" si="62"/>
        <v>2.258</v>
      </c>
      <c r="H60" s="162">
        <f t="shared" si="63"/>
        <v>2.8</v>
      </c>
      <c r="I60" s="163">
        <f t="shared" si="64"/>
        <v>5505.6260000000002</v>
      </c>
      <c r="J60" s="164">
        <f t="shared" si="65"/>
        <v>2.2183275364973741E-2</v>
      </c>
      <c r="K60" s="164">
        <f t="shared" si="66"/>
        <v>0.38339154436863865</v>
      </c>
      <c r="L60" s="164">
        <f t="shared" si="67"/>
        <v>0.26445675750586761</v>
      </c>
      <c r="M60" s="165">
        <f t="shared" si="68"/>
        <v>12.273999999999999</v>
      </c>
      <c r="N60" s="166">
        <f t="shared" si="69"/>
        <v>0</v>
      </c>
      <c r="O60" s="166">
        <f t="shared" si="70"/>
        <v>14.967000000000001</v>
      </c>
      <c r="P60" s="167">
        <f t="shared" si="71"/>
        <v>0</v>
      </c>
      <c r="Q60" s="168">
        <f t="shared" si="72"/>
        <v>73</v>
      </c>
      <c r="R60" s="169">
        <f t="shared" si="73"/>
        <v>25.445512511686509</v>
      </c>
      <c r="S60" s="141">
        <f t="shared" si="74"/>
        <v>0</v>
      </c>
      <c r="T60" s="141">
        <f t="shared" si="75"/>
        <v>824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286</v>
      </c>
      <c r="Z60" s="4" t="s">
        <v>196</v>
      </c>
      <c r="AA60" s="4" t="s">
        <v>48</v>
      </c>
      <c r="AB60" s="4">
        <v>514</v>
      </c>
      <c r="AC60" s="4">
        <v>5505.6260000000002</v>
      </c>
      <c r="AD60" s="4">
        <v>2438.663</v>
      </c>
      <c r="AE60" s="4">
        <v>2.258</v>
      </c>
      <c r="AF60" s="4">
        <v>2.8</v>
      </c>
      <c r="AG60" s="4">
        <v>12.273999999999999</v>
      </c>
      <c r="AH60" s="4">
        <v>363.99741999999998</v>
      </c>
      <c r="AI60" s="4">
        <v>8.0746549999999999</v>
      </c>
      <c r="AJ60" s="4">
        <v>139.55353299999999</v>
      </c>
      <c r="AK60" s="4">
        <v>1456</v>
      </c>
      <c r="AL60" s="4">
        <v>0</v>
      </c>
      <c r="AM60" s="4">
        <v>824</v>
      </c>
      <c r="AN60" s="4">
        <v>73</v>
      </c>
      <c r="AO60" s="4">
        <v>15.125453</v>
      </c>
      <c r="AP60" s="4">
        <v>6181.2</v>
      </c>
      <c r="AQ60" s="4">
        <v>0</v>
      </c>
      <c r="AR60" s="4">
        <v>16</v>
      </c>
      <c r="AS60" s="4">
        <v>4208</v>
      </c>
      <c r="AT60" s="4">
        <v>0</v>
      </c>
      <c r="AU60" s="4">
        <v>14.967000000000001</v>
      </c>
      <c r="AV60" s="4">
        <v>44260</v>
      </c>
      <c r="AW60" s="4">
        <v>0</v>
      </c>
      <c r="AX60" s="4">
        <v>0.56999999999999995</v>
      </c>
      <c r="AY60">
        <v>0.80642857142857149</v>
      </c>
      <c r="AZ60" t="s">
        <v>66</v>
      </c>
      <c r="BA60" t="s">
        <v>279</v>
      </c>
      <c r="BB60">
        <v>3</v>
      </c>
      <c r="BC60" t="s">
        <v>954</v>
      </c>
      <c r="BD60">
        <v>11</v>
      </c>
      <c r="BE60">
        <v>60666.474999999999</v>
      </c>
      <c r="BF60">
        <v>9.0752363640709308E-2</v>
      </c>
      <c r="BG60">
        <v>7.3185298964543441E-2</v>
      </c>
      <c r="BH60">
        <v>442795.72800000024</v>
      </c>
      <c r="BI60">
        <v>1.2433783010661741E-2</v>
      </c>
      <c r="BJ60">
        <v>1.002695787074079E-2</v>
      </c>
      <c r="BK60">
        <v>1</v>
      </c>
      <c r="BL60" t="s">
        <v>69</v>
      </c>
      <c r="BM60">
        <v>1</v>
      </c>
      <c r="BN60" t="s">
        <v>839</v>
      </c>
    </row>
    <row r="61" spans="1:66">
      <c r="A61" s="142" t="str">
        <f t="shared" si="56"/>
        <v>삼환교통</v>
      </c>
      <c r="B61" s="142" t="str">
        <f t="shared" si="57"/>
        <v>58</v>
      </c>
      <c r="C61" s="143" t="str">
        <f t="shared" si="58"/>
        <v>72아1198</v>
      </c>
      <c r="D61" s="131" t="str">
        <f t="shared" si="59"/>
        <v>중형</v>
      </c>
      <c r="E61" s="127" t="str">
        <f t="shared" si="60"/>
        <v>F</v>
      </c>
      <c r="F61" s="150">
        <f t="shared" si="61"/>
        <v>0.76357142857142857</v>
      </c>
      <c r="G61" s="151">
        <f t="shared" si="62"/>
        <v>2.1379999999999999</v>
      </c>
      <c r="H61" s="152">
        <f t="shared" si="63"/>
        <v>2.8</v>
      </c>
      <c r="I61" s="153">
        <f t="shared" si="64"/>
        <v>5260.5129999999999</v>
      </c>
      <c r="J61" s="154">
        <f t="shared" si="65"/>
        <v>1.4823387548111123E-2</v>
      </c>
      <c r="K61" s="154">
        <f t="shared" si="66"/>
        <v>0.3601731510106379</v>
      </c>
      <c r="L61" s="154">
        <f t="shared" si="67"/>
        <v>0.22222167305736151</v>
      </c>
      <c r="M61" s="155">
        <f t="shared" si="68"/>
        <v>12.602</v>
      </c>
      <c r="N61" s="156">
        <f t="shared" si="69"/>
        <v>9.5000000000000001E-2</v>
      </c>
      <c r="O61" s="156">
        <f t="shared" si="70"/>
        <v>6.3869999999999996</v>
      </c>
      <c r="P61" s="157">
        <f t="shared" si="71"/>
        <v>0</v>
      </c>
      <c r="Q61" s="158">
        <f t="shared" si="72"/>
        <v>76</v>
      </c>
      <c r="R61" s="159">
        <f t="shared" si="73"/>
        <v>24.51081658661148</v>
      </c>
      <c r="S61" s="144">
        <f t="shared" si="74"/>
        <v>5</v>
      </c>
      <c r="T61" s="144">
        <f t="shared" si="75"/>
        <v>336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288</v>
      </c>
      <c r="Z61" s="4" t="s">
        <v>196</v>
      </c>
      <c r="AA61" s="4" t="s">
        <v>48</v>
      </c>
      <c r="AB61" s="4">
        <v>514</v>
      </c>
      <c r="AC61" s="4">
        <v>5260.5129999999999</v>
      </c>
      <c r="AD61" s="4">
        <v>2460.2429999999999</v>
      </c>
      <c r="AE61" s="4">
        <v>2.1379999999999999</v>
      </c>
      <c r="AF61" s="4">
        <v>2.8</v>
      </c>
      <c r="AG61" s="4">
        <v>12.602</v>
      </c>
      <c r="AH61" s="4">
        <v>343.390199</v>
      </c>
      <c r="AI61" s="4">
        <v>5.0902060000000002</v>
      </c>
      <c r="AJ61" s="4">
        <v>123.67993</v>
      </c>
      <c r="AK61" s="4">
        <v>1169</v>
      </c>
      <c r="AL61" s="4">
        <v>5</v>
      </c>
      <c r="AM61" s="4">
        <v>336</v>
      </c>
      <c r="AN61" s="4">
        <v>76</v>
      </c>
      <c r="AO61" s="4">
        <v>15.319345</v>
      </c>
      <c r="AP61" s="4">
        <v>2613.9</v>
      </c>
      <c r="AQ61" s="4">
        <v>0</v>
      </c>
      <c r="AR61" s="4">
        <v>4</v>
      </c>
      <c r="AS61" s="4">
        <v>1611</v>
      </c>
      <c r="AT61" s="4">
        <v>9.5000000000000001E-2</v>
      </c>
      <c r="AU61" s="4">
        <v>6.3869999999999996</v>
      </c>
      <c r="AV61" s="4">
        <v>43449</v>
      </c>
      <c r="AW61" s="4">
        <v>0</v>
      </c>
      <c r="AX61" s="4">
        <v>0.56999999999999995</v>
      </c>
      <c r="AY61">
        <v>0.76357142857142857</v>
      </c>
      <c r="AZ61" t="s">
        <v>69</v>
      </c>
      <c r="BA61" t="s">
        <v>279</v>
      </c>
      <c r="BB61">
        <v>4</v>
      </c>
      <c r="BC61" t="s">
        <v>287</v>
      </c>
      <c r="BD61">
        <v>11</v>
      </c>
      <c r="BE61">
        <v>60666.474999999999</v>
      </c>
      <c r="BF61">
        <v>8.6712026700084349E-2</v>
      </c>
      <c r="BG61">
        <v>6.6210826101707268E-2</v>
      </c>
      <c r="BH61">
        <v>442795.72800000024</v>
      </c>
      <c r="BI61">
        <v>1.1880225276247464E-2</v>
      </c>
      <c r="BJ61">
        <v>9.0714005859346709E-3</v>
      </c>
      <c r="BK61">
        <v>1</v>
      </c>
      <c r="BL61" t="s">
        <v>69</v>
      </c>
      <c r="BM61">
        <v>0</v>
      </c>
      <c r="BN61" t="s">
        <v>841</v>
      </c>
    </row>
    <row r="62" spans="1:66">
      <c r="A62" s="139" t="str">
        <f t="shared" si="56"/>
        <v>삼환교통</v>
      </c>
      <c r="B62" s="139" t="str">
        <f t="shared" si="57"/>
        <v>58</v>
      </c>
      <c r="C62" s="140" t="str">
        <f t="shared" si="58"/>
        <v>72아1199</v>
      </c>
      <c r="D62" s="114" t="str">
        <f t="shared" si="59"/>
        <v>중형</v>
      </c>
      <c r="E62" s="110" t="str">
        <f t="shared" si="60"/>
        <v>F</v>
      </c>
      <c r="F62" s="160">
        <f t="shared" si="61"/>
        <v>0.77107142857142852</v>
      </c>
      <c r="G62" s="161">
        <f t="shared" si="62"/>
        <v>2.1589999999999998</v>
      </c>
      <c r="H62" s="162">
        <f t="shared" si="63"/>
        <v>2.8</v>
      </c>
      <c r="I62" s="163">
        <f t="shared" si="64"/>
        <v>5119.6419999999998</v>
      </c>
      <c r="J62" s="164">
        <f t="shared" si="65"/>
        <v>2.3383523785167004E-2</v>
      </c>
      <c r="K62" s="164">
        <f t="shared" si="66"/>
        <v>0.3601458696432448</v>
      </c>
      <c r="L62" s="164">
        <f t="shared" si="67"/>
        <v>0.23888389070954572</v>
      </c>
      <c r="M62" s="165">
        <f t="shared" si="68"/>
        <v>12.904999999999999</v>
      </c>
      <c r="N62" s="166">
        <f t="shared" si="69"/>
        <v>0.02</v>
      </c>
      <c r="O62" s="166">
        <f t="shared" si="70"/>
        <v>18.576000000000001</v>
      </c>
      <c r="P62" s="167">
        <f t="shared" si="71"/>
        <v>0</v>
      </c>
      <c r="Q62" s="168">
        <f t="shared" si="72"/>
        <v>76</v>
      </c>
      <c r="R62" s="169">
        <f t="shared" si="73"/>
        <v>23.872516287918337</v>
      </c>
      <c r="S62" s="141">
        <f t="shared" si="74"/>
        <v>1</v>
      </c>
      <c r="T62" s="141">
        <f t="shared" si="75"/>
        <v>951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290</v>
      </c>
      <c r="Z62" s="4" t="s">
        <v>196</v>
      </c>
      <c r="AA62" s="4" t="s">
        <v>48</v>
      </c>
      <c r="AB62" s="4">
        <v>514</v>
      </c>
      <c r="AC62" s="4">
        <v>5119.6419999999998</v>
      </c>
      <c r="AD62" s="4">
        <v>2371.5569999999998</v>
      </c>
      <c r="AE62" s="4">
        <v>2.1589999999999998</v>
      </c>
      <c r="AF62" s="4">
        <v>2.8</v>
      </c>
      <c r="AG62" s="4">
        <v>12.904999999999999</v>
      </c>
      <c r="AH62" s="4">
        <v>347.87964699999998</v>
      </c>
      <c r="AI62" s="4">
        <v>8.1346520000000009</v>
      </c>
      <c r="AJ62" s="4">
        <v>125.287418</v>
      </c>
      <c r="AK62" s="4">
        <v>1223</v>
      </c>
      <c r="AL62" s="4">
        <v>1</v>
      </c>
      <c r="AM62" s="4">
        <v>951</v>
      </c>
      <c r="AN62" s="4">
        <v>76</v>
      </c>
      <c r="AO62" s="4">
        <v>14.716704</v>
      </c>
      <c r="AP62" s="4">
        <v>4760.2</v>
      </c>
      <c r="AQ62" s="4">
        <v>0</v>
      </c>
      <c r="AR62" s="4">
        <v>12</v>
      </c>
      <c r="AS62" s="4">
        <v>1412</v>
      </c>
      <c r="AT62" s="4">
        <v>0.02</v>
      </c>
      <c r="AU62" s="4">
        <v>18.576000000000001</v>
      </c>
      <c r="AV62" s="4">
        <v>39894</v>
      </c>
      <c r="AW62" s="4">
        <v>0</v>
      </c>
      <c r="AX62" s="4">
        <v>0.6</v>
      </c>
      <c r="AY62">
        <v>0.77107142857142852</v>
      </c>
      <c r="AZ62" t="s">
        <v>69</v>
      </c>
      <c r="BA62" t="s">
        <v>279</v>
      </c>
      <c r="BB62">
        <v>1</v>
      </c>
      <c r="BC62" t="s">
        <v>289</v>
      </c>
      <c r="BD62">
        <v>11</v>
      </c>
      <c r="BE62">
        <v>60666.474999999999</v>
      </c>
      <c r="BF62">
        <v>8.4389969913366489E-2</v>
      </c>
      <c r="BG62">
        <v>6.5070694658199368E-2</v>
      </c>
      <c r="BH62">
        <v>442795.72800000024</v>
      </c>
      <c r="BI62">
        <v>1.156208535056146E-2</v>
      </c>
      <c r="BJ62">
        <v>8.9151936685222099E-3</v>
      </c>
      <c r="BK62">
        <v>1</v>
      </c>
      <c r="BL62" t="s">
        <v>69</v>
      </c>
      <c r="BM62">
        <v>0</v>
      </c>
      <c r="BN62" t="s">
        <v>841</v>
      </c>
    </row>
    <row r="63" spans="1:66">
      <c r="A63" s="142" t="str">
        <f t="shared" si="56"/>
        <v>삼환교통</v>
      </c>
      <c r="B63" s="142" t="str">
        <f t="shared" si="57"/>
        <v>58</v>
      </c>
      <c r="C63" s="143" t="str">
        <f t="shared" si="58"/>
        <v>72아1200</v>
      </c>
      <c r="D63" s="131" t="str">
        <f t="shared" si="59"/>
        <v>중형</v>
      </c>
      <c r="E63" s="127" t="str">
        <f t="shared" si="60"/>
        <v>F</v>
      </c>
      <c r="F63" s="150">
        <f t="shared" si="61"/>
        <v>0.76500000000000001</v>
      </c>
      <c r="G63" s="151">
        <f t="shared" si="62"/>
        <v>2.1419999999999999</v>
      </c>
      <c r="H63" s="152">
        <f t="shared" si="63"/>
        <v>2.8</v>
      </c>
      <c r="I63" s="153">
        <f t="shared" si="64"/>
        <v>5199.1090000000004</v>
      </c>
      <c r="J63" s="154">
        <f t="shared" si="65"/>
        <v>1.8577384752636764E-2</v>
      </c>
      <c r="K63" s="154">
        <f t="shared" si="66"/>
        <v>0.37682264618062056</v>
      </c>
      <c r="L63" s="154">
        <f t="shared" si="67"/>
        <v>0.21099769210455097</v>
      </c>
      <c r="M63" s="155">
        <f t="shared" si="68"/>
        <v>13.317</v>
      </c>
      <c r="N63" s="156">
        <f t="shared" si="69"/>
        <v>9.6000000000000002E-2</v>
      </c>
      <c r="O63" s="156">
        <f t="shared" si="70"/>
        <v>13.118</v>
      </c>
      <c r="P63" s="157">
        <f t="shared" si="71"/>
        <v>0</v>
      </c>
      <c r="Q63" s="158">
        <f t="shared" si="72"/>
        <v>76</v>
      </c>
      <c r="R63" s="159">
        <f t="shared" si="73"/>
        <v>24.175493233658923</v>
      </c>
      <c r="S63" s="144">
        <f t="shared" si="74"/>
        <v>5</v>
      </c>
      <c r="T63" s="144">
        <f t="shared" si="75"/>
        <v>682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291</v>
      </c>
      <c r="Z63" s="4" t="s">
        <v>196</v>
      </c>
      <c r="AA63" s="4" t="s">
        <v>48</v>
      </c>
      <c r="AB63" s="4">
        <v>514</v>
      </c>
      <c r="AC63" s="4">
        <v>5199.1090000000004</v>
      </c>
      <c r="AD63" s="4">
        <v>2427.3090000000002</v>
      </c>
      <c r="AE63" s="4">
        <v>2.1419999999999999</v>
      </c>
      <c r="AF63" s="4">
        <v>2.8</v>
      </c>
      <c r="AG63" s="4">
        <v>13.317</v>
      </c>
      <c r="AH63" s="4">
        <v>355.70130499999999</v>
      </c>
      <c r="AI63" s="4">
        <v>6.6079999999999997</v>
      </c>
      <c r="AJ63" s="4">
        <v>134.03630699999999</v>
      </c>
      <c r="AK63" s="4">
        <v>1097</v>
      </c>
      <c r="AL63" s="4">
        <v>5</v>
      </c>
      <c r="AM63" s="4">
        <v>682</v>
      </c>
      <c r="AN63" s="4">
        <v>76</v>
      </c>
      <c r="AO63" s="4">
        <v>14.616502000000001</v>
      </c>
      <c r="AP63" s="4">
        <v>4150.8999999999996</v>
      </c>
      <c r="AQ63" s="4">
        <v>0</v>
      </c>
      <c r="AR63" s="4">
        <v>5</v>
      </c>
      <c r="AS63" s="4">
        <v>3749</v>
      </c>
      <c r="AT63" s="4">
        <v>9.6000000000000002E-2</v>
      </c>
      <c r="AU63" s="4">
        <v>13.118</v>
      </c>
      <c r="AV63" s="4">
        <v>29039</v>
      </c>
      <c r="AW63" s="4">
        <v>0</v>
      </c>
      <c r="AX63" s="4">
        <v>0.6</v>
      </c>
      <c r="AY63">
        <v>0.76500000000000001</v>
      </c>
      <c r="AZ63" t="s">
        <v>69</v>
      </c>
      <c r="BA63" t="s">
        <v>279</v>
      </c>
      <c r="BB63">
        <v>3</v>
      </c>
      <c r="BC63" t="s">
        <v>284</v>
      </c>
      <c r="BD63">
        <v>12</v>
      </c>
      <c r="BE63">
        <v>60666.474999999999</v>
      </c>
      <c r="BF63">
        <v>8.5699869656181621E-2</v>
      </c>
      <c r="BG63">
        <v>6.5560400286978945E-2</v>
      </c>
      <c r="BH63">
        <v>442795.72800000024</v>
      </c>
      <c r="BI63">
        <v>1.1741551851647488E-2</v>
      </c>
      <c r="BJ63">
        <v>8.9822871665103284E-3</v>
      </c>
      <c r="BK63">
        <v>1</v>
      </c>
      <c r="BL63" t="s">
        <v>69</v>
      </c>
      <c r="BM63">
        <v>0</v>
      </c>
      <c r="BN63" t="s">
        <v>841</v>
      </c>
    </row>
    <row r="64" spans="1:66">
      <c r="A64" s="139" t="str">
        <f t="shared" si="56"/>
        <v>삼환교통</v>
      </c>
      <c r="B64" s="139" t="str">
        <f t="shared" si="57"/>
        <v>58</v>
      </c>
      <c r="C64" s="140" t="str">
        <f t="shared" si="58"/>
        <v>72아1201</v>
      </c>
      <c r="D64" s="114" t="str">
        <f t="shared" si="59"/>
        <v>중형</v>
      </c>
      <c r="E64" s="110" t="str">
        <f t="shared" si="60"/>
        <v>D</v>
      </c>
      <c r="F64" s="160">
        <f t="shared" si="61"/>
        <v>0.80928571428571439</v>
      </c>
      <c r="G64" s="161">
        <f t="shared" si="62"/>
        <v>2.266</v>
      </c>
      <c r="H64" s="162">
        <f t="shared" si="63"/>
        <v>2.8</v>
      </c>
      <c r="I64" s="163">
        <f t="shared" si="64"/>
        <v>4866.3819999999996</v>
      </c>
      <c r="J64" s="164">
        <f t="shared" si="65"/>
        <v>2.0214641154953257E-2</v>
      </c>
      <c r="K64" s="164">
        <f t="shared" si="66"/>
        <v>0.37584455140481315</v>
      </c>
      <c r="L64" s="164">
        <f t="shared" si="67"/>
        <v>0.22213628112219716</v>
      </c>
      <c r="M64" s="165">
        <f t="shared" si="68"/>
        <v>12.173999999999999</v>
      </c>
      <c r="N64" s="166">
        <f t="shared" si="69"/>
        <v>2.1000000000000001E-2</v>
      </c>
      <c r="O64" s="166">
        <f t="shared" si="70"/>
        <v>11.59</v>
      </c>
      <c r="P64" s="167">
        <f t="shared" si="71"/>
        <v>0</v>
      </c>
      <c r="Q64" s="168">
        <f t="shared" si="72"/>
        <v>74</v>
      </c>
      <c r="R64" s="169">
        <f t="shared" si="73"/>
        <v>23.739407041918401</v>
      </c>
      <c r="S64" s="141">
        <f t="shared" si="74"/>
        <v>1</v>
      </c>
      <c r="T64" s="141">
        <f t="shared" si="75"/>
        <v>564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292</v>
      </c>
      <c r="Z64" s="4" t="s">
        <v>196</v>
      </c>
      <c r="AA64" s="4" t="s">
        <v>48</v>
      </c>
      <c r="AB64" s="4">
        <v>514</v>
      </c>
      <c r="AC64" s="4">
        <v>4866.3819999999996</v>
      </c>
      <c r="AD64" s="4">
        <v>2147.627</v>
      </c>
      <c r="AE64" s="4">
        <v>2.266</v>
      </c>
      <c r="AF64" s="4">
        <v>2.8</v>
      </c>
      <c r="AG64" s="4">
        <v>12.173999999999999</v>
      </c>
      <c r="AH64" s="4">
        <v>339.42353700000001</v>
      </c>
      <c r="AI64" s="4">
        <v>6.8613249999999999</v>
      </c>
      <c r="AJ64" s="4">
        <v>127.570487</v>
      </c>
      <c r="AK64" s="4">
        <v>1081</v>
      </c>
      <c r="AL64" s="4">
        <v>1</v>
      </c>
      <c r="AM64" s="4">
        <v>564</v>
      </c>
      <c r="AN64" s="4">
        <v>74</v>
      </c>
      <c r="AO64" s="4">
        <v>14.337196</v>
      </c>
      <c r="AP64" s="4">
        <v>2580.3000000000002</v>
      </c>
      <c r="AQ64" s="4">
        <v>0</v>
      </c>
      <c r="AR64" s="4">
        <v>14</v>
      </c>
      <c r="AS64" s="4">
        <v>4206</v>
      </c>
      <c r="AT64" s="4">
        <v>2.1000000000000001E-2</v>
      </c>
      <c r="AU64" s="4">
        <v>11.59</v>
      </c>
      <c r="AV64" s="4">
        <v>37112</v>
      </c>
      <c r="AW64" s="4">
        <v>0</v>
      </c>
      <c r="AX64" s="4">
        <v>0.61</v>
      </c>
      <c r="AY64">
        <v>0.80928571428571439</v>
      </c>
      <c r="AZ64" t="s">
        <v>66</v>
      </c>
      <c r="BA64" t="s">
        <v>279</v>
      </c>
      <c r="BB64">
        <v>2</v>
      </c>
      <c r="BC64" t="s">
        <v>955</v>
      </c>
      <c r="BD64">
        <v>10</v>
      </c>
      <c r="BE64">
        <v>60666.474999999999</v>
      </c>
      <c r="BF64">
        <v>8.021534133967731E-2</v>
      </c>
      <c r="BG64">
        <v>6.4917129812753147E-2</v>
      </c>
      <c r="BH64">
        <v>442795.72800000024</v>
      </c>
      <c r="BI64">
        <v>1.0990128612984262E-2</v>
      </c>
      <c r="BJ64">
        <v>8.8941540846508363E-3</v>
      </c>
      <c r="BK64">
        <v>1</v>
      </c>
      <c r="BL64" t="s">
        <v>69</v>
      </c>
      <c r="BM64">
        <v>1</v>
      </c>
      <c r="BN64" t="s">
        <v>839</v>
      </c>
    </row>
    <row r="65" spans="1:66">
      <c r="A65" s="142" t="str">
        <f t="shared" si="56"/>
        <v>삼환교통</v>
      </c>
      <c r="B65" s="142" t="str">
        <f t="shared" si="57"/>
        <v>58</v>
      </c>
      <c r="C65" s="143" t="str">
        <f t="shared" si="58"/>
        <v>72아1202</v>
      </c>
      <c r="D65" s="131" t="str">
        <f t="shared" si="59"/>
        <v>중형</v>
      </c>
      <c r="E65" s="127" t="str">
        <f t="shared" si="60"/>
        <v>D</v>
      </c>
      <c r="F65" s="150">
        <f t="shared" si="61"/>
        <v>0.82678571428571435</v>
      </c>
      <c r="G65" s="151">
        <f t="shared" si="62"/>
        <v>2.3149999999999999</v>
      </c>
      <c r="H65" s="152">
        <f t="shared" si="63"/>
        <v>2.8</v>
      </c>
      <c r="I65" s="153">
        <f t="shared" si="64"/>
        <v>4514.0450000000001</v>
      </c>
      <c r="J65" s="154">
        <f t="shared" si="65"/>
        <v>2.4422311822347057E-2</v>
      </c>
      <c r="K65" s="154">
        <f t="shared" si="66"/>
        <v>0.37713928953806208</v>
      </c>
      <c r="L65" s="154">
        <f t="shared" si="67"/>
        <v>0.23260733997999578</v>
      </c>
      <c r="M65" s="155">
        <f t="shared" si="68"/>
        <v>10.977</v>
      </c>
      <c r="N65" s="156">
        <f t="shared" si="69"/>
        <v>2.1999999999999999E-2</v>
      </c>
      <c r="O65" s="156">
        <f t="shared" si="70"/>
        <v>15.839</v>
      </c>
      <c r="P65" s="157">
        <f t="shared" si="71"/>
        <v>0</v>
      </c>
      <c r="Q65" s="158">
        <f t="shared" si="72"/>
        <v>80</v>
      </c>
      <c r="R65" s="159">
        <f t="shared" si="73"/>
        <v>23.916027077822552</v>
      </c>
      <c r="S65" s="144">
        <f t="shared" si="74"/>
        <v>1</v>
      </c>
      <c r="T65" s="144">
        <f t="shared" si="75"/>
        <v>715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293</v>
      </c>
      <c r="Z65" s="4" t="s">
        <v>196</v>
      </c>
      <c r="AA65" s="4" t="s">
        <v>48</v>
      </c>
      <c r="AB65" s="4">
        <v>514</v>
      </c>
      <c r="AC65" s="4">
        <v>4514.0450000000001</v>
      </c>
      <c r="AD65" s="4">
        <v>1949.9090000000001</v>
      </c>
      <c r="AE65" s="4">
        <v>2.3149999999999999</v>
      </c>
      <c r="AF65" s="4">
        <v>2.8</v>
      </c>
      <c r="AG65" s="4">
        <v>10.977</v>
      </c>
      <c r="AH65" s="4">
        <v>315.39688200000001</v>
      </c>
      <c r="AI65" s="4">
        <v>7.7027210000000004</v>
      </c>
      <c r="AJ65" s="4">
        <v>118.948556</v>
      </c>
      <c r="AK65" s="4">
        <v>1050</v>
      </c>
      <c r="AL65" s="4">
        <v>1</v>
      </c>
      <c r="AM65" s="4">
        <v>715</v>
      </c>
      <c r="AN65" s="4">
        <v>80</v>
      </c>
      <c r="AO65" s="4">
        <v>14.312268</v>
      </c>
      <c r="AP65" s="4">
        <v>4436.2</v>
      </c>
      <c r="AQ65" s="4">
        <v>0</v>
      </c>
      <c r="AR65" s="4">
        <v>21</v>
      </c>
      <c r="AS65" s="4">
        <v>10696</v>
      </c>
      <c r="AT65" s="4">
        <v>2.1999999999999999E-2</v>
      </c>
      <c r="AU65" s="4">
        <v>15.839</v>
      </c>
      <c r="AV65" s="4">
        <v>36977</v>
      </c>
      <c r="AW65" s="4">
        <v>0</v>
      </c>
      <c r="AX65" s="4">
        <v>0.57999999999999996</v>
      </c>
      <c r="AY65">
        <v>0.82678571428571435</v>
      </c>
      <c r="AZ65" t="s">
        <v>66</v>
      </c>
      <c r="BA65" t="s">
        <v>279</v>
      </c>
      <c r="BB65">
        <v>1</v>
      </c>
      <c r="BC65" t="s">
        <v>956</v>
      </c>
      <c r="BD65">
        <v>8</v>
      </c>
      <c r="BE65">
        <v>60666.474999999999</v>
      </c>
      <c r="BF65">
        <v>7.4407570243697208E-2</v>
      </c>
      <c r="BG65">
        <v>6.1519116112199658E-2</v>
      </c>
      <c r="BH65">
        <v>442795.72800000024</v>
      </c>
      <c r="BI65">
        <v>1.0194418587525301E-2</v>
      </c>
      <c r="BJ65">
        <v>8.4285996536146695E-3</v>
      </c>
      <c r="BK65">
        <v>1</v>
      </c>
      <c r="BL65" t="s">
        <v>69</v>
      </c>
      <c r="BM65">
        <v>1</v>
      </c>
      <c r="BN65" t="s">
        <v>839</v>
      </c>
    </row>
    <row r="66" spans="1:66">
      <c r="A66" s="139" t="str">
        <f t="shared" si="56"/>
        <v>삼환교통</v>
      </c>
      <c r="B66" s="139" t="str">
        <f t="shared" si="57"/>
        <v>58</v>
      </c>
      <c r="C66" s="140" t="str">
        <f t="shared" si="58"/>
        <v>72아1203</v>
      </c>
      <c r="D66" s="114" t="str">
        <f t="shared" si="59"/>
        <v>중형</v>
      </c>
      <c r="E66" s="110" t="str">
        <f t="shared" si="60"/>
        <v>F</v>
      </c>
      <c r="F66" s="160">
        <f t="shared" si="61"/>
        <v>0.76642857142857146</v>
      </c>
      <c r="G66" s="161">
        <f t="shared" si="62"/>
        <v>2.1459999999999999</v>
      </c>
      <c r="H66" s="162">
        <f t="shared" si="63"/>
        <v>2.8</v>
      </c>
      <c r="I66" s="163">
        <f t="shared" si="64"/>
        <v>5010.7650000000003</v>
      </c>
      <c r="J66" s="164">
        <f t="shared" si="65"/>
        <v>1.6962893332474995E-2</v>
      </c>
      <c r="K66" s="164">
        <f t="shared" si="66"/>
        <v>0.37849835208076754</v>
      </c>
      <c r="L66" s="164">
        <f t="shared" si="67"/>
        <v>0.28139415837701426</v>
      </c>
      <c r="M66" s="165">
        <f t="shared" si="68"/>
        <v>13.698</v>
      </c>
      <c r="N66" s="166">
        <f t="shared" si="69"/>
        <v>0</v>
      </c>
      <c r="O66" s="166">
        <f t="shared" si="70"/>
        <v>13.97</v>
      </c>
      <c r="P66" s="167">
        <f t="shared" si="71"/>
        <v>0</v>
      </c>
      <c r="Q66" s="168">
        <f t="shared" si="72"/>
        <v>73</v>
      </c>
      <c r="R66" s="169">
        <f t="shared" si="73"/>
        <v>24.682280776303255</v>
      </c>
      <c r="S66" s="141">
        <f t="shared" si="74"/>
        <v>0</v>
      </c>
      <c r="T66" s="141">
        <f t="shared" si="75"/>
        <v>700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294</v>
      </c>
      <c r="Z66" s="4" t="s">
        <v>196</v>
      </c>
      <c r="AA66" s="4" t="s">
        <v>48</v>
      </c>
      <c r="AB66" s="4">
        <v>514</v>
      </c>
      <c r="AC66" s="4">
        <v>5010.7650000000003</v>
      </c>
      <c r="AD66" s="4">
        <v>2334.6149999999998</v>
      </c>
      <c r="AE66" s="4">
        <v>2.1459999999999999</v>
      </c>
      <c r="AF66" s="4">
        <v>2.8</v>
      </c>
      <c r="AG66" s="4">
        <v>13.698</v>
      </c>
      <c r="AH66" s="4">
        <v>335.81075399999997</v>
      </c>
      <c r="AI66" s="4">
        <v>5.6963220000000003</v>
      </c>
      <c r="AJ66" s="4">
        <v>127.10381700000001</v>
      </c>
      <c r="AK66" s="4">
        <v>1410</v>
      </c>
      <c r="AL66" s="4">
        <v>0</v>
      </c>
      <c r="AM66" s="4">
        <v>700</v>
      </c>
      <c r="AN66" s="4">
        <v>73</v>
      </c>
      <c r="AO66" s="4">
        <v>14.921395</v>
      </c>
      <c r="AP66" s="4">
        <v>4176.3</v>
      </c>
      <c r="AQ66" s="4">
        <v>0</v>
      </c>
      <c r="AR66" s="4">
        <v>6</v>
      </c>
      <c r="AS66" s="4">
        <v>1042</v>
      </c>
      <c r="AT66" s="4">
        <v>0</v>
      </c>
      <c r="AU66" s="4">
        <v>13.97</v>
      </c>
      <c r="AV66" s="4">
        <v>40068</v>
      </c>
      <c r="AW66" s="4">
        <v>0</v>
      </c>
      <c r="AX66" s="4">
        <v>0.6</v>
      </c>
      <c r="AY66">
        <v>0.76642857142857146</v>
      </c>
      <c r="AZ66" t="s">
        <v>69</v>
      </c>
      <c r="BA66" t="s">
        <v>279</v>
      </c>
      <c r="BB66">
        <v>2</v>
      </c>
      <c r="BC66" t="s">
        <v>296</v>
      </c>
      <c r="BD66">
        <v>12</v>
      </c>
      <c r="BE66">
        <v>60666.474999999999</v>
      </c>
      <c r="BF66">
        <v>8.2595288419180457E-2</v>
      </c>
      <c r="BG66">
        <v>6.3303388909843314E-2</v>
      </c>
      <c r="BH66">
        <v>442795.72800000024</v>
      </c>
      <c r="BI66">
        <v>1.1316199961170352E-2</v>
      </c>
      <c r="BJ66">
        <v>8.6730589702398494E-3</v>
      </c>
      <c r="BK66">
        <v>1</v>
      </c>
      <c r="BL66" t="s">
        <v>69</v>
      </c>
      <c r="BM66">
        <v>0</v>
      </c>
      <c r="BN66" t="s">
        <v>841</v>
      </c>
    </row>
    <row r="67" spans="1:66">
      <c r="A67" s="142" t="str">
        <f t="shared" si="56"/>
        <v>삼환교통</v>
      </c>
      <c r="B67" s="142" t="str">
        <f t="shared" si="57"/>
        <v>58</v>
      </c>
      <c r="C67" s="143" t="str">
        <f t="shared" si="58"/>
        <v>72아1214</v>
      </c>
      <c r="D67" s="131" t="str">
        <f t="shared" si="59"/>
        <v>중형</v>
      </c>
      <c r="E67" s="127" t="str">
        <f t="shared" si="60"/>
        <v>F</v>
      </c>
      <c r="F67" s="150">
        <f t="shared" si="61"/>
        <v>0.7615384615384615</v>
      </c>
      <c r="G67" s="151">
        <f t="shared" si="62"/>
        <v>1.98</v>
      </c>
      <c r="H67" s="152">
        <f t="shared" si="63"/>
        <v>2.6</v>
      </c>
      <c r="I67" s="153">
        <f t="shared" si="64"/>
        <v>5196.07</v>
      </c>
      <c r="J67" s="154">
        <f t="shared" si="65"/>
        <v>1.9412989482759765E-2</v>
      </c>
      <c r="K67" s="154">
        <f t="shared" si="66"/>
        <v>0.38320824137249854</v>
      </c>
      <c r="L67" s="154">
        <f t="shared" si="67"/>
        <v>0.192645595613608</v>
      </c>
      <c r="M67" s="155">
        <f t="shared" si="68"/>
        <v>12.382999999999999</v>
      </c>
      <c r="N67" s="156">
        <f t="shared" si="69"/>
        <v>0</v>
      </c>
      <c r="O67" s="156">
        <f t="shared" si="70"/>
        <v>20.881</v>
      </c>
      <c r="P67" s="157">
        <f t="shared" si="71"/>
        <v>0</v>
      </c>
      <c r="Q67" s="158">
        <f t="shared" si="72"/>
        <v>78</v>
      </c>
      <c r="R67" s="159">
        <f t="shared" si="73"/>
        <v>24.597939176819189</v>
      </c>
      <c r="S67" s="144">
        <f t="shared" si="74"/>
        <v>0</v>
      </c>
      <c r="T67" s="144">
        <f t="shared" si="75"/>
        <v>1085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295</v>
      </c>
      <c r="Z67" s="4" t="s">
        <v>196</v>
      </c>
      <c r="AA67" s="4" t="s">
        <v>48</v>
      </c>
      <c r="AB67" s="4">
        <v>514</v>
      </c>
      <c r="AC67" s="4">
        <v>5196.07</v>
      </c>
      <c r="AD67" s="4">
        <v>2624.9110000000001</v>
      </c>
      <c r="AE67" s="4">
        <v>1.98</v>
      </c>
      <c r="AF67" s="4">
        <v>2.6</v>
      </c>
      <c r="AG67" s="4">
        <v>12.382999999999999</v>
      </c>
      <c r="AH67" s="4">
        <v>353.61158599999999</v>
      </c>
      <c r="AI67" s="4">
        <v>6.8646580000000004</v>
      </c>
      <c r="AJ67" s="4">
        <v>135.50687400000001</v>
      </c>
      <c r="AK67" s="4">
        <v>1001</v>
      </c>
      <c r="AL67" s="4">
        <v>0</v>
      </c>
      <c r="AM67" s="4">
        <v>1085</v>
      </c>
      <c r="AN67" s="4">
        <v>78</v>
      </c>
      <c r="AO67" s="4">
        <v>14.694286</v>
      </c>
      <c r="AP67" s="4">
        <v>4823.3</v>
      </c>
      <c r="AQ67" s="4">
        <v>0</v>
      </c>
      <c r="AR67" s="4">
        <v>14</v>
      </c>
      <c r="AS67" s="4">
        <v>4584</v>
      </c>
      <c r="AT67" s="4">
        <v>0</v>
      </c>
      <c r="AU67" s="4">
        <v>20.881</v>
      </c>
      <c r="AV67" s="4">
        <v>38752</v>
      </c>
      <c r="AW67" s="4">
        <v>0</v>
      </c>
      <c r="AX67" s="4">
        <v>0.52</v>
      </c>
      <c r="AY67">
        <v>0.7615384615384615</v>
      </c>
      <c r="AZ67" t="s">
        <v>69</v>
      </c>
      <c r="BA67" t="s">
        <v>279</v>
      </c>
      <c r="BB67">
        <v>5</v>
      </c>
      <c r="BC67" t="s">
        <v>282</v>
      </c>
      <c r="BD67">
        <v>10</v>
      </c>
      <c r="BE67">
        <v>60666.474999999999</v>
      </c>
      <c r="BF67">
        <v>8.5649776091325555E-2</v>
      </c>
      <c r="BG67">
        <v>6.5225598715701771E-2</v>
      </c>
      <c r="BH67">
        <v>442795.72800000024</v>
      </c>
      <c r="BI67">
        <v>1.1734688641801884E-2</v>
      </c>
      <c r="BJ67">
        <v>8.9364167349106644E-3</v>
      </c>
      <c r="BK67">
        <v>1</v>
      </c>
      <c r="BL67" t="s">
        <v>69</v>
      </c>
      <c r="BM67">
        <v>0</v>
      </c>
      <c r="BN67" t="s">
        <v>841</v>
      </c>
    </row>
    <row r="68" spans="1:66">
      <c r="A68" s="139" t="str">
        <f t="shared" si="56"/>
        <v>삼환교통</v>
      </c>
      <c r="B68" s="139" t="str">
        <f t="shared" si="57"/>
        <v>62</v>
      </c>
      <c r="C68" s="140" t="str">
        <f t="shared" si="58"/>
        <v>70바3118</v>
      </c>
      <c r="D68" s="114" t="str">
        <f t="shared" si="59"/>
        <v>저상</v>
      </c>
      <c r="E68" s="110" t="str">
        <f t="shared" si="60"/>
        <v>F</v>
      </c>
      <c r="F68" s="160">
        <f t="shared" si="61"/>
        <v>0.79363636363636358</v>
      </c>
      <c r="G68" s="161">
        <f t="shared" si="62"/>
        <v>1.746</v>
      </c>
      <c r="H68" s="162">
        <f t="shared" si="63"/>
        <v>2.2000000000000002</v>
      </c>
      <c r="I68" s="163">
        <f t="shared" si="64"/>
        <v>3988.1309999999999</v>
      </c>
      <c r="J68" s="164">
        <f t="shared" si="65"/>
        <v>8.170405866925582E-3</v>
      </c>
      <c r="K68" s="164">
        <f t="shared" si="66"/>
        <v>0.33976531426071227</v>
      </c>
      <c r="L68" s="164">
        <f t="shared" si="67"/>
        <v>0.26929907768827055</v>
      </c>
      <c r="M68" s="165">
        <f t="shared" si="68"/>
        <v>16.343</v>
      </c>
      <c r="N68" s="166">
        <f t="shared" si="69"/>
        <v>7.4999999999999997E-2</v>
      </c>
      <c r="O68" s="166">
        <f t="shared" si="70"/>
        <v>11.132999999999999</v>
      </c>
      <c r="P68" s="167">
        <f t="shared" si="71"/>
        <v>0</v>
      </c>
      <c r="Q68" s="168">
        <f t="shared" si="72"/>
        <v>79</v>
      </c>
      <c r="R68" s="169">
        <f t="shared" si="73"/>
        <v>23.422038807293355</v>
      </c>
      <c r="S68" s="141">
        <f t="shared" si="74"/>
        <v>3</v>
      </c>
      <c r="T68" s="141">
        <f t="shared" si="75"/>
        <v>444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297</v>
      </c>
      <c r="Z68" s="4" t="s">
        <v>208</v>
      </c>
      <c r="AA68" s="4" t="s">
        <v>48</v>
      </c>
      <c r="AB68" s="4">
        <v>514</v>
      </c>
      <c r="AC68" s="4">
        <v>3988.1309999999999</v>
      </c>
      <c r="AD68" s="4">
        <v>2284.4140000000002</v>
      </c>
      <c r="AE68" s="4">
        <v>1.746</v>
      </c>
      <c r="AF68" s="4">
        <v>2.2000000000000002</v>
      </c>
      <c r="AG68" s="4">
        <v>16.343</v>
      </c>
      <c r="AH68" s="4">
        <v>261.12852099999998</v>
      </c>
      <c r="AI68" s="4">
        <v>2.1335259999999998</v>
      </c>
      <c r="AJ68" s="4">
        <v>88.722414000000001</v>
      </c>
      <c r="AK68" s="4">
        <v>1074</v>
      </c>
      <c r="AL68" s="4">
        <v>3</v>
      </c>
      <c r="AM68" s="4">
        <v>444</v>
      </c>
      <c r="AN68" s="4">
        <v>79</v>
      </c>
      <c r="AO68" s="4">
        <v>15.272674</v>
      </c>
      <c r="AP68" s="4">
        <v>725.9</v>
      </c>
      <c r="AQ68" s="4">
        <v>0</v>
      </c>
      <c r="AR68" s="4">
        <v>10</v>
      </c>
      <c r="AS68" s="4">
        <v>1860</v>
      </c>
      <c r="AT68" s="4">
        <v>7.4999999999999997E-2</v>
      </c>
      <c r="AU68" s="4">
        <v>11.132999999999999</v>
      </c>
      <c r="AV68" s="4">
        <v>29705</v>
      </c>
      <c r="AW68" s="4">
        <v>0</v>
      </c>
      <c r="AX68" s="4">
        <v>0.57999999999999996</v>
      </c>
      <c r="AY68">
        <v>0.79363636363636358</v>
      </c>
      <c r="AZ68" t="s">
        <v>69</v>
      </c>
      <c r="BA68" t="s">
        <v>298</v>
      </c>
      <c r="BB68">
        <v>2</v>
      </c>
      <c r="BC68" t="s">
        <v>302</v>
      </c>
      <c r="BD68">
        <v>9</v>
      </c>
      <c r="BE68">
        <v>84202.804000000004</v>
      </c>
      <c r="BF68">
        <v>4.7363398967093774E-2</v>
      </c>
      <c r="BG68">
        <v>3.75893157257026E-2</v>
      </c>
      <c r="BH68">
        <v>442795.72800000024</v>
      </c>
      <c r="BI68">
        <v>9.0067061351594563E-3</v>
      </c>
      <c r="BJ68">
        <v>7.1480495054492771E-3</v>
      </c>
      <c r="BK68">
        <v>1</v>
      </c>
      <c r="BL68" t="s">
        <v>69</v>
      </c>
      <c r="BM68">
        <v>0</v>
      </c>
      <c r="BN68" t="s">
        <v>841</v>
      </c>
    </row>
    <row r="69" spans="1:66">
      <c r="A69" s="142" t="str">
        <f t="shared" si="56"/>
        <v>삼환교통</v>
      </c>
      <c r="B69" s="142" t="str">
        <f t="shared" si="57"/>
        <v>62</v>
      </c>
      <c r="C69" s="143" t="str">
        <f t="shared" si="58"/>
        <v>70바3119</v>
      </c>
      <c r="D69" s="131" t="str">
        <f t="shared" si="59"/>
        <v>저상</v>
      </c>
      <c r="E69" s="127" t="str">
        <f t="shared" si="60"/>
        <v>D</v>
      </c>
      <c r="F69" s="150">
        <f t="shared" si="61"/>
        <v>0.81904761904761902</v>
      </c>
      <c r="G69" s="151">
        <f t="shared" si="62"/>
        <v>1.72</v>
      </c>
      <c r="H69" s="152">
        <f t="shared" si="63"/>
        <v>2.1</v>
      </c>
      <c r="I69" s="153">
        <f t="shared" si="64"/>
        <v>3170.5219999999999</v>
      </c>
      <c r="J69" s="154">
        <f t="shared" si="65"/>
        <v>2.3181483955103204E-2</v>
      </c>
      <c r="K69" s="154">
        <f t="shared" si="66"/>
        <v>0.35875952887614143</v>
      </c>
      <c r="L69" s="154">
        <f t="shared" si="67"/>
        <v>0.2756643858645359</v>
      </c>
      <c r="M69" s="155">
        <f t="shared" si="68"/>
        <v>15.98</v>
      </c>
      <c r="N69" s="156">
        <f t="shared" si="69"/>
        <v>6.3E-2</v>
      </c>
      <c r="O69" s="156">
        <f t="shared" si="70"/>
        <v>7.6959999999999997</v>
      </c>
      <c r="P69" s="157">
        <f t="shared" si="71"/>
        <v>0</v>
      </c>
      <c r="Q69" s="158">
        <f t="shared" si="72"/>
        <v>67</v>
      </c>
      <c r="R69" s="159">
        <f t="shared" si="73"/>
        <v>23.951253610718023</v>
      </c>
      <c r="S69" s="144">
        <f t="shared" si="74"/>
        <v>2</v>
      </c>
      <c r="T69" s="144">
        <f t="shared" si="75"/>
        <v>244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299</v>
      </c>
      <c r="Z69" s="4" t="s">
        <v>208</v>
      </c>
      <c r="AA69" s="4" t="s">
        <v>48</v>
      </c>
      <c r="AB69" s="4">
        <v>514</v>
      </c>
      <c r="AC69" s="4">
        <v>3170.5219999999999</v>
      </c>
      <c r="AD69" s="4">
        <v>1843.268</v>
      </c>
      <c r="AE69" s="4">
        <v>1.72</v>
      </c>
      <c r="AF69" s="4">
        <v>2.1</v>
      </c>
      <c r="AG69" s="4">
        <v>15.98</v>
      </c>
      <c r="AH69" s="4">
        <v>214.176884</v>
      </c>
      <c r="AI69" s="4">
        <v>4.9649380000000001</v>
      </c>
      <c r="AJ69" s="4">
        <v>76.837997999999999</v>
      </c>
      <c r="AK69" s="4">
        <v>874</v>
      </c>
      <c r="AL69" s="4">
        <v>2</v>
      </c>
      <c r="AM69" s="4">
        <v>244</v>
      </c>
      <c r="AN69" s="4">
        <v>67</v>
      </c>
      <c r="AO69" s="4">
        <v>14.803286999999999</v>
      </c>
      <c r="AP69" s="4">
        <v>29</v>
      </c>
      <c r="AQ69" s="4">
        <v>0</v>
      </c>
      <c r="AR69" s="4">
        <v>10</v>
      </c>
      <c r="AS69" s="4">
        <v>1391</v>
      </c>
      <c r="AT69" s="4">
        <v>6.3E-2</v>
      </c>
      <c r="AU69" s="4">
        <v>7.6959999999999997</v>
      </c>
      <c r="AV69" s="4">
        <v>21058</v>
      </c>
      <c r="AW69" s="4">
        <v>0</v>
      </c>
      <c r="AX69" s="4">
        <v>0.55000000000000004</v>
      </c>
      <c r="AY69">
        <v>0.81904761904761902</v>
      </c>
      <c r="AZ69" t="s">
        <v>66</v>
      </c>
      <c r="BA69" t="s">
        <v>298</v>
      </c>
      <c r="BB69">
        <v>3</v>
      </c>
      <c r="BC69" t="s">
        <v>322</v>
      </c>
      <c r="BD69">
        <v>3</v>
      </c>
      <c r="BE69">
        <v>84202.804000000004</v>
      </c>
      <c r="BF69">
        <v>3.7653401661065823E-2</v>
      </c>
      <c r="BG69">
        <v>3.0839928979539626E-2</v>
      </c>
      <c r="BH69">
        <v>442795.72800000024</v>
      </c>
      <c r="BI69">
        <v>7.1602361981233887E-3</v>
      </c>
      <c r="BJ69">
        <v>5.8645744098915374E-3</v>
      </c>
      <c r="BK69">
        <v>1</v>
      </c>
      <c r="BL69" t="s">
        <v>69</v>
      </c>
      <c r="BM69">
        <v>1</v>
      </c>
      <c r="BN69" t="s">
        <v>839</v>
      </c>
    </row>
    <row r="70" spans="1:66">
      <c r="A70" s="139" t="str">
        <f t="shared" si="56"/>
        <v>삼환교통</v>
      </c>
      <c r="B70" s="139" t="str">
        <f t="shared" si="57"/>
        <v>62</v>
      </c>
      <c r="C70" s="140" t="str">
        <f t="shared" si="58"/>
        <v>70바3130</v>
      </c>
      <c r="D70" s="114" t="str">
        <f t="shared" si="59"/>
        <v>대형</v>
      </c>
      <c r="E70" s="110" t="str">
        <f t="shared" si="60"/>
        <v>F</v>
      </c>
      <c r="F70" s="160">
        <f t="shared" si="61"/>
        <v>0.71040000000000003</v>
      </c>
      <c r="G70" s="161">
        <f t="shared" si="62"/>
        <v>1.776</v>
      </c>
      <c r="H70" s="162">
        <f t="shared" si="63"/>
        <v>2.5</v>
      </c>
      <c r="I70" s="163">
        <f t="shared" si="64"/>
        <v>4036.8069999999998</v>
      </c>
      <c r="J70" s="164">
        <f t="shared" si="65"/>
        <v>1.5061889180251132E-2</v>
      </c>
      <c r="K70" s="164">
        <f t="shared" si="66"/>
        <v>0.37012664632526165</v>
      </c>
      <c r="L70" s="164">
        <f t="shared" si="67"/>
        <v>0.17464297896827866</v>
      </c>
      <c r="M70" s="165">
        <f t="shared" si="68"/>
        <v>14.266999999999999</v>
      </c>
      <c r="N70" s="166">
        <f t="shared" si="69"/>
        <v>0.124</v>
      </c>
      <c r="O70" s="166">
        <f t="shared" si="70"/>
        <v>7.3570000000000002</v>
      </c>
      <c r="P70" s="167">
        <f t="shared" si="71"/>
        <v>0.10166666666666666</v>
      </c>
      <c r="Q70" s="168">
        <f t="shared" si="72"/>
        <v>85</v>
      </c>
      <c r="R70" s="169">
        <f t="shared" si="73"/>
        <v>22.882404963799939</v>
      </c>
      <c r="S70" s="141">
        <f t="shared" si="74"/>
        <v>5</v>
      </c>
      <c r="T70" s="141">
        <f t="shared" si="75"/>
        <v>297</v>
      </c>
      <c r="U70" t="s">
        <v>117</v>
      </c>
      <c r="V70" t="s">
        <v>122</v>
      </c>
      <c r="W70" t="s">
        <v>117</v>
      </c>
      <c r="X70" s="4" t="s">
        <v>122</v>
      </c>
      <c r="Y70" s="4" t="s">
        <v>300</v>
      </c>
      <c r="Z70" s="4" t="s">
        <v>197</v>
      </c>
      <c r="AA70" s="4" t="s">
        <v>48</v>
      </c>
      <c r="AB70" s="4">
        <v>514</v>
      </c>
      <c r="AC70" s="4">
        <v>4036.8069999999998</v>
      </c>
      <c r="AD70" s="4">
        <v>2273.5509999999999</v>
      </c>
      <c r="AE70" s="4">
        <v>1.776</v>
      </c>
      <c r="AF70" s="4">
        <v>2.5</v>
      </c>
      <c r="AG70" s="4">
        <v>14.266999999999999</v>
      </c>
      <c r="AH70" s="4">
        <v>286.942159</v>
      </c>
      <c r="AI70" s="4">
        <v>4.3218909999999999</v>
      </c>
      <c r="AJ70" s="4">
        <v>106.204939</v>
      </c>
      <c r="AK70" s="4">
        <v>705</v>
      </c>
      <c r="AL70" s="4">
        <v>5</v>
      </c>
      <c r="AM70" s="4">
        <v>297</v>
      </c>
      <c r="AN70" s="4">
        <v>85</v>
      </c>
      <c r="AO70" s="4">
        <v>14.068364000000001</v>
      </c>
      <c r="AP70" s="4">
        <v>474.9</v>
      </c>
      <c r="AQ70" s="4">
        <v>6.1</v>
      </c>
      <c r="AR70" s="4">
        <v>29</v>
      </c>
      <c r="AS70" s="4">
        <v>3949</v>
      </c>
      <c r="AT70" s="4">
        <v>0.124</v>
      </c>
      <c r="AU70" s="4">
        <v>7.3570000000000002</v>
      </c>
      <c r="AV70" s="4">
        <v>31300</v>
      </c>
      <c r="AW70" s="4">
        <v>0</v>
      </c>
      <c r="AX70" s="4">
        <v>0.55000000000000004</v>
      </c>
      <c r="AY70">
        <v>0.71040000000000003</v>
      </c>
      <c r="AZ70" t="s">
        <v>69</v>
      </c>
      <c r="BA70" t="s">
        <v>298</v>
      </c>
      <c r="BB70">
        <v>12</v>
      </c>
      <c r="BC70" t="s">
        <v>887</v>
      </c>
      <c r="BD70">
        <v>11</v>
      </c>
      <c r="BE70">
        <v>84202.804000000004</v>
      </c>
      <c r="BF70">
        <v>4.7941479478521877E-2</v>
      </c>
      <c r="BG70">
        <v>3.4057627021541942E-2</v>
      </c>
      <c r="BH70">
        <v>442795.72800000024</v>
      </c>
      <c r="BI70">
        <v>9.1166349283297466E-3</v>
      </c>
      <c r="BJ70">
        <v>6.4764574530854525E-3</v>
      </c>
      <c r="BK70">
        <v>1</v>
      </c>
      <c r="BL70" t="s">
        <v>69</v>
      </c>
      <c r="BM70">
        <v>0</v>
      </c>
      <c r="BN70" t="s">
        <v>841</v>
      </c>
    </row>
    <row r="71" spans="1:66">
      <c r="A71" s="142" t="str">
        <f t="shared" si="56"/>
        <v>삼환교통</v>
      </c>
      <c r="B71" s="142" t="str">
        <f t="shared" si="57"/>
        <v>62</v>
      </c>
      <c r="C71" s="143" t="str">
        <f t="shared" si="58"/>
        <v>70바3136</v>
      </c>
      <c r="D71" s="131" t="str">
        <f t="shared" si="59"/>
        <v>대형</v>
      </c>
      <c r="E71" s="127" t="str">
        <f t="shared" si="60"/>
        <v>F</v>
      </c>
      <c r="F71" s="150">
        <f t="shared" si="61"/>
        <v>0.77250000000000008</v>
      </c>
      <c r="G71" s="151">
        <f t="shared" si="62"/>
        <v>1.8540000000000001</v>
      </c>
      <c r="H71" s="152">
        <f t="shared" si="63"/>
        <v>2.4</v>
      </c>
      <c r="I71" s="153">
        <f t="shared" si="64"/>
        <v>4651.8010000000004</v>
      </c>
      <c r="J71" s="154">
        <f t="shared" si="65"/>
        <v>1.7506092118490399E-2</v>
      </c>
      <c r="K71" s="154">
        <f t="shared" si="66"/>
        <v>0.35669260161120558</v>
      </c>
      <c r="L71" s="154">
        <f t="shared" si="67"/>
        <v>0.13220685923580994</v>
      </c>
      <c r="M71" s="155">
        <f t="shared" si="68"/>
        <v>9.8030000000000008</v>
      </c>
      <c r="N71" s="156">
        <f t="shared" si="69"/>
        <v>0.25800000000000001</v>
      </c>
      <c r="O71" s="156">
        <f t="shared" si="70"/>
        <v>5.5250000000000004</v>
      </c>
      <c r="P71" s="157">
        <f t="shared" si="71"/>
        <v>0.81833333333333336</v>
      </c>
      <c r="Q71" s="158">
        <f t="shared" si="72"/>
        <v>91</v>
      </c>
      <c r="R71" s="159">
        <f t="shared" si="73"/>
        <v>22.571385241443004</v>
      </c>
      <c r="S71" s="144">
        <f t="shared" si="74"/>
        <v>12</v>
      </c>
      <c r="T71" s="144">
        <f t="shared" si="75"/>
        <v>257</v>
      </c>
      <c r="U71" t="s">
        <v>117</v>
      </c>
      <c r="V71" t="s">
        <v>122</v>
      </c>
      <c r="W71" t="s">
        <v>117</v>
      </c>
      <c r="X71" s="4" t="s">
        <v>122</v>
      </c>
      <c r="Y71" s="4" t="s">
        <v>301</v>
      </c>
      <c r="Z71" s="4" t="s">
        <v>197</v>
      </c>
      <c r="AA71" s="4" t="s">
        <v>48</v>
      </c>
      <c r="AB71" s="4">
        <v>514</v>
      </c>
      <c r="AC71" s="4">
        <v>4651.8010000000004</v>
      </c>
      <c r="AD71" s="4">
        <v>2509.3649999999998</v>
      </c>
      <c r="AE71" s="4">
        <v>1.8540000000000001</v>
      </c>
      <c r="AF71" s="4">
        <v>2.4</v>
      </c>
      <c r="AG71" s="4">
        <v>9.8030000000000008</v>
      </c>
      <c r="AH71" s="4">
        <v>329.32632599999999</v>
      </c>
      <c r="AI71" s="4">
        <v>5.7652169999999998</v>
      </c>
      <c r="AJ71" s="4">
        <v>117.468264</v>
      </c>
      <c r="AK71" s="4">
        <v>615</v>
      </c>
      <c r="AL71" s="4">
        <v>12</v>
      </c>
      <c r="AM71" s="4">
        <v>257</v>
      </c>
      <c r="AN71" s="4">
        <v>91</v>
      </c>
      <c r="AO71" s="4">
        <v>14.125202</v>
      </c>
      <c r="AP71" s="4">
        <v>182.3</v>
      </c>
      <c r="AQ71" s="4">
        <v>49.1</v>
      </c>
      <c r="AR71" s="4">
        <v>43</v>
      </c>
      <c r="AS71" s="4">
        <v>4338</v>
      </c>
      <c r="AT71" s="4">
        <v>0.25800000000000001</v>
      </c>
      <c r="AU71" s="4">
        <v>5.5250000000000004</v>
      </c>
      <c r="AV71" s="4">
        <v>20269</v>
      </c>
      <c r="AW71" s="4">
        <v>0</v>
      </c>
      <c r="AX71" s="4">
        <v>0.46</v>
      </c>
      <c r="AY71">
        <v>0.77250000000000008</v>
      </c>
      <c r="AZ71" t="s">
        <v>69</v>
      </c>
      <c r="BA71" t="s">
        <v>298</v>
      </c>
      <c r="BB71">
        <v>7</v>
      </c>
      <c r="BC71" t="s">
        <v>885</v>
      </c>
      <c r="BD71">
        <v>6</v>
      </c>
      <c r="BE71">
        <v>84202.804000000004</v>
      </c>
      <c r="BF71">
        <v>5.5245202998227945E-2</v>
      </c>
      <c r="BG71">
        <v>4.2676919316131094E-2</v>
      </c>
      <c r="BH71">
        <v>442795.72800000024</v>
      </c>
      <c r="BI71">
        <v>1.0505523666660122E-2</v>
      </c>
      <c r="BJ71">
        <v>8.1155170324949451E-3</v>
      </c>
      <c r="BK71">
        <v>1</v>
      </c>
      <c r="BL71" t="s">
        <v>69</v>
      </c>
      <c r="BM71">
        <v>0</v>
      </c>
      <c r="BN71" t="s">
        <v>841</v>
      </c>
    </row>
    <row r="72" spans="1:66">
      <c r="A72" s="139" t="str">
        <f t="shared" si="56"/>
        <v>삼환교통</v>
      </c>
      <c r="B72" s="139" t="str">
        <f t="shared" si="57"/>
        <v>62</v>
      </c>
      <c r="C72" s="140" t="str">
        <f t="shared" si="58"/>
        <v>70바3137</v>
      </c>
      <c r="D72" s="114" t="str">
        <f t="shared" si="59"/>
        <v>저상</v>
      </c>
      <c r="E72" s="110" t="str">
        <f t="shared" si="60"/>
        <v>D</v>
      </c>
      <c r="F72" s="160">
        <f t="shared" si="61"/>
        <v>0.82380952380952377</v>
      </c>
      <c r="G72" s="161">
        <f t="shared" si="62"/>
        <v>1.73</v>
      </c>
      <c r="H72" s="162">
        <f t="shared" si="63"/>
        <v>2.1</v>
      </c>
      <c r="I72" s="163">
        <f t="shared" si="64"/>
        <v>4347.7960000000003</v>
      </c>
      <c r="J72" s="164">
        <f t="shared" si="65"/>
        <v>1.3432500269261384E-2</v>
      </c>
      <c r="K72" s="164">
        <f t="shared" si="66"/>
        <v>0.37297516147891535</v>
      </c>
      <c r="L72" s="164">
        <f t="shared" si="67"/>
        <v>0.26933186377649732</v>
      </c>
      <c r="M72" s="165">
        <f t="shared" si="68"/>
        <v>16.626999999999999</v>
      </c>
      <c r="N72" s="166">
        <f t="shared" si="69"/>
        <v>0</v>
      </c>
      <c r="O72" s="166">
        <f t="shared" si="70"/>
        <v>12.19</v>
      </c>
      <c r="P72" s="167">
        <f t="shared" si="71"/>
        <v>0</v>
      </c>
      <c r="Q72" s="168">
        <f t="shared" si="72"/>
        <v>78</v>
      </c>
      <c r="R72" s="169">
        <f t="shared" si="73"/>
        <v>23.899960011863691</v>
      </c>
      <c r="S72" s="141">
        <f t="shared" si="74"/>
        <v>0</v>
      </c>
      <c r="T72" s="141">
        <f t="shared" si="75"/>
        <v>530</v>
      </c>
      <c r="U72" t="s">
        <v>117</v>
      </c>
      <c r="V72" t="s">
        <v>122</v>
      </c>
      <c r="W72" t="s">
        <v>117</v>
      </c>
      <c r="X72" s="4" t="s">
        <v>122</v>
      </c>
      <c r="Y72" s="4" t="s">
        <v>303</v>
      </c>
      <c r="Z72" s="4" t="s">
        <v>208</v>
      </c>
      <c r="AA72" s="4" t="s">
        <v>48</v>
      </c>
      <c r="AB72" s="4">
        <v>514</v>
      </c>
      <c r="AC72" s="4">
        <v>4347.7960000000003</v>
      </c>
      <c r="AD72" s="4">
        <v>2513.7739999999999</v>
      </c>
      <c r="AE72" s="4">
        <v>1.73</v>
      </c>
      <c r="AF72" s="4">
        <v>2.1</v>
      </c>
      <c r="AG72" s="4">
        <v>16.626999999999999</v>
      </c>
      <c r="AH72" s="4">
        <v>296.47771599999999</v>
      </c>
      <c r="AI72" s="4">
        <v>3.982437</v>
      </c>
      <c r="AJ72" s="4">
        <v>110.578824</v>
      </c>
      <c r="AK72" s="4">
        <v>1171</v>
      </c>
      <c r="AL72" s="4">
        <v>0</v>
      </c>
      <c r="AM72" s="4">
        <v>530</v>
      </c>
      <c r="AN72" s="4">
        <v>78</v>
      </c>
      <c r="AO72" s="4">
        <v>14.664832000000001</v>
      </c>
      <c r="AP72" s="4">
        <v>1293.5</v>
      </c>
      <c r="AQ72" s="4">
        <v>0</v>
      </c>
      <c r="AR72" s="4">
        <v>52</v>
      </c>
      <c r="AS72" s="4">
        <v>7429</v>
      </c>
      <c r="AT72" s="4">
        <v>0</v>
      </c>
      <c r="AU72" s="4">
        <v>12.19</v>
      </c>
      <c r="AV72" s="4">
        <v>33576</v>
      </c>
      <c r="AW72" s="4">
        <v>0</v>
      </c>
      <c r="AX72" s="4">
        <v>0.56999999999999995</v>
      </c>
      <c r="AY72">
        <v>0.82380952380952377</v>
      </c>
      <c r="AZ72" t="s">
        <v>66</v>
      </c>
      <c r="BA72" t="s">
        <v>298</v>
      </c>
      <c r="BB72">
        <v>2</v>
      </c>
      <c r="BC72" t="s">
        <v>326</v>
      </c>
      <c r="BD72">
        <v>9</v>
      </c>
      <c r="BE72">
        <v>84202.804000000004</v>
      </c>
      <c r="BF72">
        <v>5.1634812541397075E-2</v>
      </c>
      <c r="BG72">
        <v>4.253725033172235E-2</v>
      </c>
      <c r="BH72">
        <v>442795.72800000024</v>
      </c>
      <c r="BI72">
        <v>9.8189655524409166E-3</v>
      </c>
      <c r="BJ72">
        <v>8.0889573360584683E-3</v>
      </c>
      <c r="BK72">
        <v>1</v>
      </c>
      <c r="BL72" t="s">
        <v>69</v>
      </c>
      <c r="BM72">
        <v>1</v>
      </c>
      <c r="BN72" t="s">
        <v>839</v>
      </c>
    </row>
    <row r="73" spans="1:66">
      <c r="A73" s="142" t="str">
        <f t="shared" si="56"/>
        <v>삼환교통</v>
      </c>
      <c r="B73" s="142" t="str">
        <f t="shared" si="57"/>
        <v>62</v>
      </c>
      <c r="C73" s="143" t="str">
        <f t="shared" si="58"/>
        <v>70바3142</v>
      </c>
      <c r="D73" s="131" t="str">
        <f t="shared" si="59"/>
        <v>대형</v>
      </c>
      <c r="E73" s="127" t="str">
        <f t="shared" si="60"/>
        <v>F</v>
      </c>
      <c r="F73" s="150">
        <f t="shared" si="61"/>
        <v>0.78239999999999998</v>
      </c>
      <c r="G73" s="151">
        <f t="shared" si="62"/>
        <v>1.956</v>
      </c>
      <c r="H73" s="152">
        <f t="shared" si="63"/>
        <v>2.5</v>
      </c>
      <c r="I73" s="153">
        <f t="shared" si="64"/>
        <v>4891.6760000000004</v>
      </c>
      <c r="J73" s="154">
        <f t="shared" si="65"/>
        <v>2.1583910722267802E-2</v>
      </c>
      <c r="K73" s="154">
        <f t="shared" si="66"/>
        <v>0.36699619694579794</v>
      </c>
      <c r="L73" s="154">
        <f t="shared" si="67"/>
        <v>0.16947156761813331</v>
      </c>
      <c r="M73" s="155">
        <f t="shared" si="68"/>
        <v>12.113</v>
      </c>
      <c r="N73" s="156">
        <f t="shared" si="69"/>
        <v>6.0999999999999999E-2</v>
      </c>
      <c r="O73" s="156">
        <f t="shared" si="70"/>
        <v>14.78</v>
      </c>
      <c r="P73" s="157">
        <f t="shared" si="71"/>
        <v>0.67999999999999994</v>
      </c>
      <c r="Q73" s="158">
        <f t="shared" si="72"/>
        <v>90</v>
      </c>
      <c r="R73" s="159">
        <f t="shared" si="73"/>
        <v>23.07245250223194</v>
      </c>
      <c r="S73" s="144">
        <f t="shared" si="74"/>
        <v>3</v>
      </c>
      <c r="T73" s="144">
        <f t="shared" si="75"/>
        <v>723</v>
      </c>
      <c r="U73" t="s">
        <v>117</v>
      </c>
      <c r="V73" t="s">
        <v>122</v>
      </c>
      <c r="W73" t="s">
        <v>117</v>
      </c>
      <c r="X73" s="4" t="s">
        <v>122</v>
      </c>
      <c r="Y73" s="4" t="s">
        <v>304</v>
      </c>
      <c r="Z73" s="4" t="s">
        <v>197</v>
      </c>
      <c r="AA73" s="4" t="s">
        <v>48</v>
      </c>
      <c r="AB73" s="4">
        <v>514</v>
      </c>
      <c r="AC73" s="4">
        <v>4891.6760000000004</v>
      </c>
      <c r="AD73" s="4">
        <v>2501.3440000000001</v>
      </c>
      <c r="AE73" s="4">
        <v>1.956</v>
      </c>
      <c r="AF73" s="4">
        <v>2.5</v>
      </c>
      <c r="AG73" s="4">
        <v>12.113</v>
      </c>
      <c r="AH73" s="4">
        <v>346.75629900000001</v>
      </c>
      <c r="AI73" s="4">
        <v>7.4843570000000001</v>
      </c>
      <c r="AJ73" s="4">
        <v>127.25824299999999</v>
      </c>
      <c r="AK73" s="4">
        <v>829</v>
      </c>
      <c r="AL73" s="4">
        <v>3</v>
      </c>
      <c r="AM73" s="4">
        <v>723</v>
      </c>
      <c r="AN73" s="4">
        <v>90</v>
      </c>
      <c r="AO73" s="4">
        <v>14.106956</v>
      </c>
      <c r="AP73" s="4">
        <v>1306.4000000000001</v>
      </c>
      <c r="AQ73" s="4">
        <v>40.799999999999997</v>
      </c>
      <c r="AR73" s="4">
        <v>26</v>
      </c>
      <c r="AS73" s="4">
        <v>3255</v>
      </c>
      <c r="AT73" s="4">
        <v>6.0999999999999999E-2</v>
      </c>
      <c r="AU73" s="4">
        <v>14.78</v>
      </c>
      <c r="AV73" s="4">
        <v>33632</v>
      </c>
      <c r="AW73" s="4">
        <v>0</v>
      </c>
      <c r="AX73" s="4">
        <v>0.54</v>
      </c>
      <c r="AY73">
        <v>0.78239999999999998</v>
      </c>
      <c r="AZ73" t="s">
        <v>69</v>
      </c>
      <c r="BA73" t="s">
        <v>298</v>
      </c>
      <c r="BB73">
        <v>5</v>
      </c>
      <c r="BC73" t="s">
        <v>309</v>
      </c>
      <c r="BD73">
        <v>9</v>
      </c>
      <c r="BE73">
        <v>84202.804000000004</v>
      </c>
      <c r="BF73">
        <v>5.8093979863188407E-2</v>
      </c>
      <c r="BG73">
        <v>4.5452729844958607E-2</v>
      </c>
      <c r="BH73">
        <v>442795.72800000024</v>
      </c>
      <c r="BI73">
        <v>1.1047252018655423E-2</v>
      </c>
      <c r="BJ73">
        <v>8.6433699793960032E-3</v>
      </c>
      <c r="BK73">
        <v>1</v>
      </c>
      <c r="BL73" t="s">
        <v>69</v>
      </c>
      <c r="BM73">
        <v>0</v>
      </c>
      <c r="BN73" t="s">
        <v>841</v>
      </c>
    </row>
    <row r="74" spans="1:66">
      <c r="A74" s="139" t="str">
        <f t="shared" si="56"/>
        <v>삼환교통</v>
      </c>
      <c r="B74" s="139" t="str">
        <f t="shared" si="57"/>
        <v>62</v>
      </c>
      <c r="C74" s="140" t="str">
        <f t="shared" si="58"/>
        <v>70바3156</v>
      </c>
      <c r="D74" s="114" t="str">
        <f t="shared" si="59"/>
        <v>대형</v>
      </c>
      <c r="E74" s="110" t="str">
        <f t="shared" si="60"/>
        <v>F</v>
      </c>
      <c r="F74" s="160">
        <f t="shared" si="61"/>
        <v>0.79291666666666671</v>
      </c>
      <c r="G74" s="161">
        <f t="shared" si="62"/>
        <v>1.903</v>
      </c>
      <c r="H74" s="162">
        <f t="shared" si="63"/>
        <v>2.4</v>
      </c>
      <c r="I74" s="163">
        <f t="shared" si="64"/>
        <v>3382.98</v>
      </c>
      <c r="J74" s="164">
        <f t="shared" si="65"/>
        <v>2.4668831620269432E-2</v>
      </c>
      <c r="K74" s="164">
        <f t="shared" si="66"/>
        <v>0.36881257413216728</v>
      </c>
      <c r="L74" s="164">
        <f t="shared" si="67"/>
        <v>0.13242762298328692</v>
      </c>
      <c r="M74" s="165">
        <f t="shared" si="68"/>
        <v>14.435</v>
      </c>
      <c r="N74" s="166">
        <f t="shared" si="69"/>
        <v>5.8999999999999997E-2</v>
      </c>
      <c r="O74" s="166">
        <f t="shared" si="70"/>
        <v>11.173999999999999</v>
      </c>
      <c r="P74" s="167">
        <f t="shared" si="71"/>
        <v>0.79333333333333333</v>
      </c>
      <c r="Q74" s="168">
        <f t="shared" si="72"/>
        <v>97</v>
      </c>
      <c r="R74" s="169">
        <f t="shared" si="73"/>
        <v>24.284203961528654</v>
      </c>
      <c r="S74" s="141">
        <f t="shared" si="74"/>
        <v>2</v>
      </c>
      <c r="T74" s="141">
        <f t="shared" si="75"/>
        <v>378</v>
      </c>
      <c r="U74" t="s">
        <v>117</v>
      </c>
      <c r="V74" t="s">
        <v>122</v>
      </c>
      <c r="W74" t="s">
        <v>117</v>
      </c>
      <c r="X74" s="4" t="s">
        <v>122</v>
      </c>
      <c r="Y74" s="4" t="s">
        <v>305</v>
      </c>
      <c r="Z74" s="4" t="s">
        <v>197</v>
      </c>
      <c r="AA74" s="4" t="s">
        <v>48</v>
      </c>
      <c r="AB74" s="4">
        <v>514</v>
      </c>
      <c r="AC74" s="4">
        <v>3382.98</v>
      </c>
      <c r="AD74" s="4">
        <v>1777.298</v>
      </c>
      <c r="AE74" s="4">
        <v>1.903</v>
      </c>
      <c r="AF74" s="4">
        <v>2.4</v>
      </c>
      <c r="AG74" s="4">
        <v>14.435</v>
      </c>
      <c r="AH74" s="4">
        <v>229.68436800000001</v>
      </c>
      <c r="AI74" s="4">
        <v>5.6660450000000004</v>
      </c>
      <c r="AJ74" s="4">
        <v>84.710482999999996</v>
      </c>
      <c r="AK74" s="4">
        <v>448</v>
      </c>
      <c r="AL74" s="4">
        <v>2</v>
      </c>
      <c r="AM74" s="4">
        <v>378</v>
      </c>
      <c r="AN74" s="4">
        <v>97</v>
      </c>
      <c r="AO74" s="4">
        <v>14.728821</v>
      </c>
      <c r="AP74" s="4">
        <v>1193.8</v>
      </c>
      <c r="AQ74" s="4">
        <v>47.6</v>
      </c>
      <c r="AR74" s="4">
        <v>19</v>
      </c>
      <c r="AS74" s="4">
        <v>2849</v>
      </c>
      <c r="AT74" s="4">
        <v>5.8999999999999997E-2</v>
      </c>
      <c r="AU74" s="4">
        <v>11.173999999999999</v>
      </c>
      <c r="AV74" s="4">
        <v>25450</v>
      </c>
      <c r="AW74" s="4">
        <v>0</v>
      </c>
      <c r="AX74" s="4">
        <v>0.56000000000000005</v>
      </c>
      <c r="AY74">
        <v>0.79291666666666671</v>
      </c>
      <c r="AZ74" t="s">
        <v>69</v>
      </c>
      <c r="BA74" t="s">
        <v>298</v>
      </c>
      <c r="BB74">
        <v>3</v>
      </c>
      <c r="BC74" t="s">
        <v>311</v>
      </c>
      <c r="BD74">
        <v>8</v>
      </c>
      <c r="BE74">
        <v>84202.804000000004</v>
      </c>
      <c r="BF74">
        <v>4.0176571792074761E-2</v>
      </c>
      <c r="BG74">
        <v>3.1856673383465949E-2</v>
      </c>
      <c r="BH74">
        <v>442795.72800000024</v>
      </c>
      <c r="BI74">
        <v>7.6400466085797423E-3</v>
      </c>
      <c r="BJ74">
        <v>6.0579202900530212E-3</v>
      </c>
      <c r="BK74">
        <v>1</v>
      </c>
      <c r="BL74" t="s">
        <v>69</v>
      </c>
      <c r="BM74">
        <v>0</v>
      </c>
      <c r="BN74" t="s">
        <v>841</v>
      </c>
    </row>
    <row r="75" spans="1:66">
      <c r="A75" s="142" t="str">
        <f t="shared" si="56"/>
        <v>삼환교통</v>
      </c>
      <c r="B75" s="142" t="str">
        <f t="shared" si="57"/>
        <v>62</v>
      </c>
      <c r="C75" s="143" t="str">
        <f t="shared" si="58"/>
        <v>70바3161</v>
      </c>
      <c r="D75" s="131" t="str">
        <f t="shared" si="59"/>
        <v>저상</v>
      </c>
      <c r="E75" s="127" t="str">
        <f t="shared" si="60"/>
        <v>F</v>
      </c>
      <c r="F75" s="150">
        <f t="shared" si="61"/>
        <v>0.75208333333333333</v>
      </c>
      <c r="G75" s="151">
        <f t="shared" si="62"/>
        <v>1.8049999999999999</v>
      </c>
      <c r="H75" s="152">
        <f t="shared" si="63"/>
        <v>2.4</v>
      </c>
      <c r="I75" s="153">
        <f t="shared" si="64"/>
        <v>4881.1170000000002</v>
      </c>
      <c r="J75" s="154">
        <f t="shared" si="65"/>
        <v>1.5646685252796461E-2</v>
      </c>
      <c r="K75" s="154">
        <f t="shared" si="66"/>
        <v>0.36544362501256783</v>
      </c>
      <c r="L75" s="154">
        <f t="shared" si="67"/>
        <v>0.25465482593430971</v>
      </c>
      <c r="M75" s="155">
        <f t="shared" si="68"/>
        <v>16.143999999999998</v>
      </c>
      <c r="N75" s="156">
        <f t="shared" si="69"/>
        <v>6.0999999999999999E-2</v>
      </c>
      <c r="O75" s="156">
        <f t="shared" si="70"/>
        <v>6.74</v>
      </c>
      <c r="P75" s="157">
        <f t="shared" si="71"/>
        <v>0</v>
      </c>
      <c r="Q75" s="158">
        <f t="shared" si="72"/>
        <v>78</v>
      </c>
      <c r="R75" s="159">
        <f t="shared" si="73"/>
        <v>22.829753822716967</v>
      </c>
      <c r="S75" s="144">
        <f t="shared" si="74"/>
        <v>3</v>
      </c>
      <c r="T75" s="144">
        <f t="shared" si="75"/>
        <v>329</v>
      </c>
      <c r="U75" t="s">
        <v>117</v>
      </c>
      <c r="V75" t="s">
        <v>122</v>
      </c>
      <c r="W75" t="s">
        <v>117</v>
      </c>
      <c r="X75" s="4" t="s">
        <v>122</v>
      </c>
      <c r="Y75" s="4" t="s">
        <v>306</v>
      </c>
      <c r="Z75" s="4" t="s">
        <v>208</v>
      </c>
      <c r="AA75" s="4" t="s">
        <v>48</v>
      </c>
      <c r="AB75" s="4">
        <v>514</v>
      </c>
      <c r="AC75" s="4">
        <v>4881.1170000000002</v>
      </c>
      <c r="AD75" s="4">
        <v>2703.8679999999999</v>
      </c>
      <c r="AE75" s="4">
        <v>1.8049999999999999</v>
      </c>
      <c r="AF75" s="4">
        <v>2.4</v>
      </c>
      <c r="AG75" s="4">
        <v>16.143999999999998</v>
      </c>
      <c r="AH75" s="4">
        <v>345.45438300000001</v>
      </c>
      <c r="AI75" s="4">
        <v>5.4052160000000002</v>
      </c>
      <c r="AJ75" s="4">
        <v>126.244102</v>
      </c>
      <c r="AK75" s="4">
        <v>1243</v>
      </c>
      <c r="AL75" s="4">
        <v>3</v>
      </c>
      <c r="AM75" s="4">
        <v>329</v>
      </c>
      <c r="AN75" s="4">
        <v>78</v>
      </c>
      <c r="AO75" s="4">
        <v>14.129555</v>
      </c>
      <c r="AP75" s="4">
        <v>567.4</v>
      </c>
      <c r="AQ75" s="4">
        <v>0</v>
      </c>
      <c r="AR75" s="4">
        <v>67</v>
      </c>
      <c r="AS75" s="4">
        <v>11239</v>
      </c>
      <c r="AT75" s="4">
        <v>6.0999999999999999E-2</v>
      </c>
      <c r="AU75" s="4">
        <v>6.74</v>
      </c>
      <c r="AV75" s="4">
        <v>41774</v>
      </c>
      <c r="AW75" s="4">
        <v>0</v>
      </c>
      <c r="AX75" s="4">
        <v>0.61</v>
      </c>
      <c r="AY75">
        <v>0.75208333333333333</v>
      </c>
      <c r="AZ75" t="s">
        <v>69</v>
      </c>
      <c r="BA75" t="s">
        <v>298</v>
      </c>
      <c r="BB75">
        <v>10</v>
      </c>
      <c r="BC75" t="s">
        <v>884</v>
      </c>
      <c r="BD75">
        <v>8</v>
      </c>
      <c r="BE75">
        <v>84202.804000000004</v>
      </c>
      <c r="BF75">
        <v>5.7968580238729341E-2</v>
      </c>
      <c r="BG75">
        <v>4.3597203054544356E-2</v>
      </c>
      <c r="BH75">
        <v>442795.72800000024</v>
      </c>
      <c r="BI75">
        <v>1.1023405808467958E-2</v>
      </c>
      <c r="BJ75">
        <v>8.2905197851186104E-3</v>
      </c>
      <c r="BK75">
        <v>1</v>
      </c>
      <c r="BL75" t="s">
        <v>69</v>
      </c>
      <c r="BM75">
        <v>0</v>
      </c>
      <c r="BN75" t="s">
        <v>841</v>
      </c>
    </row>
    <row r="76" spans="1:66">
      <c r="A76" s="139" t="str">
        <f t="shared" si="56"/>
        <v>삼환교통</v>
      </c>
      <c r="B76" s="139" t="str">
        <f t="shared" si="57"/>
        <v>62</v>
      </c>
      <c r="C76" s="140" t="str">
        <f t="shared" si="58"/>
        <v>70바3171</v>
      </c>
      <c r="D76" s="114" t="str">
        <f t="shared" si="59"/>
        <v>대형</v>
      </c>
      <c r="E76" s="110" t="str">
        <f t="shared" si="60"/>
        <v>D</v>
      </c>
      <c r="F76" s="160">
        <f t="shared" si="61"/>
        <v>0.80181818181818176</v>
      </c>
      <c r="G76" s="161">
        <f t="shared" si="62"/>
        <v>1.764</v>
      </c>
      <c r="H76" s="162">
        <f t="shared" si="63"/>
        <v>2.2000000000000002</v>
      </c>
      <c r="I76" s="163">
        <f t="shared" si="64"/>
        <v>3982.4270000000001</v>
      </c>
      <c r="J76" s="164">
        <f t="shared" si="65"/>
        <v>1.8503396333397509E-2</v>
      </c>
      <c r="K76" s="164">
        <f t="shared" si="66"/>
        <v>0.36449169824411548</v>
      </c>
      <c r="L76" s="164">
        <f t="shared" si="67"/>
        <v>0.20213804295722182</v>
      </c>
      <c r="M76" s="165">
        <f t="shared" si="68"/>
        <v>11.217000000000001</v>
      </c>
      <c r="N76" s="166">
        <f t="shared" si="69"/>
        <v>2.5000000000000001E-2</v>
      </c>
      <c r="O76" s="166">
        <f t="shared" si="70"/>
        <v>8.4120000000000008</v>
      </c>
      <c r="P76" s="167">
        <f t="shared" si="71"/>
        <v>0</v>
      </c>
      <c r="Q76" s="168">
        <f t="shared" si="72"/>
        <v>75</v>
      </c>
      <c r="R76" s="169">
        <f t="shared" si="73"/>
        <v>22.795723987577261</v>
      </c>
      <c r="S76" s="141">
        <f t="shared" si="74"/>
        <v>1</v>
      </c>
      <c r="T76" s="141">
        <f t="shared" si="75"/>
        <v>335</v>
      </c>
      <c r="U76" t="s">
        <v>117</v>
      </c>
      <c r="V76" t="s">
        <v>122</v>
      </c>
      <c r="W76" t="s">
        <v>117</v>
      </c>
      <c r="X76" s="4" t="s">
        <v>122</v>
      </c>
      <c r="Y76" s="4" t="s">
        <v>308</v>
      </c>
      <c r="Z76" s="4" t="s">
        <v>197</v>
      </c>
      <c r="AA76" s="4" t="s">
        <v>48</v>
      </c>
      <c r="AB76" s="4">
        <v>514</v>
      </c>
      <c r="AC76" s="4">
        <v>3982.4270000000001</v>
      </c>
      <c r="AD76" s="4">
        <v>2257.047</v>
      </c>
      <c r="AE76" s="4">
        <v>1.764</v>
      </c>
      <c r="AF76" s="4">
        <v>2.2000000000000002</v>
      </c>
      <c r="AG76" s="4">
        <v>11.217000000000001</v>
      </c>
      <c r="AH76" s="4">
        <v>283.14299199999999</v>
      </c>
      <c r="AI76" s="4">
        <v>5.2391069999999997</v>
      </c>
      <c r="AJ76" s="4">
        <v>103.20327</v>
      </c>
      <c r="AK76" s="4">
        <v>805</v>
      </c>
      <c r="AL76" s="4">
        <v>1</v>
      </c>
      <c r="AM76" s="4">
        <v>335</v>
      </c>
      <c r="AN76" s="4">
        <v>75</v>
      </c>
      <c r="AO76" s="4">
        <v>14.065073</v>
      </c>
      <c r="AP76" s="4">
        <v>32.700000000000003</v>
      </c>
      <c r="AQ76" s="4">
        <v>0</v>
      </c>
      <c r="AR76" s="4">
        <v>21</v>
      </c>
      <c r="AS76" s="4">
        <v>1747</v>
      </c>
      <c r="AT76" s="4">
        <v>2.5000000000000001E-2</v>
      </c>
      <c r="AU76" s="4">
        <v>8.4120000000000008</v>
      </c>
      <c r="AV76" s="4">
        <v>30269</v>
      </c>
      <c r="AW76" s="4">
        <v>0</v>
      </c>
      <c r="AX76" s="4">
        <v>0.47</v>
      </c>
      <c r="AY76">
        <v>0.80181818181818176</v>
      </c>
      <c r="AZ76" t="s">
        <v>66</v>
      </c>
      <c r="BA76" t="s">
        <v>298</v>
      </c>
      <c r="BB76">
        <v>7</v>
      </c>
      <c r="BC76" t="s">
        <v>957</v>
      </c>
      <c r="BD76">
        <v>10</v>
      </c>
      <c r="BE76">
        <v>84202.804000000004</v>
      </c>
      <c r="BF76">
        <v>4.729565775505528E-2</v>
      </c>
      <c r="BG76">
        <v>3.792251830905341E-2</v>
      </c>
      <c r="BH76">
        <v>442795.72800000024</v>
      </c>
      <c r="BI76">
        <v>8.9938243487299365E-3</v>
      </c>
      <c r="BJ76">
        <v>7.2114118868907302E-3</v>
      </c>
      <c r="BK76">
        <v>1</v>
      </c>
      <c r="BL76" t="s">
        <v>69</v>
      </c>
      <c r="BM76">
        <v>1</v>
      </c>
      <c r="BN76" t="s">
        <v>839</v>
      </c>
    </row>
    <row r="77" spans="1:66">
      <c r="A77" s="142" t="str">
        <f t="shared" si="56"/>
        <v>삼환교통</v>
      </c>
      <c r="B77" s="142" t="str">
        <f t="shared" si="57"/>
        <v>62</v>
      </c>
      <c r="C77" s="143" t="str">
        <f t="shared" si="58"/>
        <v>70바3172</v>
      </c>
      <c r="D77" s="131" t="str">
        <f t="shared" si="59"/>
        <v>대형</v>
      </c>
      <c r="E77" s="127" t="str">
        <f t="shared" si="60"/>
        <v>D</v>
      </c>
      <c r="F77" s="150">
        <f t="shared" si="61"/>
        <v>0.81318181818181812</v>
      </c>
      <c r="G77" s="151">
        <f t="shared" si="62"/>
        <v>1.7889999999999999</v>
      </c>
      <c r="H77" s="152">
        <f t="shared" si="63"/>
        <v>2.2000000000000002</v>
      </c>
      <c r="I77" s="153">
        <f t="shared" si="64"/>
        <v>4737.0339999999997</v>
      </c>
      <c r="J77" s="154">
        <f t="shared" si="65"/>
        <v>2.1666400835672197E-2</v>
      </c>
      <c r="K77" s="154">
        <f t="shared" si="66"/>
        <v>0.35620202416885777</v>
      </c>
      <c r="L77" s="154">
        <f t="shared" si="67"/>
        <v>0.19189222623270175</v>
      </c>
      <c r="M77" s="155">
        <f t="shared" si="68"/>
        <v>10.962999999999999</v>
      </c>
      <c r="N77" s="156">
        <f t="shared" si="69"/>
        <v>4.2000000000000003E-2</v>
      </c>
      <c r="O77" s="156">
        <f t="shared" si="70"/>
        <v>15.579000000000001</v>
      </c>
      <c r="P77" s="157">
        <f t="shared" si="71"/>
        <v>0</v>
      </c>
      <c r="Q77" s="158">
        <f t="shared" si="72"/>
        <v>77</v>
      </c>
      <c r="R77" s="159">
        <f t="shared" si="73"/>
        <v>22.789959536589777</v>
      </c>
      <c r="S77" s="144">
        <f t="shared" si="74"/>
        <v>2</v>
      </c>
      <c r="T77" s="144">
        <f t="shared" si="75"/>
        <v>738</v>
      </c>
      <c r="U77" t="s">
        <v>117</v>
      </c>
      <c r="V77" t="s">
        <v>122</v>
      </c>
      <c r="W77" t="s">
        <v>117</v>
      </c>
      <c r="X77" s="4" t="s">
        <v>122</v>
      </c>
      <c r="Y77" s="4" t="s">
        <v>310</v>
      </c>
      <c r="Z77" s="4" t="s">
        <v>197</v>
      </c>
      <c r="AA77" s="4" t="s">
        <v>48</v>
      </c>
      <c r="AB77" s="4">
        <v>514</v>
      </c>
      <c r="AC77" s="4">
        <v>4737.0339999999997</v>
      </c>
      <c r="AD77" s="4">
        <v>2647.8029999999999</v>
      </c>
      <c r="AE77" s="4">
        <v>1.7889999999999999</v>
      </c>
      <c r="AF77" s="4">
        <v>2.2000000000000002</v>
      </c>
      <c r="AG77" s="4">
        <v>10.962999999999999</v>
      </c>
      <c r="AH77" s="4">
        <v>334.103253</v>
      </c>
      <c r="AI77" s="4">
        <v>7.2388149999999998</v>
      </c>
      <c r="AJ77" s="4">
        <v>119.00825500000001</v>
      </c>
      <c r="AK77" s="4">
        <v>909</v>
      </c>
      <c r="AL77" s="4">
        <v>2</v>
      </c>
      <c r="AM77" s="4">
        <v>738</v>
      </c>
      <c r="AN77" s="4">
        <v>77</v>
      </c>
      <c r="AO77" s="4">
        <v>14.178353</v>
      </c>
      <c r="AP77" s="4">
        <v>102.6</v>
      </c>
      <c r="AQ77" s="4">
        <v>0</v>
      </c>
      <c r="AR77" s="4">
        <v>33</v>
      </c>
      <c r="AS77" s="4">
        <v>4529</v>
      </c>
      <c r="AT77" s="4">
        <v>4.2000000000000003E-2</v>
      </c>
      <c r="AU77" s="4">
        <v>15.579000000000001</v>
      </c>
      <c r="AV77" s="4">
        <v>33936</v>
      </c>
      <c r="AW77" s="4">
        <v>0</v>
      </c>
      <c r="AX77" s="4">
        <v>0.47</v>
      </c>
      <c r="AY77">
        <v>0.81318181818181812</v>
      </c>
      <c r="AZ77" t="s">
        <v>66</v>
      </c>
      <c r="BA77" t="s">
        <v>298</v>
      </c>
      <c r="BB77">
        <v>5</v>
      </c>
      <c r="BC77" t="s">
        <v>958</v>
      </c>
      <c r="BD77">
        <v>10</v>
      </c>
      <c r="BE77">
        <v>84202.804000000004</v>
      </c>
      <c r="BF77">
        <v>5.6257437697680462E-2</v>
      </c>
      <c r="BG77">
        <v>4.5747525473250152E-2</v>
      </c>
      <c r="BH77">
        <v>442795.72800000024</v>
      </c>
      <c r="BI77">
        <v>1.069801197359338E-2</v>
      </c>
      <c r="BJ77">
        <v>8.6994288276175252E-3</v>
      </c>
      <c r="BK77">
        <v>2</v>
      </c>
      <c r="BL77" t="s">
        <v>69</v>
      </c>
      <c r="BM77">
        <v>1</v>
      </c>
      <c r="BN77" t="s">
        <v>839</v>
      </c>
    </row>
    <row r="78" spans="1:66">
      <c r="A78" s="139" t="str">
        <f t="shared" si="56"/>
        <v>삼환교통</v>
      </c>
      <c r="B78" s="139" t="str">
        <f t="shared" si="57"/>
        <v>62</v>
      </c>
      <c r="C78" s="140" t="str">
        <f t="shared" si="58"/>
        <v>70바3174</v>
      </c>
      <c r="D78" s="114" t="str">
        <f t="shared" si="59"/>
        <v>대형</v>
      </c>
      <c r="E78" s="110" t="str">
        <f t="shared" si="60"/>
        <v>F</v>
      </c>
      <c r="F78" s="160">
        <f t="shared" si="61"/>
        <v>0.79391304347826097</v>
      </c>
      <c r="G78" s="161">
        <f t="shared" si="62"/>
        <v>1.8260000000000001</v>
      </c>
      <c r="H78" s="162">
        <f t="shared" si="63"/>
        <v>2.2999999999999998</v>
      </c>
      <c r="I78" s="163">
        <f t="shared" si="64"/>
        <v>3539.3130000000001</v>
      </c>
      <c r="J78" s="164">
        <f t="shared" si="65"/>
        <v>1.6271949576466396E-2</v>
      </c>
      <c r="K78" s="164">
        <f t="shared" si="66"/>
        <v>0.37123653506301674</v>
      </c>
      <c r="L78" s="164">
        <f t="shared" si="67"/>
        <v>0.19721341401565784</v>
      </c>
      <c r="M78" s="165">
        <f t="shared" si="68"/>
        <v>10.718999999999999</v>
      </c>
      <c r="N78" s="166">
        <f t="shared" si="69"/>
        <v>0.113</v>
      </c>
      <c r="O78" s="166">
        <f t="shared" si="70"/>
        <v>11.443</v>
      </c>
      <c r="P78" s="167">
        <f t="shared" si="71"/>
        <v>0.80166666666666664</v>
      </c>
      <c r="Q78" s="168">
        <f t="shared" si="72"/>
        <v>89</v>
      </c>
      <c r="R78" s="169">
        <f t="shared" si="73"/>
        <v>23.445489999037818</v>
      </c>
      <c r="S78" s="141">
        <f t="shared" si="74"/>
        <v>4</v>
      </c>
      <c r="T78" s="141">
        <f t="shared" si="75"/>
        <v>405</v>
      </c>
      <c r="U78" t="s">
        <v>117</v>
      </c>
      <c r="V78" t="s">
        <v>122</v>
      </c>
      <c r="W78" t="s">
        <v>117</v>
      </c>
      <c r="X78" s="4" t="s">
        <v>122</v>
      </c>
      <c r="Y78" s="4" t="s">
        <v>312</v>
      </c>
      <c r="Z78" s="4" t="s">
        <v>197</v>
      </c>
      <c r="AA78" s="4" t="s">
        <v>48</v>
      </c>
      <c r="AB78" s="4">
        <v>514</v>
      </c>
      <c r="AC78" s="4">
        <v>3539.3130000000001</v>
      </c>
      <c r="AD78" s="4">
        <v>1938.5250000000001</v>
      </c>
      <c r="AE78" s="4">
        <v>1.8260000000000001</v>
      </c>
      <c r="AF78" s="4">
        <v>2.2999999999999998</v>
      </c>
      <c r="AG78" s="4">
        <v>10.718999999999999</v>
      </c>
      <c r="AH78" s="4">
        <v>246.467455</v>
      </c>
      <c r="AI78" s="4">
        <v>4.0105060000000003</v>
      </c>
      <c r="AJ78" s="4">
        <v>91.497724000000005</v>
      </c>
      <c r="AK78" s="4">
        <v>698</v>
      </c>
      <c r="AL78" s="4">
        <v>4</v>
      </c>
      <c r="AM78" s="4">
        <v>405</v>
      </c>
      <c r="AN78" s="4">
        <v>89</v>
      </c>
      <c r="AO78" s="4">
        <v>14.360163</v>
      </c>
      <c r="AP78" s="4">
        <v>207.4</v>
      </c>
      <c r="AQ78" s="4">
        <v>48.1</v>
      </c>
      <c r="AR78" s="4">
        <v>38</v>
      </c>
      <c r="AS78" s="4">
        <v>5042</v>
      </c>
      <c r="AT78" s="4">
        <v>0.113</v>
      </c>
      <c r="AU78" s="4">
        <v>11.443</v>
      </c>
      <c r="AV78" s="4">
        <v>24150</v>
      </c>
      <c r="AW78" s="4">
        <v>0</v>
      </c>
      <c r="AX78" s="4">
        <v>0.46</v>
      </c>
      <c r="AY78">
        <v>0.79391304347826097</v>
      </c>
      <c r="AZ78" t="s">
        <v>69</v>
      </c>
      <c r="BA78" t="s">
        <v>298</v>
      </c>
      <c r="BB78">
        <v>1</v>
      </c>
      <c r="BC78" t="s">
        <v>320</v>
      </c>
      <c r="BD78">
        <v>11</v>
      </c>
      <c r="BE78">
        <v>84202.804000000004</v>
      </c>
      <c r="BF78">
        <v>4.2033196424195091E-2</v>
      </c>
      <c r="BG78">
        <v>3.3370702900252278E-2</v>
      </c>
      <c r="BH78">
        <v>442795.72800000024</v>
      </c>
      <c r="BI78">
        <v>7.9931055703410005E-3</v>
      </c>
      <c r="BJ78">
        <v>6.3458307701924647E-3</v>
      </c>
      <c r="BK78">
        <v>1</v>
      </c>
      <c r="BL78" t="s">
        <v>66</v>
      </c>
      <c r="BM78">
        <v>-1</v>
      </c>
      <c r="BN78" t="s">
        <v>840</v>
      </c>
    </row>
    <row r="79" spans="1:66">
      <c r="A79" s="142" t="str">
        <f t="shared" si="56"/>
        <v>삼환교통</v>
      </c>
      <c r="B79" s="142" t="str">
        <f t="shared" si="57"/>
        <v>62</v>
      </c>
      <c r="C79" s="143" t="str">
        <f t="shared" si="58"/>
        <v>70바3176</v>
      </c>
      <c r="D79" s="131" t="str">
        <f t="shared" si="59"/>
        <v>대형</v>
      </c>
      <c r="E79" s="127" t="str">
        <f t="shared" si="60"/>
        <v>F</v>
      </c>
      <c r="F79" s="150">
        <f t="shared" si="61"/>
        <v>0.78</v>
      </c>
      <c r="G79" s="151">
        <f t="shared" si="62"/>
        <v>1.794</v>
      </c>
      <c r="H79" s="152">
        <f t="shared" si="63"/>
        <v>2.2999999999999998</v>
      </c>
      <c r="I79" s="153">
        <f t="shared" si="64"/>
        <v>3982.9650000000001</v>
      </c>
      <c r="J79" s="154">
        <f t="shared" si="65"/>
        <v>1.3939945023483164E-2</v>
      </c>
      <c r="K79" s="154">
        <f t="shared" si="66"/>
        <v>0.39442205604583508</v>
      </c>
      <c r="L79" s="154">
        <f t="shared" si="67"/>
        <v>0.18579123843669226</v>
      </c>
      <c r="M79" s="155">
        <f t="shared" si="68"/>
        <v>13.103999999999999</v>
      </c>
      <c r="N79" s="156">
        <f t="shared" si="69"/>
        <v>7.4999999999999997E-2</v>
      </c>
      <c r="O79" s="156">
        <f t="shared" si="70"/>
        <v>14.135</v>
      </c>
      <c r="P79" s="157">
        <f t="shared" si="71"/>
        <v>0.38833333333333336</v>
      </c>
      <c r="Q79" s="158">
        <f t="shared" si="72"/>
        <v>92</v>
      </c>
      <c r="R79" s="159">
        <f t="shared" si="73"/>
        <v>24.046026346248514</v>
      </c>
      <c r="S79" s="144">
        <f t="shared" si="74"/>
        <v>3</v>
      </c>
      <c r="T79" s="144">
        <f t="shared" si="75"/>
        <v>563</v>
      </c>
      <c r="U79" t="s">
        <v>117</v>
      </c>
      <c r="V79" t="s">
        <v>122</v>
      </c>
      <c r="W79" t="s">
        <v>117</v>
      </c>
      <c r="X79" s="4" t="s">
        <v>122</v>
      </c>
      <c r="Y79" s="4" t="s">
        <v>313</v>
      </c>
      <c r="Z79" s="4" t="s">
        <v>197</v>
      </c>
      <c r="AA79" s="4" t="s">
        <v>48</v>
      </c>
      <c r="AB79" s="4">
        <v>514</v>
      </c>
      <c r="AC79" s="4">
        <v>3982.9650000000001</v>
      </c>
      <c r="AD79" s="4">
        <v>2220.0010000000002</v>
      </c>
      <c r="AE79" s="4">
        <v>1.794</v>
      </c>
      <c r="AF79" s="4">
        <v>2.2999999999999998</v>
      </c>
      <c r="AG79" s="4">
        <v>13.103999999999999</v>
      </c>
      <c r="AH79" s="4">
        <v>279.967173</v>
      </c>
      <c r="AI79" s="4">
        <v>3.9027270000000001</v>
      </c>
      <c r="AJ79" s="4">
        <v>110.425228</v>
      </c>
      <c r="AK79" s="4">
        <v>740</v>
      </c>
      <c r="AL79" s="4">
        <v>3</v>
      </c>
      <c r="AM79" s="4">
        <v>563</v>
      </c>
      <c r="AN79" s="4">
        <v>92</v>
      </c>
      <c r="AO79" s="4">
        <v>14.226542</v>
      </c>
      <c r="AP79" s="4">
        <v>109.3</v>
      </c>
      <c r="AQ79" s="4">
        <v>23.3</v>
      </c>
      <c r="AR79" s="4">
        <v>30</v>
      </c>
      <c r="AS79" s="4">
        <v>3777</v>
      </c>
      <c r="AT79" s="4">
        <v>7.4999999999999997E-2</v>
      </c>
      <c r="AU79" s="4">
        <v>14.135</v>
      </c>
      <c r="AV79" s="4">
        <v>32714</v>
      </c>
      <c r="AW79" s="4">
        <v>0</v>
      </c>
      <c r="AX79" s="4">
        <v>0.5</v>
      </c>
      <c r="AY79">
        <v>0.78</v>
      </c>
      <c r="AZ79" t="s">
        <v>69</v>
      </c>
      <c r="BA79" t="s">
        <v>298</v>
      </c>
      <c r="BB79">
        <v>6</v>
      </c>
      <c r="BC79" t="s">
        <v>316</v>
      </c>
      <c r="BD79">
        <v>7</v>
      </c>
      <c r="BE79">
        <v>84202.804000000004</v>
      </c>
      <c r="BF79">
        <v>4.7302047090973361E-2</v>
      </c>
      <c r="BG79">
        <v>3.6895596730959219E-2</v>
      </c>
      <c r="BH79">
        <v>442795.72800000024</v>
      </c>
      <c r="BI79">
        <v>8.9950393559352446E-3</v>
      </c>
      <c r="BJ79">
        <v>7.0161306976294913E-3</v>
      </c>
      <c r="BK79">
        <v>1</v>
      </c>
      <c r="BL79" t="s">
        <v>69</v>
      </c>
      <c r="BM79">
        <v>0</v>
      </c>
      <c r="BN79" t="s">
        <v>841</v>
      </c>
    </row>
    <row r="80" spans="1:66">
      <c r="A80" s="139" t="str">
        <f t="shared" si="56"/>
        <v>삼환교통</v>
      </c>
      <c r="B80" s="139" t="str">
        <f t="shared" si="57"/>
        <v>62</v>
      </c>
      <c r="C80" s="140" t="str">
        <f t="shared" si="58"/>
        <v>70바3177</v>
      </c>
      <c r="D80" s="114" t="str">
        <f t="shared" si="59"/>
        <v>대형</v>
      </c>
      <c r="E80" s="110" t="str">
        <f t="shared" si="60"/>
        <v>D</v>
      </c>
      <c r="F80" s="160">
        <f t="shared" si="61"/>
        <v>0.81318181818181812</v>
      </c>
      <c r="G80" s="161">
        <f t="shared" si="62"/>
        <v>1.7889999999999999</v>
      </c>
      <c r="H80" s="162">
        <f t="shared" si="63"/>
        <v>2.2000000000000002</v>
      </c>
      <c r="I80" s="163">
        <f t="shared" si="64"/>
        <v>4177.8090000000002</v>
      </c>
      <c r="J80" s="164">
        <f t="shared" si="65"/>
        <v>1.6457406698000859E-2</v>
      </c>
      <c r="K80" s="164">
        <f t="shared" si="66"/>
        <v>0.38177518625871171</v>
      </c>
      <c r="L80" s="164">
        <f t="shared" si="67"/>
        <v>0.15295098459503534</v>
      </c>
      <c r="M80" s="165">
        <f t="shared" si="68"/>
        <v>11.847</v>
      </c>
      <c r="N80" s="166">
        <f t="shared" si="69"/>
        <v>0</v>
      </c>
      <c r="O80" s="166">
        <f t="shared" si="70"/>
        <v>8.7370000000000001</v>
      </c>
      <c r="P80" s="167">
        <f t="shared" si="71"/>
        <v>1.155</v>
      </c>
      <c r="Q80" s="168">
        <f t="shared" si="72"/>
        <v>99</v>
      </c>
      <c r="R80" s="169">
        <f t="shared" si="73"/>
        <v>23.412188363039938</v>
      </c>
      <c r="S80" s="141">
        <f t="shared" si="74"/>
        <v>0</v>
      </c>
      <c r="T80" s="141">
        <f t="shared" si="75"/>
        <v>365</v>
      </c>
      <c r="U80" t="s">
        <v>117</v>
      </c>
      <c r="V80" t="s">
        <v>122</v>
      </c>
      <c r="W80" t="s">
        <v>117</v>
      </c>
      <c r="X80" s="4" t="s">
        <v>122</v>
      </c>
      <c r="Y80" s="4" t="s">
        <v>314</v>
      </c>
      <c r="Z80" s="4" t="s">
        <v>197</v>
      </c>
      <c r="AA80" s="4" t="s">
        <v>48</v>
      </c>
      <c r="AB80" s="4">
        <v>514</v>
      </c>
      <c r="AC80" s="4">
        <v>4177.8090000000002</v>
      </c>
      <c r="AD80" s="4">
        <v>2335.4549999999999</v>
      </c>
      <c r="AE80" s="4">
        <v>1.7889999999999999</v>
      </c>
      <c r="AF80" s="4">
        <v>2.2000000000000002</v>
      </c>
      <c r="AG80" s="4">
        <v>11.847</v>
      </c>
      <c r="AH80" s="4">
        <v>296.53633100000002</v>
      </c>
      <c r="AI80" s="4">
        <v>4.8802190000000003</v>
      </c>
      <c r="AJ80" s="4">
        <v>113.210213</v>
      </c>
      <c r="AK80" s="4">
        <v>639</v>
      </c>
      <c r="AL80" s="4">
        <v>0</v>
      </c>
      <c r="AM80" s="4">
        <v>365</v>
      </c>
      <c r="AN80" s="4">
        <v>99</v>
      </c>
      <c r="AO80" s="4">
        <v>14.088691000000001</v>
      </c>
      <c r="AP80" s="4">
        <v>684.6</v>
      </c>
      <c r="AQ80" s="4">
        <v>69.3</v>
      </c>
      <c r="AR80" s="4">
        <v>54</v>
      </c>
      <c r="AS80" s="4">
        <v>11797</v>
      </c>
      <c r="AT80" s="4">
        <v>0</v>
      </c>
      <c r="AU80" s="4">
        <v>8.7370000000000001</v>
      </c>
      <c r="AV80" s="4">
        <v>32465</v>
      </c>
      <c r="AW80" s="4">
        <v>0</v>
      </c>
      <c r="AX80" s="4">
        <v>0.48</v>
      </c>
      <c r="AY80">
        <v>0.81318181818181812</v>
      </c>
      <c r="AZ80" t="s">
        <v>66</v>
      </c>
      <c r="BA80" t="s">
        <v>298</v>
      </c>
      <c r="BB80">
        <v>5</v>
      </c>
      <c r="BC80" t="s">
        <v>958</v>
      </c>
      <c r="BD80">
        <v>6</v>
      </c>
      <c r="BE80">
        <v>84202.804000000004</v>
      </c>
      <c r="BF80">
        <v>4.9616031789155142E-2</v>
      </c>
      <c r="BG80">
        <v>4.0346854941272062E-2</v>
      </c>
      <c r="BH80">
        <v>442795.72800000024</v>
      </c>
      <c r="BI80">
        <v>9.4350707014951105E-3</v>
      </c>
      <c r="BJ80">
        <v>7.6724279477157964E-3</v>
      </c>
      <c r="BK80">
        <v>2</v>
      </c>
      <c r="BL80" t="s">
        <v>69</v>
      </c>
      <c r="BM80">
        <v>1</v>
      </c>
      <c r="BN80" t="s">
        <v>839</v>
      </c>
    </row>
    <row r="81" spans="1:66">
      <c r="A81" s="142" t="str">
        <f t="shared" si="56"/>
        <v>삼환교통</v>
      </c>
      <c r="B81" s="142" t="str">
        <f t="shared" si="57"/>
        <v>62</v>
      </c>
      <c r="C81" s="143" t="str">
        <f t="shared" si="58"/>
        <v>70바3180</v>
      </c>
      <c r="D81" s="131" t="str">
        <f t="shared" si="59"/>
        <v>대형</v>
      </c>
      <c r="E81" s="127" t="str">
        <f t="shared" si="60"/>
        <v>F</v>
      </c>
      <c r="F81" s="150">
        <f t="shared" si="61"/>
        <v>0.79</v>
      </c>
      <c r="G81" s="151">
        <f t="shared" si="62"/>
        <v>1.8169999999999999</v>
      </c>
      <c r="H81" s="152">
        <f t="shared" si="63"/>
        <v>2.2999999999999998</v>
      </c>
      <c r="I81" s="153">
        <f t="shared" si="64"/>
        <v>3876.2530000000002</v>
      </c>
      <c r="J81" s="154">
        <f t="shared" si="65"/>
        <v>1.8555784292431439E-2</v>
      </c>
      <c r="K81" s="154">
        <f t="shared" si="66"/>
        <v>0.38715484398585459</v>
      </c>
      <c r="L81" s="154">
        <f t="shared" si="67"/>
        <v>0.11634947460859753</v>
      </c>
      <c r="M81" s="155">
        <f t="shared" si="68"/>
        <v>13.085000000000001</v>
      </c>
      <c r="N81" s="156">
        <f t="shared" si="69"/>
        <v>5.1999999999999998E-2</v>
      </c>
      <c r="O81" s="156">
        <f t="shared" si="70"/>
        <v>10.035</v>
      </c>
      <c r="P81" s="157">
        <f t="shared" si="71"/>
        <v>9.5000000000000001E-2</v>
      </c>
      <c r="Q81" s="158">
        <f t="shared" si="72"/>
        <v>89</v>
      </c>
      <c r="R81" s="159">
        <f t="shared" si="73"/>
        <v>23.396523201782195</v>
      </c>
      <c r="S81" s="144">
        <f t="shared" si="74"/>
        <v>2</v>
      </c>
      <c r="T81" s="144">
        <f t="shared" si="75"/>
        <v>389</v>
      </c>
      <c r="U81" t="s">
        <v>117</v>
      </c>
      <c r="V81" t="s">
        <v>122</v>
      </c>
      <c r="W81" t="s">
        <v>117</v>
      </c>
      <c r="X81" s="4" t="s">
        <v>122</v>
      </c>
      <c r="Y81" s="4" t="s">
        <v>315</v>
      </c>
      <c r="Z81" s="4" t="s">
        <v>197</v>
      </c>
      <c r="AA81" s="4" t="s">
        <v>48</v>
      </c>
      <c r="AB81" s="4">
        <v>514</v>
      </c>
      <c r="AC81" s="4">
        <v>3876.2530000000002</v>
      </c>
      <c r="AD81" s="4">
        <v>2133.078</v>
      </c>
      <c r="AE81" s="4">
        <v>1.8169999999999999</v>
      </c>
      <c r="AF81" s="4">
        <v>2.2999999999999998</v>
      </c>
      <c r="AG81" s="4">
        <v>13.085000000000001</v>
      </c>
      <c r="AH81" s="4">
        <v>278.780779</v>
      </c>
      <c r="AI81" s="4">
        <v>5.1729960000000004</v>
      </c>
      <c r="AJ81" s="4">
        <v>107.93132900000001</v>
      </c>
      <c r="AK81" s="4">
        <v>451</v>
      </c>
      <c r="AL81" s="4">
        <v>2</v>
      </c>
      <c r="AM81" s="4">
        <v>389</v>
      </c>
      <c r="AN81" s="4">
        <v>89</v>
      </c>
      <c r="AO81" s="4">
        <v>13.904305000000001</v>
      </c>
      <c r="AP81" s="4">
        <v>46.1</v>
      </c>
      <c r="AQ81" s="4">
        <v>5.7</v>
      </c>
      <c r="AR81" s="4">
        <v>50</v>
      </c>
      <c r="AS81" s="4">
        <v>6087</v>
      </c>
      <c r="AT81" s="4">
        <v>5.1999999999999998E-2</v>
      </c>
      <c r="AU81" s="4">
        <v>10.035</v>
      </c>
      <c r="AV81" s="4">
        <v>31350</v>
      </c>
      <c r="AW81" s="4">
        <v>0</v>
      </c>
      <c r="AX81" s="4">
        <v>0.52</v>
      </c>
      <c r="AY81">
        <v>0.79</v>
      </c>
      <c r="AZ81" t="s">
        <v>69</v>
      </c>
      <c r="BA81" t="s">
        <v>298</v>
      </c>
      <c r="BB81">
        <v>4</v>
      </c>
      <c r="BC81" t="s">
        <v>307</v>
      </c>
      <c r="BD81">
        <v>7</v>
      </c>
      <c r="BE81">
        <v>84202.804000000004</v>
      </c>
      <c r="BF81">
        <v>4.6034725874449504E-2</v>
      </c>
      <c r="BG81">
        <v>3.6367433440815111E-2</v>
      </c>
      <c r="BH81">
        <v>442795.72800000024</v>
      </c>
      <c r="BI81">
        <v>8.7540433542755373E-3</v>
      </c>
      <c r="BJ81">
        <v>6.915694249877675E-3</v>
      </c>
      <c r="BK81">
        <v>1</v>
      </c>
      <c r="BL81" t="s">
        <v>69</v>
      </c>
      <c r="BM81">
        <v>0</v>
      </c>
      <c r="BN81" t="s">
        <v>841</v>
      </c>
    </row>
    <row r="82" spans="1:66">
      <c r="A82" s="139" t="str">
        <f t="shared" si="56"/>
        <v>삼환교통</v>
      </c>
      <c r="B82" s="139" t="str">
        <f t="shared" si="57"/>
        <v>62</v>
      </c>
      <c r="C82" s="140" t="str">
        <f t="shared" si="58"/>
        <v>70바3181</v>
      </c>
      <c r="D82" s="114" t="str">
        <f t="shared" si="59"/>
        <v>대형</v>
      </c>
      <c r="E82" s="110" t="str">
        <f t="shared" si="60"/>
        <v>C</v>
      </c>
      <c r="F82" s="160">
        <f t="shared" si="61"/>
        <v>0.85916666666666663</v>
      </c>
      <c r="G82" s="161">
        <f t="shared" si="62"/>
        <v>2.0619999999999998</v>
      </c>
      <c r="H82" s="162">
        <f t="shared" si="63"/>
        <v>2.4</v>
      </c>
      <c r="I82" s="163">
        <f t="shared" si="64"/>
        <v>5000.3540000000003</v>
      </c>
      <c r="J82" s="164">
        <f t="shared" si="65"/>
        <v>1.787617738357896E-2</v>
      </c>
      <c r="K82" s="164">
        <f t="shared" si="66"/>
        <v>0.35251613988327535</v>
      </c>
      <c r="L82" s="164">
        <f t="shared" si="67"/>
        <v>0.11199207096137592</v>
      </c>
      <c r="M82" s="165">
        <f t="shared" si="68"/>
        <v>10.234</v>
      </c>
      <c r="N82" s="166">
        <f t="shared" si="69"/>
        <v>0.04</v>
      </c>
      <c r="O82" s="166">
        <f t="shared" si="70"/>
        <v>10.138999999999999</v>
      </c>
      <c r="P82" s="167">
        <f t="shared" si="71"/>
        <v>0.62</v>
      </c>
      <c r="Q82" s="168">
        <f t="shared" si="72"/>
        <v>92</v>
      </c>
      <c r="R82" s="169">
        <f t="shared" si="73"/>
        <v>22.355296763527338</v>
      </c>
      <c r="S82" s="141">
        <f t="shared" si="74"/>
        <v>2</v>
      </c>
      <c r="T82" s="141">
        <f t="shared" si="75"/>
        <v>507</v>
      </c>
      <c r="U82" t="s">
        <v>117</v>
      </c>
      <c r="V82" t="s">
        <v>122</v>
      </c>
      <c r="W82" t="s">
        <v>117</v>
      </c>
      <c r="X82" s="4" t="s">
        <v>122</v>
      </c>
      <c r="Y82" s="4" t="s">
        <v>317</v>
      </c>
      <c r="Z82" s="4" t="s">
        <v>197</v>
      </c>
      <c r="AA82" s="4" t="s">
        <v>48</v>
      </c>
      <c r="AB82" s="4">
        <v>514</v>
      </c>
      <c r="AC82" s="4">
        <v>5000.3540000000003</v>
      </c>
      <c r="AD82" s="4">
        <v>2424.4639999999999</v>
      </c>
      <c r="AE82" s="4">
        <v>2.0619999999999998</v>
      </c>
      <c r="AF82" s="4">
        <v>2.4</v>
      </c>
      <c r="AG82" s="4">
        <v>10.234</v>
      </c>
      <c r="AH82" s="4">
        <v>355.26325700000001</v>
      </c>
      <c r="AI82" s="4">
        <v>6.3507490000000004</v>
      </c>
      <c r="AJ82" s="4">
        <v>125.23603199999999</v>
      </c>
      <c r="AK82" s="4">
        <v>560</v>
      </c>
      <c r="AL82" s="4">
        <v>2</v>
      </c>
      <c r="AM82" s="4">
        <v>507</v>
      </c>
      <c r="AN82" s="4">
        <v>92</v>
      </c>
      <c r="AO82" s="4">
        <v>14.075066</v>
      </c>
      <c r="AP82" s="4">
        <v>196.7</v>
      </c>
      <c r="AQ82" s="4">
        <v>37.200000000000003</v>
      </c>
      <c r="AR82" s="4">
        <v>20</v>
      </c>
      <c r="AS82" s="4">
        <v>2348</v>
      </c>
      <c r="AT82" s="4">
        <v>0.04</v>
      </c>
      <c r="AU82" s="4">
        <v>10.138999999999999</v>
      </c>
      <c r="AV82" s="4">
        <v>34438</v>
      </c>
      <c r="AW82" s="4">
        <v>0</v>
      </c>
      <c r="AX82" s="4">
        <v>0.53</v>
      </c>
      <c r="AY82">
        <v>0.85916666666666663</v>
      </c>
      <c r="AZ82" t="s">
        <v>68</v>
      </c>
      <c r="BA82" t="s">
        <v>298</v>
      </c>
      <c r="BB82">
        <v>1</v>
      </c>
      <c r="BC82" t="s">
        <v>959</v>
      </c>
      <c r="BD82">
        <v>9</v>
      </c>
      <c r="BE82">
        <v>84202.804000000004</v>
      </c>
      <c r="BF82">
        <v>5.9384649470818097E-2</v>
      </c>
      <c r="BG82">
        <v>5.102131133701121E-2</v>
      </c>
      <c r="BH82">
        <v>442795.72800000024</v>
      </c>
      <c r="BI82">
        <v>1.1292687990883231E-2</v>
      </c>
      <c r="BJ82">
        <v>9.7023010988338421E-3</v>
      </c>
      <c r="BK82">
        <v>1</v>
      </c>
      <c r="BL82" t="s">
        <v>66</v>
      </c>
      <c r="BM82">
        <v>1</v>
      </c>
      <c r="BN82" t="s">
        <v>839</v>
      </c>
    </row>
    <row r="83" spans="1:66">
      <c r="A83" s="142" t="str">
        <f t="shared" si="56"/>
        <v>삼환교통</v>
      </c>
      <c r="B83" s="142" t="str">
        <f t="shared" si="57"/>
        <v>62</v>
      </c>
      <c r="C83" s="143" t="str">
        <f t="shared" si="58"/>
        <v>70바3193</v>
      </c>
      <c r="D83" s="131" t="str">
        <f t="shared" si="59"/>
        <v>대형</v>
      </c>
      <c r="E83" s="127" t="str">
        <f t="shared" si="60"/>
        <v>F</v>
      </c>
      <c r="F83" s="150">
        <f t="shared" si="61"/>
        <v>0.75083333333333335</v>
      </c>
      <c r="G83" s="151">
        <f t="shared" si="62"/>
        <v>1.802</v>
      </c>
      <c r="H83" s="152">
        <f t="shared" si="63"/>
        <v>2.4</v>
      </c>
      <c r="I83" s="153">
        <f t="shared" si="64"/>
        <v>3885.924</v>
      </c>
      <c r="J83" s="154">
        <f t="shared" si="65"/>
        <v>1.5195429825388277E-2</v>
      </c>
      <c r="K83" s="154">
        <f t="shared" si="66"/>
        <v>0.37596004765454383</v>
      </c>
      <c r="L83" s="154">
        <f t="shared" si="67"/>
        <v>0.19712171416630897</v>
      </c>
      <c r="M83" s="155">
        <f t="shared" si="68"/>
        <v>12.063000000000001</v>
      </c>
      <c r="N83" s="156">
        <f t="shared" si="69"/>
        <v>2.5999999999999999E-2</v>
      </c>
      <c r="O83" s="156">
        <f t="shared" si="70"/>
        <v>9.2899999999999991</v>
      </c>
      <c r="P83" s="157">
        <f t="shared" si="71"/>
        <v>0</v>
      </c>
      <c r="Q83" s="158">
        <f t="shared" si="72"/>
        <v>65</v>
      </c>
      <c r="R83" s="159">
        <f t="shared" si="73"/>
        <v>22.894955876267954</v>
      </c>
      <c r="S83" s="144">
        <f t="shared" si="74"/>
        <v>1</v>
      </c>
      <c r="T83" s="144">
        <f t="shared" si="75"/>
        <v>361</v>
      </c>
      <c r="U83" t="s">
        <v>117</v>
      </c>
      <c r="V83" t="s">
        <v>122</v>
      </c>
      <c r="W83" t="s">
        <v>117</v>
      </c>
      <c r="X83" s="4" t="s">
        <v>122</v>
      </c>
      <c r="Y83" s="4" t="s">
        <v>318</v>
      </c>
      <c r="Z83" s="4" t="s">
        <v>197</v>
      </c>
      <c r="AA83" s="4" t="s">
        <v>48</v>
      </c>
      <c r="AB83" s="4">
        <v>514</v>
      </c>
      <c r="AC83" s="4">
        <v>3885.924</v>
      </c>
      <c r="AD83" s="4">
        <v>2157.0010000000002</v>
      </c>
      <c r="AE83" s="4">
        <v>1.802</v>
      </c>
      <c r="AF83" s="4">
        <v>2.4</v>
      </c>
      <c r="AG83" s="4">
        <v>12.063000000000001</v>
      </c>
      <c r="AH83" s="4">
        <v>278.77131800000001</v>
      </c>
      <c r="AI83" s="4">
        <v>4.2360499999999996</v>
      </c>
      <c r="AJ83" s="4">
        <v>104.806878</v>
      </c>
      <c r="AK83" s="4">
        <v>766</v>
      </c>
      <c r="AL83" s="4">
        <v>1</v>
      </c>
      <c r="AM83" s="4">
        <v>361</v>
      </c>
      <c r="AN83" s="4">
        <v>65</v>
      </c>
      <c r="AO83" s="4">
        <v>13.939468</v>
      </c>
      <c r="AP83" s="4">
        <v>23.2</v>
      </c>
      <c r="AQ83" s="4">
        <v>0</v>
      </c>
      <c r="AR83" s="4">
        <v>13</v>
      </c>
      <c r="AS83" s="4">
        <v>3475</v>
      </c>
      <c r="AT83" s="4">
        <v>2.5999999999999999E-2</v>
      </c>
      <c r="AU83" s="4">
        <v>9.2899999999999991</v>
      </c>
      <c r="AV83" s="4">
        <v>31553</v>
      </c>
      <c r="AW83" s="4">
        <v>0</v>
      </c>
      <c r="AX83" s="4">
        <v>0.5</v>
      </c>
      <c r="AY83">
        <v>0.75083333333333335</v>
      </c>
      <c r="AZ83" t="s">
        <v>69</v>
      </c>
      <c r="BA83" t="s">
        <v>298</v>
      </c>
      <c r="BB83">
        <v>11</v>
      </c>
      <c r="BC83" t="s">
        <v>886</v>
      </c>
      <c r="BD83">
        <v>9</v>
      </c>
      <c r="BE83">
        <v>84202.804000000004</v>
      </c>
      <c r="BF83">
        <v>4.6149579531817017E-2</v>
      </c>
      <c r="BG83">
        <v>3.4650642631805943E-2</v>
      </c>
      <c r="BH83">
        <v>442795.72800000024</v>
      </c>
      <c r="BI83">
        <v>8.7758841250609315E-3</v>
      </c>
      <c r="BJ83">
        <v>6.5892263305665829E-3</v>
      </c>
      <c r="BK83">
        <v>1</v>
      </c>
      <c r="BL83" t="s">
        <v>69</v>
      </c>
      <c r="BM83">
        <v>0</v>
      </c>
      <c r="BN83" t="s">
        <v>841</v>
      </c>
    </row>
    <row r="84" spans="1:66">
      <c r="A84" s="139" t="str">
        <f t="shared" si="56"/>
        <v>삼환교통</v>
      </c>
      <c r="B84" s="139" t="str">
        <f t="shared" si="57"/>
        <v>62</v>
      </c>
      <c r="C84" s="140" t="str">
        <f t="shared" si="58"/>
        <v>70바3195</v>
      </c>
      <c r="D84" s="114" t="str">
        <f t="shared" si="59"/>
        <v>대형</v>
      </c>
      <c r="E84" s="110" t="str">
        <f t="shared" si="60"/>
        <v>F</v>
      </c>
      <c r="F84" s="160">
        <f t="shared" si="61"/>
        <v>0.75359999999999994</v>
      </c>
      <c r="G84" s="161">
        <f t="shared" si="62"/>
        <v>1.8839999999999999</v>
      </c>
      <c r="H84" s="162">
        <f t="shared" si="63"/>
        <v>2.5</v>
      </c>
      <c r="I84" s="163">
        <f t="shared" si="64"/>
        <v>4702.4160000000002</v>
      </c>
      <c r="J84" s="164">
        <f t="shared" si="65"/>
        <v>1.2651521019856242E-2</v>
      </c>
      <c r="K84" s="164">
        <f t="shared" si="66"/>
        <v>0.35389400296350032</v>
      </c>
      <c r="L84" s="164">
        <f t="shared" si="67"/>
        <v>0.12886992558718752</v>
      </c>
      <c r="M84" s="165">
        <f t="shared" si="68"/>
        <v>10.031000000000001</v>
      </c>
      <c r="N84" s="166">
        <f t="shared" si="69"/>
        <v>4.2999999999999997E-2</v>
      </c>
      <c r="O84" s="166">
        <f t="shared" si="70"/>
        <v>7.1879999999999997</v>
      </c>
      <c r="P84" s="167">
        <f t="shared" si="71"/>
        <v>1.4950000000000001</v>
      </c>
      <c r="Q84" s="168">
        <f t="shared" si="72"/>
        <v>91</v>
      </c>
      <c r="R84" s="169">
        <f t="shared" si="73"/>
        <v>22.759275099033292</v>
      </c>
      <c r="S84" s="141">
        <f t="shared" si="74"/>
        <v>2</v>
      </c>
      <c r="T84" s="141">
        <f t="shared" si="75"/>
        <v>338</v>
      </c>
      <c r="U84" t="s">
        <v>117</v>
      </c>
      <c r="V84" t="s">
        <v>122</v>
      </c>
      <c r="W84" t="s">
        <v>117</v>
      </c>
      <c r="X84" s="4" t="s">
        <v>122</v>
      </c>
      <c r="Y84" s="4" t="s">
        <v>319</v>
      </c>
      <c r="Z84" s="4" t="s">
        <v>197</v>
      </c>
      <c r="AA84" s="4" t="s">
        <v>48</v>
      </c>
      <c r="AB84" s="4">
        <v>514</v>
      </c>
      <c r="AC84" s="4">
        <v>4702.4160000000002</v>
      </c>
      <c r="AD84" s="4">
        <v>2495.5740000000001</v>
      </c>
      <c r="AE84" s="4">
        <v>1.8839999999999999</v>
      </c>
      <c r="AF84" s="4">
        <v>2.5</v>
      </c>
      <c r="AG84" s="4">
        <v>10.031000000000001</v>
      </c>
      <c r="AH84" s="4">
        <v>326.17240199999998</v>
      </c>
      <c r="AI84" s="4">
        <v>4.1265770000000002</v>
      </c>
      <c r="AJ84" s="4">
        <v>115.430457</v>
      </c>
      <c r="AK84" s="4">
        <v>606</v>
      </c>
      <c r="AL84" s="4">
        <v>2</v>
      </c>
      <c r="AM84" s="4">
        <v>338</v>
      </c>
      <c r="AN84" s="4">
        <v>91</v>
      </c>
      <c r="AO84" s="4">
        <v>14.416964</v>
      </c>
      <c r="AP84" s="4">
        <v>279</v>
      </c>
      <c r="AQ84" s="4">
        <v>89.7</v>
      </c>
      <c r="AR84" s="4">
        <v>18</v>
      </c>
      <c r="AS84" s="4">
        <v>1396</v>
      </c>
      <c r="AT84" s="4">
        <v>4.2999999999999997E-2</v>
      </c>
      <c r="AU84" s="4">
        <v>7.1879999999999997</v>
      </c>
      <c r="AV84" s="4">
        <v>39432</v>
      </c>
      <c r="AW84" s="4">
        <v>0</v>
      </c>
      <c r="AX84" s="4">
        <v>0.47</v>
      </c>
      <c r="AY84">
        <v>0.75359999999999994</v>
      </c>
      <c r="AZ84" t="s">
        <v>69</v>
      </c>
      <c r="BA84" t="s">
        <v>298</v>
      </c>
      <c r="BB84">
        <v>9</v>
      </c>
      <c r="BC84" t="s">
        <v>883</v>
      </c>
      <c r="BD84">
        <v>8</v>
      </c>
      <c r="BE84">
        <v>84202.804000000004</v>
      </c>
      <c r="BF84">
        <v>5.5846311246357069E-2</v>
      </c>
      <c r="BG84">
        <v>4.2085780155254687E-2</v>
      </c>
      <c r="BH84">
        <v>442795.72800000024</v>
      </c>
      <c r="BI84">
        <v>1.0619831454200474E-2</v>
      </c>
      <c r="BJ84">
        <v>8.003104983885477E-3</v>
      </c>
      <c r="BK84">
        <v>1</v>
      </c>
      <c r="BL84" t="s">
        <v>69</v>
      </c>
      <c r="BM84">
        <v>0</v>
      </c>
      <c r="BN84" t="s">
        <v>841</v>
      </c>
    </row>
    <row r="85" spans="1:66">
      <c r="A85" s="142" t="str">
        <f t="shared" si="56"/>
        <v>삼환교통</v>
      </c>
      <c r="B85" s="142" t="str">
        <f t="shared" si="57"/>
        <v>62</v>
      </c>
      <c r="C85" s="143" t="str">
        <f t="shared" si="58"/>
        <v>70바3199</v>
      </c>
      <c r="D85" s="131" t="str">
        <f t="shared" si="59"/>
        <v>대형</v>
      </c>
      <c r="E85" s="127" t="str">
        <f t="shared" si="60"/>
        <v>D</v>
      </c>
      <c r="F85" s="150">
        <f t="shared" si="61"/>
        <v>0.84782608695652184</v>
      </c>
      <c r="G85" s="151">
        <f t="shared" si="62"/>
        <v>1.95</v>
      </c>
      <c r="H85" s="152">
        <f t="shared" si="63"/>
        <v>2.2999999999999998</v>
      </c>
      <c r="I85" s="153">
        <f t="shared" si="64"/>
        <v>4926.7929999999997</v>
      </c>
      <c r="J85" s="154">
        <f t="shared" si="65"/>
        <v>1.2986230756298338E-2</v>
      </c>
      <c r="K85" s="154">
        <f t="shared" si="66"/>
        <v>0.36328088918869333</v>
      </c>
      <c r="L85" s="154">
        <f t="shared" si="67"/>
        <v>0.127466284863196</v>
      </c>
      <c r="M85" s="155">
        <f t="shared" si="68"/>
        <v>11.593999999999999</v>
      </c>
      <c r="N85" s="156">
        <f t="shared" si="69"/>
        <v>0</v>
      </c>
      <c r="O85" s="156">
        <f t="shared" si="70"/>
        <v>6.3730000000000002</v>
      </c>
      <c r="P85" s="157">
        <f t="shared" si="71"/>
        <v>0.17499999999999999</v>
      </c>
      <c r="Q85" s="158">
        <f t="shared" si="72"/>
        <v>91</v>
      </c>
      <c r="R85" s="159">
        <f t="shared" si="73"/>
        <v>22.810742710189182</v>
      </c>
      <c r="S85" s="144">
        <f t="shared" si="74"/>
        <v>0</v>
      </c>
      <c r="T85" s="144">
        <f t="shared" si="75"/>
        <v>314</v>
      </c>
      <c r="U85" t="s">
        <v>117</v>
      </c>
      <c r="V85" t="s">
        <v>122</v>
      </c>
      <c r="W85" t="s">
        <v>117</v>
      </c>
      <c r="X85" s="4" t="s">
        <v>122</v>
      </c>
      <c r="Y85" s="4" t="s">
        <v>321</v>
      </c>
      <c r="Z85" s="4" t="s">
        <v>197</v>
      </c>
      <c r="AA85" s="4" t="s">
        <v>48</v>
      </c>
      <c r="AB85" s="4">
        <v>514</v>
      </c>
      <c r="AC85" s="4">
        <v>4926.7929999999997</v>
      </c>
      <c r="AD85" s="4">
        <v>2526.06</v>
      </c>
      <c r="AE85" s="4">
        <v>1.95</v>
      </c>
      <c r="AF85" s="4">
        <v>2.2999999999999998</v>
      </c>
      <c r="AG85" s="4">
        <v>11.593999999999999</v>
      </c>
      <c r="AH85" s="4">
        <v>346.27907699999997</v>
      </c>
      <c r="AI85" s="4">
        <v>4.4968599999999999</v>
      </c>
      <c r="AJ85" s="4">
        <v>125.796571</v>
      </c>
      <c r="AK85" s="4">
        <v>628</v>
      </c>
      <c r="AL85" s="4">
        <v>0</v>
      </c>
      <c r="AM85" s="4">
        <v>314</v>
      </c>
      <c r="AN85" s="4">
        <v>91</v>
      </c>
      <c r="AO85" s="4">
        <v>14.22781</v>
      </c>
      <c r="AP85" s="4">
        <v>117.5</v>
      </c>
      <c r="AQ85" s="4">
        <v>10.5</v>
      </c>
      <c r="AR85" s="4">
        <v>37</v>
      </c>
      <c r="AS85" s="4">
        <v>4154</v>
      </c>
      <c r="AT85" s="4">
        <v>0</v>
      </c>
      <c r="AU85" s="4">
        <v>6.3730000000000002</v>
      </c>
      <c r="AV85" s="4">
        <v>35737</v>
      </c>
      <c r="AW85" s="4">
        <v>0</v>
      </c>
      <c r="AX85" s="4">
        <v>0.53</v>
      </c>
      <c r="AY85">
        <v>0.84782608695652184</v>
      </c>
      <c r="AZ85" t="s">
        <v>66</v>
      </c>
      <c r="BA85" t="s">
        <v>298</v>
      </c>
      <c r="BB85">
        <v>1</v>
      </c>
      <c r="BC85" t="s">
        <v>324</v>
      </c>
      <c r="BD85">
        <v>11</v>
      </c>
      <c r="BE85">
        <v>84202.804000000004</v>
      </c>
      <c r="BF85">
        <v>5.8511032482956263E-2</v>
      </c>
      <c r="BG85">
        <v>4.9607179713810748E-2</v>
      </c>
      <c r="BH85">
        <v>442795.72800000024</v>
      </c>
      <c r="BI85">
        <v>1.112655946852314E-2</v>
      </c>
      <c r="BJ85">
        <v>9.433387375487011E-3</v>
      </c>
      <c r="BK85">
        <v>1</v>
      </c>
      <c r="BL85" t="s">
        <v>69</v>
      </c>
      <c r="BM85">
        <v>1</v>
      </c>
      <c r="BN85" t="s">
        <v>839</v>
      </c>
    </row>
    <row r="86" spans="1:66">
      <c r="A86" s="139" t="str">
        <f t="shared" si="56"/>
        <v>삼환교통</v>
      </c>
      <c r="B86" s="139" t="str">
        <f t="shared" si="57"/>
        <v>62</v>
      </c>
      <c r="C86" s="140" t="str">
        <f t="shared" si="58"/>
        <v>72아1131</v>
      </c>
      <c r="D86" s="114" t="str">
        <f t="shared" si="59"/>
        <v>대형</v>
      </c>
      <c r="E86" s="110" t="str">
        <f t="shared" si="60"/>
        <v>F</v>
      </c>
      <c r="F86" s="160">
        <f t="shared" si="61"/>
        <v>0.76608695652173919</v>
      </c>
      <c r="G86" s="161">
        <f t="shared" si="62"/>
        <v>1.762</v>
      </c>
      <c r="H86" s="162">
        <f t="shared" si="63"/>
        <v>2.2999999999999998</v>
      </c>
      <c r="I86" s="163">
        <f t="shared" si="64"/>
        <v>3790.8420000000001</v>
      </c>
      <c r="J86" s="164">
        <f t="shared" si="65"/>
        <v>2.2895845663186257E-2</v>
      </c>
      <c r="K86" s="164">
        <f t="shared" si="66"/>
        <v>0.37048151845797889</v>
      </c>
      <c r="L86" s="164">
        <f t="shared" si="67"/>
        <v>0.19045900620495393</v>
      </c>
      <c r="M86" s="165">
        <f t="shared" si="68"/>
        <v>13.01</v>
      </c>
      <c r="N86" s="166">
        <f t="shared" si="69"/>
        <v>7.9000000000000001E-2</v>
      </c>
      <c r="O86" s="166">
        <f t="shared" si="70"/>
        <v>7.6760000000000002</v>
      </c>
      <c r="P86" s="167">
        <f t="shared" si="71"/>
        <v>0.29666666666666669</v>
      </c>
      <c r="Q86" s="168">
        <f t="shared" si="72"/>
        <v>90</v>
      </c>
      <c r="R86" s="169">
        <f t="shared" si="73"/>
        <v>23.507104709280743</v>
      </c>
      <c r="S86" s="141">
        <f t="shared" si="74"/>
        <v>3</v>
      </c>
      <c r="T86" s="141">
        <f t="shared" si="75"/>
        <v>291</v>
      </c>
      <c r="U86" t="s">
        <v>117</v>
      </c>
      <c r="V86" t="s">
        <v>122</v>
      </c>
      <c r="W86" t="s">
        <v>117</v>
      </c>
      <c r="X86" s="4" t="s">
        <v>122</v>
      </c>
      <c r="Y86" s="4" t="s">
        <v>323</v>
      </c>
      <c r="Z86" s="4" t="s">
        <v>197</v>
      </c>
      <c r="AA86" s="4" t="s">
        <v>48</v>
      </c>
      <c r="AB86" s="4">
        <v>514</v>
      </c>
      <c r="AC86" s="4">
        <v>3790.8420000000001</v>
      </c>
      <c r="AD86" s="4">
        <v>2151.2779999999998</v>
      </c>
      <c r="AE86" s="4">
        <v>1.762</v>
      </c>
      <c r="AF86" s="4">
        <v>2.2999999999999998</v>
      </c>
      <c r="AG86" s="4">
        <v>13.01</v>
      </c>
      <c r="AH86" s="4">
        <v>265.83853199999999</v>
      </c>
      <c r="AI86" s="4">
        <v>6.0865980000000004</v>
      </c>
      <c r="AJ86" s="4">
        <v>98.488263000000003</v>
      </c>
      <c r="AK86" s="4">
        <v>722</v>
      </c>
      <c r="AL86" s="4">
        <v>3</v>
      </c>
      <c r="AM86" s="4">
        <v>291</v>
      </c>
      <c r="AN86" s="4">
        <v>90</v>
      </c>
      <c r="AO86" s="4">
        <v>14.259941</v>
      </c>
      <c r="AP86" s="4">
        <v>432.1</v>
      </c>
      <c r="AQ86" s="4">
        <v>17.8</v>
      </c>
      <c r="AR86" s="4">
        <v>18</v>
      </c>
      <c r="AS86" s="4">
        <v>2110</v>
      </c>
      <c r="AT86" s="4">
        <v>7.9000000000000001E-2</v>
      </c>
      <c r="AU86" s="4">
        <v>7.6760000000000002</v>
      </c>
      <c r="AV86" s="4">
        <v>27877</v>
      </c>
      <c r="AW86" s="4">
        <v>0</v>
      </c>
      <c r="AX86" s="4">
        <v>0.5</v>
      </c>
      <c r="AY86">
        <v>0.76608695652173919</v>
      </c>
      <c r="AZ86" t="s">
        <v>69</v>
      </c>
      <c r="BA86" t="s">
        <v>298</v>
      </c>
      <c r="BB86">
        <v>8</v>
      </c>
      <c r="BC86" t="s">
        <v>882</v>
      </c>
      <c r="BD86">
        <v>9</v>
      </c>
      <c r="BE86">
        <v>84202.804000000004</v>
      </c>
      <c r="BF86">
        <v>4.5020377231143036E-2</v>
      </c>
      <c r="BG86">
        <v>3.4489523774466971E-2</v>
      </c>
      <c r="BH86">
        <v>442795.72800000024</v>
      </c>
      <c r="BI86">
        <v>8.5611530561107811E-3</v>
      </c>
      <c r="BJ86">
        <v>6.558587689072695E-3</v>
      </c>
      <c r="BK86">
        <v>1</v>
      </c>
      <c r="BL86" t="s">
        <v>69</v>
      </c>
      <c r="BM86">
        <v>0</v>
      </c>
      <c r="BN86" t="s">
        <v>841</v>
      </c>
    </row>
    <row r="87" spans="1:66">
      <c r="A87" s="142" t="str">
        <f t="shared" si="56"/>
        <v>삼환교통</v>
      </c>
      <c r="B87" s="142" t="str">
        <f t="shared" si="57"/>
        <v>62</v>
      </c>
      <c r="C87" s="143" t="str">
        <f t="shared" si="58"/>
        <v>72아1192</v>
      </c>
      <c r="D87" s="131" t="str">
        <f t="shared" si="59"/>
        <v>대형</v>
      </c>
      <c r="E87" s="127" t="str">
        <f t="shared" si="60"/>
        <v>D</v>
      </c>
      <c r="F87" s="150">
        <f t="shared" si="61"/>
        <v>0.81434782608695655</v>
      </c>
      <c r="G87" s="151">
        <f t="shared" si="62"/>
        <v>1.873</v>
      </c>
      <c r="H87" s="152">
        <f t="shared" si="63"/>
        <v>2.2999999999999998</v>
      </c>
      <c r="I87" s="153">
        <f t="shared" si="64"/>
        <v>4249.8440000000001</v>
      </c>
      <c r="J87" s="154">
        <f t="shared" si="65"/>
        <v>2.1609338289175922E-2</v>
      </c>
      <c r="K87" s="154">
        <f t="shared" si="66"/>
        <v>0.35228992625256417</v>
      </c>
      <c r="L87" s="154">
        <f t="shared" si="67"/>
        <v>0.21977277283589702</v>
      </c>
      <c r="M87" s="155">
        <f t="shared" si="68"/>
        <v>10.195</v>
      </c>
      <c r="N87" s="156">
        <f t="shared" si="69"/>
        <v>4.7E-2</v>
      </c>
      <c r="O87" s="156">
        <f t="shared" si="70"/>
        <v>10.917999999999999</v>
      </c>
      <c r="P87" s="157">
        <f t="shared" si="71"/>
        <v>9.8333333333333342E-2</v>
      </c>
      <c r="Q87" s="158">
        <f t="shared" si="72"/>
        <v>93</v>
      </c>
      <c r="R87" s="159">
        <f t="shared" si="73"/>
        <v>22.360891379519444</v>
      </c>
      <c r="S87" s="144">
        <f t="shared" si="74"/>
        <v>2</v>
      </c>
      <c r="T87" s="144">
        <f t="shared" si="75"/>
        <v>464</v>
      </c>
      <c r="U87" t="s">
        <v>117</v>
      </c>
      <c r="V87" t="s">
        <v>122</v>
      </c>
      <c r="W87" t="s">
        <v>117</v>
      </c>
      <c r="X87" s="4" t="s">
        <v>122</v>
      </c>
      <c r="Y87" s="4" t="s">
        <v>325</v>
      </c>
      <c r="Z87" s="4" t="s">
        <v>197</v>
      </c>
      <c r="AA87" s="4" t="s">
        <v>48</v>
      </c>
      <c r="AB87" s="4">
        <v>514</v>
      </c>
      <c r="AC87" s="4">
        <v>4249.8440000000001</v>
      </c>
      <c r="AD87" s="4">
        <v>2269.3180000000002</v>
      </c>
      <c r="AE87" s="4">
        <v>1.873</v>
      </c>
      <c r="AF87" s="4">
        <v>2.2999999999999998</v>
      </c>
      <c r="AG87" s="4">
        <v>10.195</v>
      </c>
      <c r="AH87" s="4">
        <v>303.55658799999998</v>
      </c>
      <c r="AI87" s="4">
        <v>6.5596569999999996</v>
      </c>
      <c r="AJ87" s="4">
        <v>106.93992799999999</v>
      </c>
      <c r="AK87" s="4">
        <v>934</v>
      </c>
      <c r="AL87" s="4">
        <v>2</v>
      </c>
      <c r="AM87" s="4">
        <v>464</v>
      </c>
      <c r="AN87" s="4">
        <v>93</v>
      </c>
      <c r="AO87" s="4">
        <v>14.000170000000001</v>
      </c>
      <c r="AP87" s="4">
        <v>80.3</v>
      </c>
      <c r="AQ87" s="4">
        <v>5.9</v>
      </c>
      <c r="AR87" s="4">
        <v>21</v>
      </c>
      <c r="AS87" s="4">
        <v>4616</v>
      </c>
      <c r="AT87" s="4">
        <v>4.7E-2</v>
      </c>
      <c r="AU87" s="4">
        <v>10.917999999999999</v>
      </c>
      <c r="AV87" s="4">
        <v>32693</v>
      </c>
      <c r="AW87" s="4">
        <v>0</v>
      </c>
      <c r="AX87" s="4">
        <v>0.48</v>
      </c>
      <c r="AY87">
        <v>0.81434782608695655</v>
      </c>
      <c r="AZ87" t="s">
        <v>66</v>
      </c>
      <c r="BA87" t="s">
        <v>298</v>
      </c>
      <c r="BB87">
        <v>4</v>
      </c>
      <c r="BC87" t="s">
        <v>960</v>
      </c>
      <c r="BD87">
        <v>7</v>
      </c>
      <c r="BE87">
        <v>84202.804000000004</v>
      </c>
      <c r="BF87">
        <v>5.047152586510064E-2</v>
      </c>
      <c r="BG87">
        <v>4.1101377367536308E-2</v>
      </c>
      <c r="BH87">
        <v>442795.72800000024</v>
      </c>
      <c r="BI87">
        <v>9.5977529394773147E-3</v>
      </c>
      <c r="BJ87">
        <v>7.8159092415830481E-3</v>
      </c>
      <c r="BK87">
        <v>1</v>
      </c>
      <c r="BL87" t="s">
        <v>69</v>
      </c>
      <c r="BM87">
        <v>1</v>
      </c>
      <c r="BN87" t="s">
        <v>839</v>
      </c>
    </row>
    <row r="88" spans="1:66">
      <c r="A88" s="139" t="str">
        <f t="shared" si="56"/>
        <v>삼환교통</v>
      </c>
      <c r="B88" s="139" t="str">
        <f t="shared" si="57"/>
        <v>79</v>
      </c>
      <c r="C88" s="140" t="str">
        <f t="shared" si="58"/>
        <v>70바3102</v>
      </c>
      <c r="D88" s="114" t="str">
        <f t="shared" si="59"/>
        <v>저상</v>
      </c>
      <c r="E88" s="110" t="str">
        <f t="shared" si="60"/>
        <v>D</v>
      </c>
      <c r="F88" s="160">
        <f t="shared" si="61"/>
        <v>0.84285714285714286</v>
      </c>
      <c r="G88" s="161">
        <f t="shared" si="62"/>
        <v>1.77</v>
      </c>
      <c r="H88" s="162">
        <f t="shared" si="63"/>
        <v>2.1</v>
      </c>
      <c r="I88" s="163">
        <f t="shared" si="64"/>
        <v>3829.7170000000001</v>
      </c>
      <c r="J88" s="164">
        <f t="shared" si="65"/>
        <v>2.5268514831722547E-2</v>
      </c>
      <c r="K88" s="164">
        <f t="shared" si="66"/>
        <v>0.33540346600722964</v>
      </c>
      <c r="L88" s="164">
        <f t="shared" si="67"/>
        <v>0.26712156537937398</v>
      </c>
      <c r="M88" s="165">
        <f t="shared" si="68"/>
        <v>14.898</v>
      </c>
      <c r="N88" s="166">
        <f t="shared" si="69"/>
        <v>0</v>
      </c>
      <c r="O88" s="166">
        <f t="shared" si="70"/>
        <v>12.795</v>
      </c>
      <c r="P88" s="167">
        <f t="shared" si="71"/>
        <v>0</v>
      </c>
      <c r="Q88" s="168">
        <f t="shared" si="72"/>
        <v>79</v>
      </c>
      <c r="R88" s="169">
        <f t="shared" si="73"/>
        <v>28.711501787655465</v>
      </c>
      <c r="S88" s="141">
        <f t="shared" si="74"/>
        <v>0</v>
      </c>
      <c r="T88" s="141">
        <f t="shared" si="75"/>
        <v>490</v>
      </c>
      <c r="U88" t="s">
        <v>117</v>
      </c>
      <c r="V88" t="s">
        <v>123</v>
      </c>
      <c r="W88" t="s">
        <v>117</v>
      </c>
      <c r="X88" s="4" t="s">
        <v>123</v>
      </c>
      <c r="Y88" s="4" t="s">
        <v>327</v>
      </c>
      <c r="Z88" s="4" t="s">
        <v>208</v>
      </c>
      <c r="AA88" s="4" t="s">
        <v>48</v>
      </c>
      <c r="AB88" s="4">
        <v>514</v>
      </c>
      <c r="AC88" s="4">
        <v>3829.7170000000001</v>
      </c>
      <c r="AD88" s="4">
        <v>2163.2539999999999</v>
      </c>
      <c r="AE88" s="4">
        <v>1.77</v>
      </c>
      <c r="AF88" s="4">
        <v>2.1</v>
      </c>
      <c r="AG88" s="4">
        <v>14.898</v>
      </c>
      <c r="AH88" s="4">
        <v>208.63493700000001</v>
      </c>
      <c r="AI88" s="4">
        <v>5.2718949999999998</v>
      </c>
      <c r="AJ88" s="4">
        <v>69.976881000000006</v>
      </c>
      <c r="AK88" s="4">
        <v>1023</v>
      </c>
      <c r="AL88" s="4">
        <v>0</v>
      </c>
      <c r="AM88" s="4">
        <v>490</v>
      </c>
      <c r="AN88" s="4">
        <v>79</v>
      </c>
      <c r="AO88" s="4">
        <v>18.356066999999999</v>
      </c>
      <c r="AP88" s="4">
        <v>3278.7</v>
      </c>
      <c r="AQ88" s="4">
        <v>0</v>
      </c>
      <c r="AR88" s="4">
        <v>18</v>
      </c>
      <c r="AS88" s="4">
        <v>5281</v>
      </c>
      <c r="AT88" s="4">
        <v>0</v>
      </c>
      <c r="AU88" s="4">
        <v>12.795</v>
      </c>
      <c r="AV88" s="4">
        <v>31597</v>
      </c>
      <c r="AW88" s="4">
        <v>0</v>
      </c>
      <c r="AX88" s="4">
        <v>0.45</v>
      </c>
      <c r="AY88">
        <v>0.84285714285714286</v>
      </c>
      <c r="AZ88" t="s">
        <v>66</v>
      </c>
      <c r="BA88" t="s">
        <v>328</v>
      </c>
      <c r="BB88">
        <v>2</v>
      </c>
      <c r="BC88" t="s">
        <v>343</v>
      </c>
      <c r="BD88">
        <v>7</v>
      </c>
      <c r="BE88">
        <v>75168.085999999996</v>
      </c>
      <c r="BF88">
        <v>5.0948709802189192E-2</v>
      </c>
      <c r="BG88">
        <v>4.2942483976130888E-2</v>
      </c>
      <c r="BH88">
        <v>442795.72800000024</v>
      </c>
      <c r="BI88">
        <v>8.6489474893940224E-3</v>
      </c>
      <c r="BJ88">
        <v>7.2898271696321048E-3</v>
      </c>
      <c r="BK88">
        <v>1</v>
      </c>
      <c r="BL88" t="s">
        <v>66</v>
      </c>
      <c r="BM88">
        <v>0</v>
      </c>
      <c r="BN88" t="s">
        <v>841</v>
      </c>
    </row>
    <row r="89" spans="1:66">
      <c r="A89" s="142" t="str">
        <f t="shared" si="56"/>
        <v>삼환교통</v>
      </c>
      <c r="B89" s="142" t="str">
        <f t="shared" si="57"/>
        <v>79</v>
      </c>
      <c r="C89" s="143" t="str">
        <f t="shared" si="58"/>
        <v>70바3103</v>
      </c>
      <c r="D89" s="131" t="str">
        <f t="shared" si="59"/>
        <v>저상</v>
      </c>
      <c r="E89" s="127" t="str">
        <f t="shared" si="60"/>
        <v>D</v>
      </c>
      <c r="F89" s="150">
        <f t="shared" si="61"/>
        <v>0.83380952380952367</v>
      </c>
      <c r="G89" s="151">
        <f t="shared" si="62"/>
        <v>1.7509999999999999</v>
      </c>
      <c r="H89" s="152">
        <f t="shared" si="63"/>
        <v>2.1</v>
      </c>
      <c r="I89" s="153">
        <f t="shared" si="64"/>
        <v>3698.9079999999999</v>
      </c>
      <c r="J89" s="154">
        <f t="shared" si="65"/>
        <v>2.9513704622802225E-2</v>
      </c>
      <c r="K89" s="154">
        <f t="shared" si="66"/>
        <v>0.31082090771540805</v>
      </c>
      <c r="L89" s="154">
        <f t="shared" si="67"/>
        <v>0.25953605766891202</v>
      </c>
      <c r="M89" s="155">
        <f t="shared" si="68"/>
        <v>14.741</v>
      </c>
      <c r="N89" s="156">
        <f t="shared" si="69"/>
        <v>0</v>
      </c>
      <c r="O89" s="156">
        <f t="shared" si="70"/>
        <v>20.763000000000002</v>
      </c>
      <c r="P89" s="157">
        <f t="shared" si="71"/>
        <v>2.5000000000000001E-2</v>
      </c>
      <c r="Q89" s="158">
        <f t="shared" si="72"/>
        <v>88</v>
      </c>
      <c r="R89" s="159">
        <f t="shared" si="73"/>
        <v>27.578223561842631</v>
      </c>
      <c r="S89" s="144">
        <f t="shared" si="74"/>
        <v>0</v>
      </c>
      <c r="T89" s="144">
        <f t="shared" si="75"/>
        <v>768</v>
      </c>
      <c r="U89" t="s">
        <v>117</v>
      </c>
      <c r="V89" t="s">
        <v>123</v>
      </c>
      <c r="W89" t="s">
        <v>117</v>
      </c>
      <c r="X89" s="4" t="s">
        <v>123</v>
      </c>
      <c r="Y89" s="4" t="s">
        <v>330</v>
      </c>
      <c r="Z89" s="4" t="s">
        <v>208</v>
      </c>
      <c r="AA89" s="4" t="s">
        <v>48</v>
      </c>
      <c r="AB89" s="4">
        <v>514</v>
      </c>
      <c r="AC89" s="4">
        <v>3698.9079999999999</v>
      </c>
      <c r="AD89" s="4">
        <v>2112.6260000000002</v>
      </c>
      <c r="AE89" s="4">
        <v>1.7509999999999999</v>
      </c>
      <c r="AF89" s="4">
        <v>2.1</v>
      </c>
      <c r="AG89" s="4">
        <v>14.741</v>
      </c>
      <c r="AH89" s="4">
        <v>203.32161199999999</v>
      </c>
      <c r="AI89" s="4">
        <v>6.0007739999999998</v>
      </c>
      <c r="AJ89" s="4">
        <v>63.196607999999998</v>
      </c>
      <c r="AK89" s="4">
        <v>960</v>
      </c>
      <c r="AL89" s="4">
        <v>0</v>
      </c>
      <c r="AM89" s="4">
        <v>768</v>
      </c>
      <c r="AN89" s="4">
        <v>88</v>
      </c>
      <c r="AO89" s="4">
        <v>18.192399000000002</v>
      </c>
      <c r="AP89" s="4">
        <v>923.1</v>
      </c>
      <c r="AQ89" s="4">
        <v>1.5</v>
      </c>
      <c r="AR89" s="4">
        <v>12</v>
      </c>
      <c r="AS89" s="4">
        <v>1678</v>
      </c>
      <c r="AT89" s="4">
        <v>0</v>
      </c>
      <c r="AU89" s="4">
        <v>20.763000000000002</v>
      </c>
      <c r="AV89" s="4">
        <v>30104</v>
      </c>
      <c r="AW89" s="4">
        <v>0</v>
      </c>
      <c r="AX89" s="4">
        <v>0.46</v>
      </c>
      <c r="AY89">
        <v>0.83380952380952367</v>
      </c>
      <c r="AZ89" t="s">
        <v>66</v>
      </c>
      <c r="BA89" t="s">
        <v>328</v>
      </c>
      <c r="BB89">
        <v>5</v>
      </c>
      <c r="BC89" t="s">
        <v>855</v>
      </c>
      <c r="BD89">
        <v>9</v>
      </c>
      <c r="BE89">
        <v>75168.085999999996</v>
      </c>
      <c r="BF89">
        <v>4.9208489890244116E-2</v>
      </c>
      <c r="BG89">
        <v>4.1030507522770203E-2</v>
      </c>
      <c r="BH89">
        <v>442795.72800000024</v>
      </c>
      <c r="BI89">
        <v>8.3535313601760808E-3</v>
      </c>
      <c r="BJ89">
        <v>6.9652540055563407E-3</v>
      </c>
      <c r="BK89">
        <v>1</v>
      </c>
      <c r="BL89" t="s">
        <v>66</v>
      </c>
      <c r="BM89">
        <v>0</v>
      </c>
      <c r="BN89" t="s">
        <v>841</v>
      </c>
    </row>
    <row r="90" spans="1:66">
      <c r="A90" s="139" t="str">
        <f t="shared" si="56"/>
        <v>삼환교통</v>
      </c>
      <c r="B90" s="139" t="str">
        <f t="shared" si="57"/>
        <v>79</v>
      </c>
      <c r="C90" s="140" t="str">
        <f t="shared" si="58"/>
        <v>70바3108</v>
      </c>
      <c r="D90" s="114" t="str">
        <f t="shared" si="59"/>
        <v>대형</v>
      </c>
      <c r="E90" s="110" t="str">
        <f t="shared" si="60"/>
        <v>D</v>
      </c>
      <c r="F90" s="160">
        <f t="shared" si="61"/>
        <v>0.84500000000000008</v>
      </c>
      <c r="G90" s="161">
        <f t="shared" si="62"/>
        <v>2.028</v>
      </c>
      <c r="H90" s="162">
        <f t="shared" si="63"/>
        <v>2.4</v>
      </c>
      <c r="I90" s="163">
        <f t="shared" si="64"/>
        <v>5280.2309999999998</v>
      </c>
      <c r="J90" s="164">
        <f t="shared" si="65"/>
        <v>2.5080961391074619E-2</v>
      </c>
      <c r="K90" s="164">
        <f t="shared" si="66"/>
        <v>0.36081423641165128</v>
      </c>
      <c r="L90" s="164">
        <f t="shared" si="67"/>
        <v>0.21173316091663416</v>
      </c>
      <c r="M90" s="165">
        <f t="shared" si="68"/>
        <v>12.291</v>
      </c>
      <c r="N90" s="166">
        <f t="shared" si="69"/>
        <v>3.7999999999999999E-2</v>
      </c>
      <c r="O90" s="166">
        <f t="shared" si="70"/>
        <v>35.017000000000003</v>
      </c>
      <c r="P90" s="167">
        <f t="shared" si="71"/>
        <v>0.11833333333333333</v>
      </c>
      <c r="Q90" s="168">
        <f t="shared" si="72"/>
        <v>83</v>
      </c>
      <c r="R90" s="169">
        <f t="shared" si="73"/>
        <v>27.170989280741793</v>
      </c>
      <c r="S90" s="141">
        <f t="shared" si="74"/>
        <v>2</v>
      </c>
      <c r="T90" s="141">
        <f t="shared" si="75"/>
        <v>1849</v>
      </c>
      <c r="U90" t="s">
        <v>117</v>
      </c>
      <c r="V90" t="s">
        <v>123</v>
      </c>
      <c r="W90" t="s">
        <v>117</v>
      </c>
      <c r="X90" s="4" t="s">
        <v>123</v>
      </c>
      <c r="Y90" s="4" t="s">
        <v>331</v>
      </c>
      <c r="Z90" s="4" t="s">
        <v>197</v>
      </c>
      <c r="AA90" s="4" t="s">
        <v>48</v>
      </c>
      <c r="AB90" s="4">
        <v>514</v>
      </c>
      <c r="AC90" s="4">
        <v>5280.2309999999998</v>
      </c>
      <c r="AD90" s="4">
        <v>2603.1729999999998</v>
      </c>
      <c r="AE90" s="4">
        <v>2.028</v>
      </c>
      <c r="AF90" s="4">
        <v>2.4</v>
      </c>
      <c r="AG90" s="4">
        <v>12.291</v>
      </c>
      <c r="AH90" s="4">
        <v>316.44991099999999</v>
      </c>
      <c r="AI90" s="4">
        <v>7.9368679999999996</v>
      </c>
      <c r="AJ90" s="4">
        <v>114.179633</v>
      </c>
      <c r="AK90" s="4">
        <v>1118</v>
      </c>
      <c r="AL90" s="4">
        <v>2</v>
      </c>
      <c r="AM90" s="4">
        <v>1849</v>
      </c>
      <c r="AN90" s="4">
        <v>83</v>
      </c>
      <c r="AO90" s="4">
        <v>16.685834</v>
      </c>
      <c r="AP90" s="4">
        <v>1307.9000000000001</v>
      </c>
      <c r="AQ90" s="4">
        <v>7.1</v>
      </c>
      <c r="AR90" s="4">
        <v>18</v>
      </c>
      <c r="AS90" s="4">
        <v>4201</v>
      </c>
      <c r="AT90" s="4">
        <v>3.7999999999999999E-2</v>
      </c>
      <c r="AU90" s="4">
        <v>35.017000000000003</v>
      </c>
      <c r="AV90" s="4">
        <v>45924</v>
      </c>
      <c r="AW90" s="4">
        <v>0</v>
      </c>
      <c r="AX90" s="4">
        <v>0.48</v>
      </c>
      <c r="AY90">
        <v>0.84500000000000008</v>
      </c>
      <c r="AZ90" t="s">
        <v>66</v>
      </c>
      <c r="BA90" t="s">
        <v>328</v>
      </c>
      <c r="BB90">
        <v>1</v>
      </c>
      <c r="BC90" t="s">
        <v>329</v>
      </c>
      <c r="BD90">
        <v>9</v>
      </c>
      <c r="BE90">
        <v>75168.085999999996</v>
      </c>
      <c r="BF90">
        <v>7.0245649197453297E-2</v>
      </c>
      <c r="BG90">
        <v>5.9357573571848045E-2</v>
      </c>
      <c r="BH90">
        <v>442795.72800000024</v>
      </c>
      <c r="BI90">
        <v>1.1924755967835347E-2</v>
      </c>
      <c r="BJ90">
        <v>1.007641879282087E-2</v>
      </c>
      <c r="BK90">
        <v>1</v>
      </c>
      <c r="BL90" t="s">
        <v>66</v>
      </c>
      <c r="BM90">
        <v>0</v>
      </c>
      <c r="BN90" t="s">
        <v>841</v>
      </c>
    </row>
    <row r="91" spans="1:66">
      <c r="A91" s="142" t="str">
        <f t="shared" si="56"/>
        <v>삼환교통</v>
      </c>
      <c r="B91" s="142" t="str">
        <f t="shared" si="57"/>
        <v>79</v>
      </c>
      <c r="C91" s="143" t="str">
        <f t="shared" si="58"/>
        <v>70바3128</v>
      </c>
      <c r="D91" s="131" t="str">
        <f t="shared" si="59"/>
        <v>대형</v>
      </c>
      <c r="E91" s="127" t="str">
        <f t="shared" si="60"/>
        <v>C</v>
      </c>
      <c r="F91" s="150">
        <f t="shared" si="61"/>
        <v>0.87083333333333335</v>
      </c>
      <c r="G91" s="151">
        <f t="shared" si="62"/>
        <v>2.09</v>
      </c>
      <c r="H91" s="152">
        <f t="shared" si="63"/>
        <v>2.4</v>
      </c>
      <c r="I91" s="153">
        <f t="shared" si="64"/>
        <v>5560.9369999999999</v>
      </c>
      <c r="J91" s="154">
        <f t="shared" si="65"/>
        <v>1.8703610881709382E-2</v>
      </c>
      <c r="K91" s="154">
        <f t="shared" si="66"/>
        <v>0.3272616580203781</v>
      </c>
      <c r="L91" s="154">
        <f t="shared" si="67"/>
        <v>0.16669852580599276</v>
      </c>
      <c r="M91" s="155">
        <f t="shared" si="68"/>
        <v>9.5120000000000005</v>
      </c>
      <c r="N91" s="156">
        <f t="shared" si="69"/>
        <v>5.3999999999999999E-2</v>
      </c>
      <c r="O91" s="156">
        <f t="shared" si="70"/>
        <v>14.17</v>
      </c>
      <c r="P91" s="157">
        <f t="shared" si="71"/>
        <v>0.46333333333333332</v>
      </c>
      <c r="Q91" s="158">
        <f t="shared" si="72"/>
        <v>83</v>
      </c>
      <c r="R91" s="159">
        <f t="shared" si="73"/>
        <v>26.750196275354945</v>
      </c>
      <c r="S91" s="144">
        <f t="shared" si="74"/>
        <v>3</v>
      </c>
      <c r="T91" s="144">
        <f t="shared" si="75"/>
        <v>788</v>
      </c>
      <c r="U91" t="s">
        <v>117</v>
      </c>
      <c r="V91" t="s">
        <v>123</v>
      </c>
      <c r="W91" t="s">
        <v>117</v>
      </c>
      <c r="X91" s="4" t="s">
        <v>123</v>
      </c>
      <c r="Y91" s="4" t="s">
        <v>333</v>
      </c>
      <c r="Z91" s="4" t="s">
        <v>197</v>
      </c>
      <c r="AA91" s="4" t="s">
        <v>48</v>
      </c>
      <c r="AB91" s="4">
        <v>514</v>
      </c>
      <c r="AC91" s="4">
        <v>5560.9369999999999</v>
      </c>
      <c r="AD91" s="4">
        <v>2660.8679999999999</v>
      </c>
      <c r="AE91" s="4">
        <v>2.09</v>
      </c>
      <c r="AF91" s="4">
        <v>2.4</v>
      </c>
      <c r="AG91" s="4">
        <v>9.5120000000000005</v>
      </c>
      <c r="AH91" s="4">
        <v>317.84851800000001</v>
      </c>
      <c r="AI91" s="4">
        <v>5.9449149999999999</v>
      </c>
      <c r="AJ91" s="4">
        <v>104.019633</v>
      </c>
      <c r="AK91" s="4">
        <v>927</v>
      </c>
      <c r="AL91" s="4">
        <v>3</v>
      </c>
      <c r="AM91" s="4">
        <v>788</v>
      </c>
      <c r="AN91" s="4">
        <v>83</v>
      </c>
      <c r="AO91" s="4">
        <v>17.495557000000002</v>
      </c>
      <c r="AP91" s="4">
        <v>1420.5</v>
      </c>
      <c r="AQ91" s="4">
        <v>27.8</v>
      </c>
      <c r="AR91" s="4">
        <v>7</v>
      </c>
      <c r="AS91" s="4">
        <v>1352</v>
      </c>
      <c r="AT91" s="4">
        <v>5.3999999999999999E-2</v>
      </c>
      <c r="AU91" s="4">
        <v>14.17</v>
      </c>
      <c r="AV91" s="4">
        <v>49572</v>
      </c>
      <c r="AW91" s="4">
        <v>0</v>
      </c>
      <c r="AX91" s="4">
        <v>0.43</v>
      </c>
      <c r="AY91">
        <v>0.87083333333333335</v>
      </c>
      <c r="AZ91" t="s">
        <v>68</v>
      </c>
      <c r="BA91" t="s">
        <v>328</v>
      </c>
      <c r="BB91">
        <v>2</v>
      </c>
      <c r="BC91" t="s">
        <v>961</v>
      </c>
      <c r="BD91">
        <v>9</v>
      </c>
      <c r="BE91">
        <v>75168.085999999996</v>
      </c>
      <c r="BF91">
        <v>7.3980026576704383E-2</v>
      </c>
      <c r="BG91">
        <v>6.4424273143880065E-2</v>
      </c>
      <c r="BH91">
        <v>442795.72800000024</v>
      </c>
      <c r="BI91">
        <v>1.2558696139904938E-2</v>
      </c>
      <c r="BJ91">
        <v>1.0936531221833884E-2</v>
      </c>
      <c r="BK91">
        <v>1</v>
      </c>
      <c r="BL91" t="s">
        <v>66</v>
      </c>
      <c r="BM91">
        <v>1</v>
      </c>
      <c r="BN91" t="s">
        <v>839</v>
      </c>
    </row>
    <row r="92" spans="1:66">
      <c r="A92" s="139" t="str">
        <f t="shared" si="56"/>
        <v>삼환교통</v>
      </c>
      <c r="B92" s="139" t="str">
        <f t="shared" si="57"/>
        <v>79</v>
      </c>
      <c r="C92" s="140" t="str">
        <f t="shared" si="58"/>
        <v>70바3153</v>
      </c>
      <c r="D92" s="114" t="str">
        <f t="shared" si="59"/>
        <v>대형</v>
      </c>
      <c r="E92" s="110" t="str">
        <f t="shared" si="60"/>
        <v>D</v>
      </c>
      <c r="F92" s="160">
        <f t="shared" si="61"/>
        <v>0.83173913043478265</v>
      </c>
      <c r="G92" s="161">
        <f t="shared" si="62"/>
        <v>1.913</v>
      </c>
      <c r="H92" s="162">
        <f t="shared" si="63"/>
        <v>2.2999999999999998</v>
      </c>
      <c r="I92" s="163">
        <f t="shared" si="64"/>
        <v>5546.9920000000002</v>
      </c>
      <c r="J92" s="164">
        <f t="shared" si="65"/>
        <v>1.7813111489007907E-2</v>
      </c>
      <c r="K92" s="164">
        <f t="shared" si="66"/>
        <v>0.36542914686869876</v>
      </c>
      <c r="L92" s="164">
        <f t="shared" si="67"/>
        <v>0.15053203610172863</v>
      </c>
      <c r="M92" s="165">
        <f t="shared" si="68"/>
        <v>12.491</v>
      </c>
      <c r="N92" s="166">
        <f t="shared" si="69"/>
        <v>3.5999999999999997E-2</v>
      </c>
      <c r="O92" s="166">
        <f t="shared" si="70"/>
        <v>29.079000000000001</v>
      </c>
      <c r="P92" s="167">
        <f t="shared" si="71"/>
        <v>0.26166666666666666</v>
      </c>
      <c r="Q92" s="168">
        <f t="shared" si="72"/>
        <v>86</v>
      </c>
      <c r="R92" s="169">
        <f t="shared" si="73"/>
        <v>27.017996661414411</v>
      </c>
      <c r="S92" s="141">
        <f t="shared" si="74"/>
        <v>2</v>
      </c>
      <c r="T92" s="141">
        <f t="shared" si="75"/>
        <v>1613</v>
      </c>
      <c r="U92" t="s">
        <v>117</v>
      </c>
      <c r="V92" t="s">
        <v>123</v>
      </c>
      <c r="W92" t="s">
        <v>117</v>
      </c>
      <c r="X92" s="4" t="s">
        <v>123</v>
      </c>
      <c r="Y92" s="4" t="s">
        <v>334</v>
      </c>
      <c r="Z92" s="4" t="s">
        <v>197</v>
      </c>
      <c r="AA92" s="4" t="s">
        <v>48</v>
      </c>
      <c r="AB92" s="4">
        <v>514</v>
      </c>
      <c r="AC92" s="4">
        <v>5546.9920000000002</v>
      </c>
      <c r="AD92" s="4">
        <v>2899.752</v>
      </c>
      <c r="AE92" s="4">
        <v>1.913</v>
      </c>
      <c r="AF92" s="4">
        <v>2.2999999999999998</v>
      </c>
      <c r="AG92" s="4">
        <v>12.491</v>
      </c>
      <c r="AH92" s="4">
        <v>332.881597</v>
      </c>
      <c r="AI92" s="4">
        <v>5.9296569999999997</v>
      </c>
      <c r="AJ92" s="4">
        <v>121.644638</v>
      </c>
      <c r="AK92" s="4">
        <v>835</v>
      </c>
      <c r="AL92" s="4">
        <v>2</v>
      </c>
      <c r="AM92" s="4">
        <v>1613</v>
      </c>
      <c r="AN92" s="4">
        <v>86</v>
      </c>
      <c r="AO92" s="4">
        <v>16.663557999999998</v>
      </c>
      <c r="AP92" s="4">
        <v>2827.8</v>
      </c>
      <c r="AQ92" s="4">
        <v>15.7</v>
      </c>
      <c r="AR92" s="4">
        <v>59</v>
      </c>
      <c r="AS92" s="4">
        <v>15730</v>
      </c>
      <c r="AT92" s="4">
        <v>3.5999999999999997E-2</v>
      </c>
      <c r="AU92" s="4">
        <v>29.079000000000001</v>
      </c>
      <c r="AV92" s="4">
        <v>44920</v>
      </c>
      <c r="AW92" s="4">
        <v>0</v>
      </c>
      <c r="AX92" s="4">
        <v>0.46</v>
      </c>
      <c r="AY92">
        <v>0.83173913043478265</v>
      </c>
      <c r="AZ92" t="s">
        <v>66</v>
      </c>
      <c r="BA92" t="s">
        <v>328</v>
      </c>
      <c r="BB92">
        <v>8</v>
      </c>
      <c r="BC92" t="s">
        <v>889</v>
      </c>
      <c r="BD92">
        <v>9</v>
      </c>
      <c r="BE92">
        <v>75168.085999999996</v>
      </c>
      <c r="BF92">
        <v>7.3794509015435092E-2</v>
      </c>
      <c r="BG92">
        <v>6.1377780759359714E-2</v>
      </c>
      <c r="BH92">
        <v>442795.72800000024</v>
      </c>
      <c r="BI92">
        <v>1.2527203062808225E-2</v>
      </c>
      <c r="BJ92">
        <v>1.0419364982240059E-2</v>
      </c>
      <c r="BK92">
        <v>1</v>
      </c>
      <c r="BL92" t="s">
        <v>66</v>
      </c>
      <c r="BM92">
        <v>0</v>
      </c>
      <c r="BN92" t="s">
        <v>841</v>
      </c>
    </row>
    <row r="93" spans="1:66">
      <c r="A93" s="142" t="str">
        <f t="shared" si="56"/>
        <v>삼환교통</v>
      </c>
      <c r="B93" s="142" t="str">
        <f t="shared" si="57"/>
        <v>79</v>
      </c>
      <c r="C93" s="143" t="str">
        <f t="shared" si="58"/>
        <v>70바3165</v>
      </c>
      <c r="D93" s="131" t="str">
        <f t="shared" si="59"/>
        <v>대형</v>
      </c>
      <c r="E93" s="127" t="str">
        <f t="shared" si="60"/>
        <v>C</v>
      </c>
      <c r="F93" s="150">
        <f t="shared" si="61"/>
        <v>0.87759999999999994</v>
      </c>
      <c r="G93" s="151">
        <f t="shared" si="62"/>
        <v>2.194</v>
      </c>
      <c r="H93" s="152">
        <f t="shared" si="63"/>
        <v>2.5</v>
      </c>
      <c r="I93" s="153">
        <f t="shared" si="64"/>
        <v>4782.6130000000003</v>
      </c>
      <c r="J93" s="154">
        <f t="shared" si="65"/>
        <v>1.3858222334509316E-2</v>
      </c>
      <c r="K93" s="154">
        <f t="shared" si="66"/>
        <v>0.313589482472659</v>
      </c>
      <c r="L93" s="154">
        <f t="shared" si="67"/>
        <v>0.18818164881833424</v>
      </c>
      <c r="M93" s="155">
        <f t="shared" si="68"/>
        <v>10.577999999999999</v>
      </c>
      <c r="N93" s="156">
        <f t="shared" si="69"/>
        <v>4.2000000000000003E-2</v>
      </c>
      <c r="O93" s="156">
        <f t="shared" si="70"/>
        <v>17.856000000000002</v>
      </c>
      <c r="P93" s="157">
        <f t="shared" si="71"/>
        <v>6.6666666666666666E-2</v>
      </c>
      <c r="Q93" s="158">
        <f t="shared" si="72"/>
        <v>89</v>
      </c>
      <c r="R93" s="159">
        <f t="shared" si="73"/>
        <v>28.565078063184036</v>
      </c>
      <c r="S93" s="144">
        <f t="shared" si="74"/>
        <v>2</v>
      </c>
      <c r="T93" s="144">
        <f t="shared" si="75"/>
        <v>854</v>
      </c>
      <c r="U93" t="s">
        <v>117</v>
      </c>
      <c r="V93" t="s">
        <v>123</v>
      </c>
      <c r="W93" t="s">
        <v>117</v>
      </c>
      <c r="X93" s="4" t="s">
        <v>123</v>
      </c>
      <c r="Y93" s="4" t="s">
        <v>335</v>
      </c>
      <c r="Z93" s="4" t="s">
        <v>197</v>
      </c>
      <c r="AA93" s="4" t="s">
        <v>48</v>
      </c>
      <c r="AB93" s="4">
        <v>514</v>
      </c>
      <c r="AC93" s="4">
        <v>4782.6130000000003</v>
      </c>
      <c r="AD93" s="4">
        <v>2179.9070000000002</v>
      </c>
      <c r="AE93" s="4">
        <v>2.194</v>
      </c>
      <c r="AF93" s="4">
        <v>2.5</v>
      </c>
      <c r="AG93" s="4">
        <v>10.577999999999999</v>
      </c>
      <c r="AH93" s="4">
        <v>248.94520499999999</v>
      </c>
      <c r="AI93" s="4">
        <v>3.4499379999999999</v>
      </c>
      <c r="AJ93" s="4">
        <v>78.066597999999999</v>
      </c>
      <c r="AK93" s="4">
        <v>900</v>
      </c>
      <c r="AL93" s="4">
        <v>2</v>
      </c>
      <c r="AM93" s="4">
        <v>854</v>
      </c>
      <c r="AN93" s="4">
        <v>89</v>
      </c>
      <c r="AO93" s="4">
        <v>19.211507999999998</v>
      </c>
      <c r="AP93" s="4">
        <v>1211.0999999999999</v>
      </c>
      <c r="AQ93" s="4">
        <v>4</v>
      </c>
      <c r="AR93" s="4">
        <v>4</v>
      </c>
      <c r="AS93" s="4">
        <v>504</v>
      </c>
      <c r="AT93" s="4">
        <v>4.2000000000000003E-2</v>
      </c>
      <c r="AU93" s="4">
        <v>17.856000000000002</v>
      </c>
      <c r="AV93" s="4">
        <v>36696</v>
      </c>
      <c r="AW93" s="4">
        <v>0</v>
      </c>
      <c r="AX93" s="4">
        <v>0.45</v>
      </c>
      <c r="AY93">
        <v>0.87759999999999994</v>
      </c>
      <c r="AZ93" t="s">
        <v>68</v>
      </c>
      <c r="BA93" t="s">
        <v>328</v>
      </c>
      <c r="BB93">
        <v>1</v>
      </c>
      <c r="BC93" t="s">
        <v>348</v>
      </c>
      <c r="BD93">
        <v>9</v>
      </c>
      <c r="BE93">
        <v>75168.085999999996</v>
      </c>
      <c r="BF93">
        <v>6.3625579078865999E-2</v>
      </c>
      <c r="BG93">
        <v>5.5837808199612794E-2</v>
      </c>
      <c r="BH93">
        <v>442795.72800000024</v>
      </c>
      <c r="BI93">
        <v>1.0800946571011176E-2</v>
      </c>
      <c r="BJ93">
        <v>9.4789107107194071E-3</v>
      </c>
      <c r="BK93">
        <v>1</v>
      </c>
      <c r="BL93" t="s">
        <v>69</v>
      </c>
      <c r="BM93">
        <v>2</v>
      </c>
      <c r="BN93" t="s">
        <v>839</v>
      </c>
    </row>
    <row r="94" spans="1:66">
      <c r="A94" s="139" t="str">
        <f t="shared" si="56"/>
        <v>삼환교통</v>
      </c>
      <c r="B94" s="139" t="str">
        <f t="shared" si="57"/>
        <v>79</v>
      </c>
      <c r="C94" s="140" t="str">
        <f t="shared" si="58"/>
        <v>70바3166</v>
      </c>
      <c r="D94" s="114" t="str">
        <f t="shared" si="59"/>
        <v>대형</v>
      </c>
      <c r="E94" s="110" t="str">
        <f t="shared" si="60"/>
        <v>D</v>
      </c>
      <c r="F94" s="160">
        <f t="shared" si="61"/>
        <v>0.83833333333333337</v>
      </c>
      <c r="G94" s="161">
        <f t="shared" si="62"/>
        <v>2.012</v>
      </c>
      <c r="H94" s="162">
        <f t="shared" si="63"/>
        <v>2.4</v>
      </c>
      <c r="I94" s="163">
        <f t="shared" si="64"/>
        <v>5438.8050000000003</v>
      </c>
      <c r="J94" s="164">
        <f t="shared" si="65"/>
        <v>1.8886514902662754E-2</v>
      </c>
      <c r="K94" s="164">
        <f t="shared" si="66"/>
        <v>0.34967655238501288</v>
      </c>
      <c r="L94" s="164">
        <f t="shared" si="67"/>
        <v>0.25170970461342151</v>
      </c>
      <c r="M94" s="165">
        <f t="shared" si="68"/>
        <v>12.968</v>
      </c>
      <c r="N94" s="166">
        <f t="shared" si="69"/>
        <v>9.1999999999999998E-2</v>
      </c>
      <c r="O94" s="166">
        <f t="shared" si="70"/>
        <v>17.577000000000002</v>
      </c>
      <c r="P94" s="167">
        <f t="shared" si="71"/>
        <v>0</v>
      </c>
      <c r="Q94" s="168">
        <f t="shared" si="72"/>
        <v>80</v>
      </c>
      <c r="R94" s="169">
        <f t="shared" si="73"/>
        <v>27.333339340618327</v>
      </c>
      <c r="S94" s="141">
        <f t="shared" si="74"/>
        <v>5</v>
      </c>
      <c r="T94" s="141">
        <f t="shared" si="75"/>
        <v>956</v>
      </c>
      <c r="U94" t="s">
        <v>117</v>
      </c>
      <c r="V94" t="s">
        <v>123</v>
      </c>
      <c r="W94" t="s">
        <v>117</v>
      </c>
      <c r="X94" s="4" t="s">
        <v>123</v>
      </c>
      <c r="Y94" s="4" t="s">
        <v>337</v>
      </c>
      <c r="Z94" s="4" t="s">
        <v>197</v>
      </c>
      <c r="AA94" s="4" t="s">
        <v>48</v>
      </c>
      <c r="AB94" s="4">
        <v>514</v>
      </c>
      <c r="AC94" s="4">
        <v>5438.8050000000003</v>
      </c>
      <c r="AD94" s="4">
        <v>2702.7330000000002</v>
      </c>
      <c r="AE94" s="4">
        <v>2.012</v>
      </c>
      <c r="AF94" s="4">
        <v>2.4</v>
      </c>
      <c r="AG94" s="4">
        <v>12.968</v>
      </c>
      <c r="AH94" s="4">
        <v>315.12351699999999</v>
      </c>
      <c r="AI94" s="4">
        <v>5.9515849999999997</v>
      </c>
      <c r="AJ94" s="4">
        <v>110.191305</v>
      </c>
      <c r="AK94" s="4">
        <v>1369</v>
      </c>
      <c r="AL94" s="4">
        <v>5</v>
      </c>
      <c r="AM94" s="4">
        <v>956</v>
      </c>
      <c r="AN94" s="4">
        <v>80</v>
      </c>
      <c r="AO94" s="4">
        <v>17.259278999999999</v>
      </c>
      <c r="AP94" s="4">
        <v>1464.4</v>
      </c>
      <c r="AQ94" s="4">
        <v>0</v>
      </c>
      <c r="AR94" s="4">
        <v>12</v>
      </c>
      <c r="AS94" s="4">
        <v>4216</v>
      </c>
      <c r="AT94" s="4">
        <v>9.1999999999999998E-2</v>
      </c>
      <c r="AU94" s="4">
        <v>17.577000000000002</v>
      </c>
      <c r="AV94" s="4">
        <v>48060</v>
      </c>
      <c r="AW94" s="4">
        <v>0</v>
      </c>
      <c r="AX94" s="4">
        <v>0.49</v>
      </c>
      <c r="AY94">
        <v>0.83833333333333337</v>
      </c>
      <c r="AZ94" t="s">
        <v>66</v>
      </c>
      <c r="BA94" t="s">
        <v>328</v>
      </c>
      <c r="BB94">
        <v>4</v>
      </c>
      <c r="BC94" t="s">
        <v>336</v>
      </c>
      <c r="BD94">
        <v>9</v>
      </c>
      <c r="BE94">
        <v>75168.085999999996</v>
      </c>
      <c r="BF94">
        <v>7.2355241292162212E-2</v>
      </c>
      <c r="BG94">
        <v>6.0657810616595989E-2</v>
      </c>
      <c r="BH94">
        <v>442795.72800000024</v>
      </c>
      <c r="BI94">
        <v>1.2282875954033589E-2</v>
      </c>
      <c r="BJ94">
        <v>1.0297144341464826E-2</v>
      </c>
      <c r="BK94">
        <v>1</v>
      </c>
      <c r="BL94" t="s">
        <v>66</v>
      </c>
      <c r="BM94">
        <v>0</v>
      </c>
      <c r="BN94" t="s">
        <v>841</v>
      </c>
    </row>
    <row r="95" spans="1:66">
      <c r="A95" s="142" t="str">
        <f t="shared" si="56"/>
        <v>삼환교통</v>
      </c>
      <c r="B95" s="142" t="str">
        <f t="shared" si="57"/>
        <v>79</v>
      </c>
      <c r="C95" s="143" t="str">
        <f t="shared" si="58"/>
        <v>70바3167</v>
      </c>
      <c r="D95" s="131" t="str">
        <f t="shared" si="59"/>
        <v>대형</v>
      </c>
      <c r="E95" s="127" t="str">
        <f t="shared" si="60"/>
        <v>B</v>
      </c>
      <c r="F95" s="150">
        <f t="shared" si="61"/>
        <v>0.92772727272727262</v>
      </c>
      <c r="G95" s="151">
        <f t="shared" si="62"/>
        <v>2.0409999999999999</v>
      </c>
      <c r="H95" s="152">
        <f t="shared" si="63"/>
        <v>2.2000000000000002</v>
      </c>
      <c r="I95" s="153">
        <f t="shared" si="64"/>
        <v>5978.6130000000003</v>
      </c>
      <c r="J95" s="154">
        <f t="shared" si="65"/>
        <v>2.5617849581827331E-2</v>
      </c>
      <c r="K95" s="154">
        <f t="shared" si="66"/>
        <v>0.36234847631607314</v>
      </c>
      <c r="L95" s="154">
        <f t="shared" si="67"/>
        <v>0.21392921736195333</v>
      </c>
      <c r="M95" s="155">
        <f t="shared" si="68"/>
        <v>12.701000000000001</v>
      </c>
      <c r="N95" s="156">
        <f t="shared" si="69"/>
        <v>0.1</v>
      </c>
      <c r="O95" s="156">
        <f t="shared" si="70"/>
        <v>39.808999999999997</v>
      </c>
      <c r="P95" s="157">
        <f t="shared" si="71"/>
        <v>0</v>
      </c>
      <c r="Q95" s="158">
        <f t="shared" si="72"/>
        <v>79</v>
      </c>
      <c r="R95" s="159">
        <f t="shared" si="73"/>
        <v>27.917430519388592</v>
      </c>
      <c r="S95" s="144">
        <f t="shared" si="74"/>
        <v>6</v>
      </c>
      <c r="T95" s="144">
        <f t="shared" si="75"/>
        <v>2380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338</v>
      </c>
      <c r="Z95" s="4" t="s">
        <v>197</v>
      </c>
      <c r="AA95" s="4" t="s">
        <v>48</v>
      </c>
      <c r="AB95" s="4">
        <v>514</v>
      </c>
      <c r="AC95" s="4">
        <v>5978.6130000000003</v>
      </c>
      <c r="AD95" s="4">
        <v>2929.6509999999998</v>
      </c>
      <c r="AE95" s="4">
        <v>2.0409999999999999</v>
      </c>
      <c r="AF95" s="4">
        <v>2.2000000000000002</v>
      </c>
      <c r="AG95" s="4">
        <v>12.701000000000001</v>
      </c>
      <c r="AH95" s="4">
        <v>349.90462300000002</v>
      </c>
      <c r="AI95" s="4">
        <v>8.9638039999999997</v>
      </c>
      <c r="AJ95" s="4">
        <v>126.787407</v>
      </c>
      <c r="AK95" s="4">
        <v>1279</v>
      </c>
      <c r="AL95" s="4">
        <v>6</v>
      </c>
      <c r="AM95" s="4">
        <v>2380</v>
      </c>
      <c r="AN95" s="4">
        <v>79</v>
      </c>
      <c r="AO95" s="4">
        <v>17.086407000000001</v>
      </c>
      <c r="AP95" s="4">
        <v>1407.9</v>
      </c>
      <c r="AQ95" s="4">
        <v>0</v>
      </c>
      <c r="AR95" s="4">
        <v>24</v>
      </c>
      <c r="AS95" s="4">
        <v>3004</v>
      </c>
      <c r="AT95" s="4">
        <v>0.1</v>
      </c>
      <c r="AU95" s="4">
        <v>39.808999999999997</v>
      </c>
      <c r="AV95" s="4">
        <v>52308</v>
      </c>
      <c r="AW95" s="4">
        <v>0</v>
      </c>
      <c r="AX95" s="4">
        <v>0.48</v>
      </c>
      <c r="AY95">
        <v>0.92772727272727262</v>
      </c>
      <c r="AZ95" t="s">
        <v>67</v>
      </c>
      <c r="BA95" t="s">
        <v>328</v>
      </c>
      <c r="BB95">
        <v>1</v>
      </c>
      <c r="BC95" t="s">
        <v>962</v>
      </c>
      <c r="BD95">
        <v>11</v>
      </c>
      <c r="BE95">
        <v>75168.085999999996</v>
      </c>
      <c r="BF95">
        <v>7.9536586843517609E-2</v>
      </c>
      <c r="BG95">
        <v>7.3788260794372465E-2</v>
      </c>
      <c r="BH95">
        <v>442795.72800000024</v>
      </c>
      <c r="BI95">
        <v>1.3501966306233192E-2</v>
      </c>
      <c r="BJ95">
        <v>1.2526142377737247E-2</v>
      </c>
      <c r="BK95">
        <v>1</v>
      </c>
      <c r="BL95" t="s">
        <v>68</v>
      </c>
      <c r="BM95">
        <v>1</v>
      </c>
      <c r="BN95" t="s">
        <v>839</v>
      </c>
    </row>
    <row r="96" spans="1:66">
      <c r="A96" s="139" t="str">
        <f t="shared" si="56"/>
        <v>삼환교통</v>
      </c>
      <c r="B96" s="139" t="str">
        <f t="shared" si="57"/>
        <v>79</v>
      </c>
      <c r="C96" s="140" t="str">
        <f t="shared" si="58"/>
        <v>70바3168</v>
      </c>
      <c r="D96" s="114" t="str">
        <f t="shared" si="59"/>
        <v>대형</v>
      </c>
      <c r="E96" s="110" t="str">
        <f t="shared" si="60"/>
        <v>D</v>
      </c>
      <c r="F96" s="160">
        <f t="shared" si="61"/>
        <v>0.82608695652173914</v>
      </c>
      <c r="G96" s="161">
        <f t="shared" si="62"/>
        <v>1.9</v>
      </c>
      <c r="H96" s="162">
        <f t="shared" si="63"/>
        <v>2.2999999999999998</v>
      </c>
      <c r="I96" s="163">
        <f t="shared" si="64"/>
        <v>4665.7820000000002</v>
      </c>
      <c r="J96" s="164">
        <f t="shared" si="65"/>
        <v>2.5288192009615955E-2</v>
      </c>
      <c r="K96" s="164">
        <f t="shared" si="66"/>
        <v>0.35998193566781234</v>
      </c>
      <c r="L96" s="164">
        <f t="shared" si="67"/>
        <v>0.22247074552561608</v>
      </c>
      <c r="M96" s="165">
        <f t="shared" si="68"/>
        <v>12.502000000000001</v>
      </c>
      <c r="N96" s="166">
        <f t="shared" si="69"/>
        <v>0.107</v>
      </c>
      <c r="O96" s="166">
        <f t="shared" si="70"/>
        <v>30.37</v>
      </c>
      <c r="P96" s="167">
        <f t="shared" si="71"/>
        <v>0</v>
      </c>
      <c r="Q96" s="168">
        <f t="shared" si="72"/>
        <v>79</v>
      </c>
      <c r="R96" s="169">
        <f t="shared" si="73"/>
        <v>27.44482526523257</v>
      </c>
      <c r="S96" s="141">
        <f t="shared" si="74"/>
        <v>5</v>
      </c>
      <c r="T96" s="141">
        <f t="shared" si="75"/>
        <v>1417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339</v>
      </c>
      <c r="Z96" s="4" t="s">
        <v>197</v>
      </c>
      <c r="AA96" s="4" t="s">
        <v>48</v>
      </c>
      <c r="AB96" s="4">
        <v>514</v>
      </c>
      <c r="AC96" s="4">
        <v>4665.7820000000002</v>
      </c>
      <c r="AD96" s="4">
        <v>2455.2600000000002</v>
      </c>
      <c r="AE96" s="4">
        <v>1.9</v>
      </c>
      <c r="AF96" s="4">
        <v>2.2999999999999998</v>
      </c>
      <c r="AG96" s="4">
        <v>12.502000000000001</v>
      </c>
      <c r="AH96" s="4">
        <v>276.55381599999998</v>
      </c>
      <c r="AI96" s="4">
        <v>6.9935460000000003</v>
      </c>
      <c r="AJ96" s="4">
        <v>99.554378</v>
      </c>
      <c r="AK96" s="4">
        <v>1038</v>
      </c>
      <c r="AL96" s="4">
        <v>5</v>
      </c>
      <c r="AM96" s="4">
        <v>1417</v>
      </c>
      <c r="AN96" s="4">
        <v>79</v>
      </c>
      <c r="AO96" s="4">
        <v>16.871153</v>
      </c>
      <c r="AP96" s="4">
        <v>1319.6</v>
      </c>
      <c r="AQ96" s="4">
        <v>0</v>
      </c>
      <c r="AR96" s="4">
        <v>24</v>
      </c>
      <c r="AS96" s="4">
        <v>4233</v>
      </c>
      <c r="AT96" s="4">
        <v>0.107</v>
      </c>
      <c r="AU96" s="4">
        <v>30.37</v>
      </c>
      <c r="AV96" s="4">
        <v>38712</v>
      </c>
      <c r="AW96" s="4">
        <v>0</v>
      </c>
      <c r="AX96" s="4">
        <v>0.45</v>
      </c>
      <c r="AY96">
        <v>0.82608695652173914</v>
      </c>
      <c r="AZ96" t="s">
        <v>66</v>
      </c>
      <c r="BA96" t="s">
        <v>328</v>
      </c>
      <c r="BB96">
        <v>9</v>
      </c>
      <c r="BC96" t="s">
        <v>963</v>
      </c>
      <c r="BD96">
        <v>10</v>
      </c>
      <c r="BE96">
        <v>75168.085999999996</v>
      </c>
      <c r="BF96">
        <v>6.2071315744290742E-2</v>
      </c>
      <c r="BG96">
        <v>5.127630431050105E-2</v>
      </c>
      <c r="BH96">
        <v>442795.72800000024</v>
      </c>
      <c r="BI96">
        <v>1.0537098045354217E-2</v>
      </c>
      <c r="BJ96">
        <v>8.7045592548578316E-3</v>
      </c>
      <c r="BK96">
        <v>1</v>
      </c>
      <c r="BL96" t="s">
        <v>69</v>
      </c>
      <c r="BM96">
        <v>1</v>
      </c>
      <c r="BN96" t="s">
        <v>839</v>
      </c>
    </row>
    <row r="97" spans="1:66">
      <c r="A97" s="142" t="str">
        <f t="shared" si="56"/>
        <v>삼환교통</v>
      </c>
      <c r="B97" s="142" t="str">
        <f t="shared" si="57"/>
        <v>79</v>
      </c>
      <c r="C97" s="143" t="str">
        <f t="shared" si="58"/>
        <v>70바3170</v>
      </c>
      <c r="D97" s="131" t="str">
        <f t="shared" si="59"/>
        <v>대형</v>
      </c>
      <c r="E97" s="127" t="str">
        <f t="shared" si="60"/>
        <v>F</v>
      </c>
      <c r="F97" s="150">
        <f t="shared" si="61"/>
        <v>0.74960000000000004</v>
      </c>
      <c r="G97" s="151">
        <f t="shared" si="62"/>
        <v>1.8740000000000001</v>
      </c>
      <c r="H97" s="152">
        <f t="shared" si="63"/>
        <v>2.5</v>
      </c>
      <c r="I97" s="153">
        <f t="shared" si="64"/>
        <v>4929.87</v>
      </c>
      <c r="J97" s="154">
        <f t="shared" si="65"/>
        <v>1.1372132385856095E-2</v>
      </c>
      <c r="K97" s="154">
        <f t="shared" si="66"/>
        <v>0.33044100582363822</v>
      </c>
      <c r="L97" s="154">
        <f t="shared" si="67"/>
        <v>0.16024763330473218</v>
      </c>
      <c r="M97" s="155">
        <f t="shared" si="68"/>
        <v>10.611000000000001</v>
      </c>
      <c r="N97" s="156">
        <f t="shared" si="69"/>
        <v>4.1000000000000002E-2</v>
      </c>
      <c r="O97" s="156">
        <f t="shared" si="70"/>
        <v>13.914999999999999</v>
      </c>
      <c r="P97" s="157">
        <f t="shared" si="71"/>
        <v>0</v>
      </c>
      <c r="Q97" s="158">
        <f t="shared" si="72"/>
        <v>77</v>
      </c>
      <c r="R97" s="159">
        <f t="shared" si="73"/>
        <v>26.195803127195042</v>
      </c>
      <c r="S97" s="144">
        <f t="shared" si="74"/>
        <v>2</v>
      </c>
      <c r="T97" s="144">
        <f t="shared" si="75"/>
        <v>686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341</v>
      </c>
      <c r="Z97" s="4" t="s">
        <v>197</v>
      </c>
      <c r="AA97" s="4" t="s">
        <v>48</v>
      </c>
      <c r="AB97" s="4">
        <v>514</v>
      </c>
      <c r="AC97" s="4">
        <v>4929.87</v>
      </c>
      <c r="AD97" s="4">
        <v>2630.1669999999999</v>
      </c>
      <c r="AE97" s="4">
        <v>1.8740000000000001</v>
      </c>
      <c r="AF97" s="4">
        <v>2.5</v>
      </c>
      <c r="AG97" s="4">
        <v>10.611000000000001</v>
      </c>
      <c r="AH97" s="4">
        <v>285.92658699999998</v>
      </c>
      <c r="AI97" s="4">
        <v>3.251595</v>
      </c>
      <c r="AJ97" s="4">
        <v>94.481869000000003</v>
      </c>
      <c r="AK97" s="4">
        <v>790</v>
      </c>
      <c r="AL97" s="4">
        <v>2</v>
      </c>
      <c r="AM97" s="4">
        <v>686</v>
      </c>
      <c r="AN97" s="4">
        <v>77</v>
      </c>
      <c r="AO97" s="4">
        <v>17.241733</v>
      </c>
      <c r="AP97" s="4">
        <v>1011</v>
      </c>
      <c r="AQ97" s="4">
        <v>0</v>
      </c>
      <c r="AR97" s="4">
        <v>3</v>
      </c>
      <c r="AS97" s="4">
        <v>74</v>
      </c>
      <c r="AT97" s="4">
        <v>4.1000000000000002E-2</v>
      </c>
      <c r="AU97" s="4">
        <v>13.914999999999999</v>
      </c>
      <c r="AV97" s="4">
        <v>40993</v>
      </c>
      <c r="AW97" s="4">
        <v>0</v>
      </c>
      <c r="AX97" s="4">
        <v>0.42</v>
      </c>
      <c r="AY97">
        <v>0.74960000000000004</v>
      </c>
      <c r="AZ97" t="s">
        <v>69</v>
      </c>
      <c r="BA97" t="s">
        <v>328</v>
      </c>
      <c r="BB97">
        <v>2</v>
      </c>
      <c r="BC97" t="s">
        <v>890</v>
      </c>
      <c r="BD97">
        <v>9</v>
      </c>
      <c r="BE97">
        <v>75168.085999999996</v>
      </c>
      <c r="BF97">
        <v>6.5584615258129628E-2</v>
      </c>
      <c r="BG97">
        <v>4.9162227597493974E-2</v>
      </c>
      <c r="BH97">
        <v>442795.72800000024</v>
      </c>
      <c r="BI97">
        <v>1.1133508496721534E-2</v>
      </c>
      <c r="BJ97">
        <v>8.3456779691424617E-3</v>
      </c>
      <c r="BK97">
        <v>1</v>
      </c>
      <c r="BL97" t="s">
        <v>69</v>
      </c>
      <c r="BM97">
        <v>0</v>
      </c>
      <c r="BN97" t="s">
        <v>841</v>
      </c>
    </row>
    <row r="98" spans="1:66">
      <c r="A98" s="139" t="str">
        <f t="shared" si="56"/>
        <v>삼환교통</v>
      </c>
      <c r="B98" s="139" t="str">
        <f t="shared" si="57"/>
        <v>79</v>
      </c>
      <c r="C98" s="140" t="str">
        <f t="shared" si="58"/>
        <v>70바3179</v>
      </c>
      <c r="D98" s="114" t="str">
        <f t="shared" si="59"/>
        <v>대형</v>
      </c>
      <c r="E98" s="110" t="str">
        <f t="shared" si="60"/>
        <v>D</v>
      </c>
      <c r="F98" s="160">
        <f t="shared" si="61"/>
        <v>0.83318181818181813</v>
      </c>
      <c r="G98" s="161">
        <f t="shared" si="62"/>
        <v>1.833</v>
      </c>
      <c r="H98" s="162">
        <f t="shared" si="63"/>
        <v>2.2000000000000002</v>
      </c>
      <c r="I98" s="163">
        <f t="shared" si="64"/>
        <v>5173.6480000000001</v>
      </c>
      <c r="J98" s="164">
        <f t="shared" si="65"/>
        <v>3.3081590017507781E-2</v>
      </c>
      <c r="K98" s="164">
        <f t="shared" si="66"/>
        <v>0.38243707797239851</v>
      </c>
      <c r="L98" s="164">
        <f t="shared" si="67"/>
        <v>0.22653261296477842</v>
      </c>
      <c r="M98" s="165">
        <f t="shared" si="68"/>
        <v>15.962</v>
      </c>
      <c r="N98" s="166">
        <f t="shared" si="69"/>
        <v>5.8000000000000003E-2</v>
      </c>
      <c r="O98" s="166">
        <f t="shared" si="70"/>
        <v>47.935000000000002</v>
      </c>
      <c r="P98" s="167">
        <f t="shared" si="71"/>
        <v>0</v>
      </c>
      <c r="Q98" s="168">
        <f t="shared" si="72"/>
        <v>82</v>
      </c>
      <c r="R98" s="169">
        <f t="shared" si="73"/>
        <v>29.226154302483454</v>
      </c>
      <c r="S98" s="141">
        <f t="shared" si="74"/>
        <v>3</v>
      </c>
      <c r="T98" s="141">
        <f t="shared" si="75"/>
        <v>2480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342</v>
      </c>
      <c r="Z98" s="4" t="s">
        <v>197</v>
      </c>
      <c r="AA98" s="4" t="s">
        <v>48</v>
      </c>
      <c r="AB98" s="4">
        <v>514</v>
      </c>
      <c r="AC98" s="4">
        <v>5173.6480000000001</v>
      </c>
      <c r="AD98" s="4">
        <v>2823.056</v>
      </c>
      <c r="AE98" s="4">
        <v>1.833</v>
      </c>
      <c r="AF98" s="4">
        <v>2.2000000000000002</v>
      </c>
      <c r="AG98" s="4">
        <v>15.962</v>
      </c>
      <c r="AH98" s="4">
        <v>302.86881599999998</v>
      </c>
      <c r="AI98" s="4">
        <v>10.019382</v>
      </c>
      <c r="AJ98" s="4">
        <v>115.828265</v>
      </c>
      <c r="AK98" s="4">
        <v>1172</v>
      </c>
      <c r="AL98" s="4">
        <v>3</v>
      </c>
      <c r="AM98" s="4">
        <v>2480</v>
      </c>
      <c r="AN98" s="4">
        <v>82</v>
      </c>
      <c r="AO98" s="4">
        <v>17.082141</v>
      </c>
      <c r="AP98" s="4">
        <v>2265.1</v>
      </c>
      <c r="AQ98" s="4">
        <v>0</v>
      </c>
      <c r="AR98" s="4">
        <v>62</v>
      </c>
      <c r="AS98" s="4">
        <v>15643</v>
      </c>
      <c r="AT98" s="4">
        <v>5.8000000000000003E-2</v>
      </c>
      <c r="AU98" s="4">
        <v>47.935000000000002</v>
      </c>
      <c r="AV98" s="4">
        <v>46603</v>
      </c>
      <c r="AW98" s="4">
        <v>0</v>
      </c>
      <c r="AX98" s="4">
        <v>0.48</v>
      </c>
      <c r="AY98">
        <v>0.83318181818181813</v>
      </c>
      <c r="AZ98" t="s">
        <v>66</v>
      </c>
      <c r="BA98" t="s">
        <v>328</v>
      </c>
      <c r="BB98">
        <v>7</v>
      </c>
      <c r="BC98" t="s">
        <v>888</v>
      </c>
      <c r="BD98">
        <v>11</v>
      </c>
      <c r="BE98">
        <v>75168.085999999996</v>
      </c>
      <c r="BF98">
        <v>6.8827720317369806E-2</v>
      </c>
      <c r="BG98">
        <v>5.734600515533584E-2</v>
      </c>
      <c r="BH98">
        <v>442795.72800000024</v>
      </c>
      <c r="BI98">
        <v>1.1684051296899589E-2</v>
      </c>
      <c r="BJ98">
        <v>9.7349391032804291E-3</v>
      </c>
      <c r="BK98">
        <v>1</v>
      </c>
      <c r="BL98" t="s">
        <v>66</v>
      </c>
      <c r="BM98">
        <v>0</v>
      </c>
      <c r="BN98" t="s">
        <v>841</v>
      </c>
    </row>
    <row r="99" spans="1:66">
      <c r="A99" s="142" t="str">
        <f t="shared" si="56"/>
        <v>삼환교통</v>
      </c>
      <c r="B99" s="142" t="str">
        <f t="shared" si="57"/>
        <v>79</v>
      </c>
      <c r="C99" s="143" t="str">
        <f t="shared" si="58"/>
        <v>70바3190</v>
      </c>
      <c r="D99" s="131" t="str">
        <f t="shared" si="59"/>
        <v>대형</v>
      </c>
      <c r="E99" s="127" t="str">
        <f t="shared" si="60"/>
        <v>D</v>
      </c>
      <c r="F99" s="150">
        <f t="shared" si="61"/>
        <v>0.84079999999999999</v>
      </c>
      <c r="G99" s="151">
        <f t="shared" si="62"/>
        <v>2.1019999999999999</v>
      </c>
      <c r="H99" s="152">
        <f t="shared" si="63"/>
        <v>2.5</v>
      </c>
      <c r="I99" s="153">
        <f t="shared" si="64"/>
        <v>5448.7809999999999</v>
      </c>
      <c r="J99" s="154">
        <f t="shared" si="65"/>
        <v>1.7504279602183561E-2</v>
      </c>
      <c r="K99" s="154">
        <f t="shared" si="66"/>
        <v>0.36220026138676953</v>
      </c>
      <c r="L99" s="154">
        <f t="shared" si="67"/>
        <v>0.14682183042408936</v>
      </c>
      <c r="M99" s="155">
        <f t="shared" si="68"/>
        <v>10.726000000000001</v>
      </c>
      <c r="N99" s="156">
        <f t="shared" si="69"/>
        <v>5.5E-2</v>
      </c>
      <c r="O99" s="156">
        <f t="shared" si="70"/>
        <v>18.260999999999999</v>
      </c>
      <c r="P99" s="157">
        <f t="shared" si="71"/>
        <v>0.7583333333333333</v>
      </c>
      <c r="Q99" s="158">
        <f t="shared" si="72"/>
        <v>87</v>
      </c>
      <c r="R99" s="159">
        <f t="shared" si="73"/>
        <v>27.58898778330369</v>
      </c>
      <c r="S99" s="144">
        <f t="shared" si="74"/>
        <v>3</v>
      </c>
      <c r="T99" s="144">
        <f t="shared" si="75"/>
        <v>995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344</v>
      </c>
      <c r="Z99" s="4" t="s">
        <v>197</v>
      </c>
      <c r="AA99" s="4" t="s">
        <v>48</v>
      </c>
      <c r="AB99" s="4">
        <v>514</v>
      </c>
      <c r="AC99" s="4">
        <v>5448.7809999999999</v>
      </c>
      <c r="AD99" s="4">
        <v>2592.768</v>
      </c>
      <c r="AE99" s="4">
        <v>2.1019999999999999</v>
      </c>
      <c r="AF99" s="4">
        <v>2.5</v>
      </c>
      <c r="AG99" s="4">
        <v>10.726000000000001</v>
      </c>
      <c r="AH99" s="4">
        <v>318.39407999999997</v>
      </c>
      <c r="AI99" s="4">
        <v>5.5732590000000002</v>
      </c>
      <c r="AJ99" s="4">
        <v>115.322419</v>
      </c>
      <c r="AK99" s="4">
        <v>800</v>
      </c>
      <c r="AL99" s="4">
        <v>3</v>
      </c>
      <c r="AM99" s="4">
        <v>995</v>
      </c>
      <c r="AN99" s="4">
        <v>87</v>
      </c>
      <c r="AO99" s="4">
        <v>17.113323000000001</v>
      </c>
      <c r="AP99" s="4">
        <v>2126.6999999999998</v>
      </c>
      <c r="AQ99" s="4">
        <v>45.5</v>
      </c>
      <c r="AR99" s="4">
        <v>44</v>
      </c>
      <c r="AS99" s="4">
        <v>10579</v>
      </c>
      <c r="AT99" s="4">
        <v>5.5E-2</v>
      </c>
      <c r="AU99" s="4">
        <v>18.260999999999999</v>
      </c>
      <c r="AV99" s="4">
        <v>46214</v>
      </c>
      <c r="AW99" s="4">
        <v>0</v>
      </c>
      <c r="AX99" s="4">
        <v>0.45</v>
      </c>
      <c r="AY99">
        <v>0.84079999999999999</v>
      </c>
      <c r="AZ99" t="s">
        <v>66</v>
      </c>
      <c r="BA99" t="s">
        <v>328</v>
      </c>
      <c r="BB99">
        <v>3</v>
      </c>
      <c r="BC99" t="s">
        <v>332</v>
      </c>
      <c r="BD99">
        <v>6</v>
      </c>
      <c r="BE99">
        <v>75168.085999999996</v>
      </c>
      <c r="BF99">
        <v>7.2487957189704161E-2</v>
      </c>
      <c r="BG99">
        <v>6.0947874405103256E-2</v>
      </c>
      <c r="BH99">
        <v>442795.72800000024</v>
      </c>
      <c r="BI99">
        <v>1.2305405530019018E-2</v>
      </c>
      <c r="BJ99">
        <v>1.034638496963999E-2</v>
      </c>
      <c r="BK99">
        <v>1</v>
      </c>
      <c r="BL99" t="s">
        <v>69</v>
      </c>
      <c r="BM99">
        <v>1</v>
      </c>
      <c r="BN99" t="s">
        <v>839</v>
      </c>
    </row>
    <row r="100" spans="1:66">
      <c r="A100" s="139" t="str">
        <f t="shared" si="56"/>
        <v>삼환교통</v>
      </c>
      <c r="B100" s="139" t="str">
        <f t="shared" si="57"/>
        <v>79</v>
      </c>
      <c r="C100" s="140" t="str">
        <f t="shared" si="58"/>
        <v>70바3194</v>
      </c>
      <c r="D100" s="114" t="str">
        <f t="shared" si="59"/>
        <v>대형</v>
      </c>
      <c r="E100" s="110" t="str">
        <f t="shared" si="60"/>
        <v>F</v>
      </c>
      <c r="F100" s="160">
        <f t="shared" si="61"/>
        <v>0.77304347826086961</v>
      </c>
      <c r="G100" s="161">
        <f t="shared" si="62"/>
        <v>1.778</v>
      </c>
      <c r="H100" s="162">
        <f t="shared" si="63"/>
        <v>2.2999999999999998</v>
      </c>
      <c r="I100" s="163">
        <f t="shared" si="64"/>
        <v>4328.0540000000001</v>
      </c>
      <c r="J100" s="164">
        <f t="shared" si="65"/>
        <v>2.4882673347654809E-2</v>
      </c>
      <c r="K100" s="164">
        <f t="shared" si="66"/>
        <v>0.37656368978940319</v>
      </c>
      <c r="L100" s="164">
        <f t="shared" si="67"/>
        <v>0.17236383834397628</v>
      </c>
      <c r="M100" s="165">
        <f t="shared" si="68"/>
        <v>14.597</v>
      </c>
      <c r="N100" s="166">
        <f t="shared" si="69"/>
        <v>0</v>
      </c>
      <c r="O100" s="166">
        <f t="shared" si="70"/>
        <v>35.258000000000003</v>
      </c>
      <c r="P100" s="167">
        <f t="shared" si="71"/>
        <v>0.1</v>
      </c>
      <c r="Q100" s="168">
        <f t="shared" si="72"/>
        <v>83</v>
      </c>
      <c r="R100" s="169">
        <f t="shared" si="73"/>
        <v>28.4353154379932</v>
      </c>
      <c r="S100" s="141">
        <f t="shared" si="74"/>
        <v>0</v>
      </c>
      <c r="T100" s="141">
        <f t="shared" si="75"/>
        <v>1526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345</v>
      </c>
      <c r="Z100" s="4" t="s">
        <v>197</v>
      </c>
      <c r="AA100" s="4" t="s">
        <v>48</v>
      </c>
      <c r="AB100" s="4">
        <v>514</v>
      </c>
      <c r="AC100" s="4">
        <v>4328.0540000000001</v>
      </c>
      <c r="AD100" s="4">
        <v>2434.5340000000001</v>
      </c>
      <c r="AE100" s="4">
        <v>1.778</v>
      </c>
      <c r="AF100" s="4">
        <v>2.2999999999999998</v>
      </c>
      <c r="AG100" s="4">
        <v>14.597</v>
      </c>
      <c r="AH100" s="4">
        <v>254.291326</v>
      </c>
      <c r="AI100" s="4">
        <v>6.3274480000000004</v>
      </c>
      <c r="AJ100" s="4">
        <v>95.756879999999995</v>
      </c>
      <c r="AK100" s="4">
        <v>746</v>
      </c>
      <c r="AL100" s="4">
        <v>0</v>
      </c>
      <c r="AM100" s="4">
        <v>1526</v>
      </c>
      <c r="AN100" s="4">
        <v>83</v>
      </c>
      <c r="AO100" s="4">
        <v>17.020060999999998</v>
      </c>
      <c r="AP100" s="4">
        <v>1599.4</v>
      </c>
      <c r="AQ100" s="4">
        <v>6</v>
      </c>
      <c r="AR100" s="4">
        <v>56</v>
      </c>
      <c r="AS100" s="4">
        <v>14458</v>
      </c>
      <c r="AT100" s="4">
        <v>0</v>
      </c>
      <c r="AU100" s="4">
        <v>35.258000000000003</v>
      </c>
      <c r="AV100" s="4">
        <v>37520</v>
      </c>
      <c r="AW100" s="4">
        <v>0</v>
      </c>
      <c r="AX100" s="4">
        <v>0.45</v>
      </c>
      <c r="AY100">
        <v>0.77304347826086961</v>
      </c>
      <c r="AZ100" t="s">
        <v>69</v>
      </c>
      <c r="BA100" t="s">
        <v>328</v>
      </c>
      <c r="BB100">
        <v>1</v>
      </c>
      <c r="BC100" t="s">
        <v>340</v>
      </c>
      <c r="BD100">
        <v>11</v>
      </c>
      <c r="BE100">
        <v>75168.085999999996</v>
      </c>
      <c r="BF100">
        <v>5.7578345150360755E-2</v>
      </c>
      <c r="BG100">
        <v>4.4510564207539752E-2</v>
      </c>
      <c r="BH100">
        <v>442795.72800000024</v>
      </c>
      <c r="BI100">
        <v>9.7743806597881122E-3</v>
      </c>
      <c r="BJ100">
        <v>7.5560212230883755E-3</v>
      </c>
      <c r="BK100">
        <v>1</v>
      </c>
      <c r="BL100" t="s">
        <v>69</v>
      </c>
      <c r="BM100">
        <v>0</v>
      </c>
      <c r="BN100" t="s">
        <v>841</v>
      </c>
    </row>
    <row r="101" spans="1:66">
      <c r="A101" s="142" t="str">
        <f t="shared" si="56"/>
        <v>삼환교통</v>
      </c>
      <c r="B101" s="142" t="str">
        <f t="shared" si="57"/>
        <v>79</v>
      </c>
      <c r="C101" s="143" t="str">
        <f t="shared" si="58"/>
        <v>70바3196</v>
      </c>
      <c r="D101" s="131" t="str">
        <f t="shared" si="59"/>
        <v>대형</v>
      </c>
      <c r="E101" s="127" t="str">
        <f t="shared" si="60"/>
        <v>D</v>
      </c>
      <c r="F101" s="150">
        <f t="shared" si="61"/>
        <v>0.83333333333333337</v>
      </c>
      <c r="G101" s="151">
        <f t="shared" si="62"/>
        <v>2</v>
      </c>
      <c r="H101" s="152">
        <f t="shared" si="63"/>
        <v>2.4</v>
      </c>
      <c r="I101" s="153">
        <f t="shared" si="64"/>
        <v>5701.4920000000002</v>
      </c>
      <c r="J101" s="154">
        <f t="shared" si="65"/>
        <v>2.7795411974771995E-2</v>
      </c>
      <c r="K101" s="154">
        <f t="shared" si="66"/>
        <v>0.35004747529530728</v>
      </c>
      <c r="L101" s="154">
        <f t="shared" si="67"/>
        <v>0.18258378684035687</v>
      </c>
      <c r="M101" s="155">
        <f t="shared" si="68"/>
        <v>11.484999999999999</v>
      </c>
      <c r="N101" s="156">
        <f t="shared" si="69"/>
        <v>1.7999999999999999E-2</v>
      </c>
      <c r="O101" s="156">
        <f t="shared" si="70"/>
        <v>28.027999999999999</v>
      </c>
      <c r="P101" s="157">
        <f t="shared" si="71"/>
        <v>0</v>
      </c>
      <c r="Q101" s="158">
        <f t="shared" si="72"/>
        <v>82</v>
      </c>
      <c r="R101" s="159">
        <f t="shared" si="73"/>
        <v>27.374668829179711</v>
      </c>
      <c r="S101" s="144">
        <f t="shared" si="74"/>
        <v>1</v>
      </c>
      <c r="T101" s="144">
        <f t="shared" si="75"/>
        <v>1598</v>
      </c>
      <c r="U101" t="s">
        <v>117</v>
      </c>
      <c r="V101" t="s">
        <v>123</v>
      </c>
      <c r="W101" t="s">
        <v>117</v>
      </c>
      <c r="X101" s="4" t="s">
        <v>123</v>
      </c>
      <c r="Y101" s="4" t="s">
        <v>346</v>
      </c>
      <c r="Z101" s="4" t="s">
        <v>197</v>
      </c>
      <c r="AA101" s="4" t="s">
        <v>48</v>
      </c>
      <c r="AB101" s="4">
        <v>514</v>
      </c>
      <c r="AC101" s="4">
        <v>5701.4920000000002</v>
      </c>
      <c r="AD101" s="4">
        <v>2851.4470000000001</v>
      </c>
      <c r="AE101" s="4">
        <v>2</v>
      </c>
      <c r="AF101" s="4">
        <v>2.4</v>
      </c>
      <c r="AG101" s="4">
        <v>11.484999999999999</v>
      </c>
      <c r="AH101" s="4">
        <v>334.76463699999999</v>
      </c>
      <c r="AI101" s="4">
        <v>9.3049210000000002</v>
      </c>
      <c r="AJ101" s="4">
        <v>117.183516</v>
      </c>
      <c r="AK101" s="4">
        <v>1041</v>
      </c>
      <c r="AL101" s="4">
        <v>1</v>
      </c>
      <c r="AM101" s="4">
        <v>1598</v>
      </c>
      <c r="AN101" s="4">
        <v>82</v>
      </c>
      <c r="AO101" s="4">
        <v>17.031344000000001</v>
      </c>
      <c r="AP101" s="4">
        <v>1329.6</v>
      </c>
      <c r="AQ101" s="4">
        <v>0</v>
      </c>
      <c r="AR101" s="4">
        <v>29</v>
      </c>
      <c r="AS101" s="4">
        <v>6438</v>
      </c>
      <c r="AT101" s="4">
        <v>1.7999999999999999E-2</v>
      </c>
      <c r="AU101" s="4">
        <v>28.027999999999999</v>
      </c>
      <c r="AV101" s="4">
        <v>41978</v>
      </c>
      <c r="AW101" s="4">
        <v>0</v>
      </c>
      <c r="AX101" s="4">
        <v>0.45</v>
      </c>
      <c r="AY101">
        <v>0.83333333333333337</v>
      </c>
      <c r="AZ101" t="s">
        <v>66</v>
      </c>
      <c r="BA101" t="s">
        <v>328</v>
      </c>
      <c r="BB101">
        <v>6</v>
      </c>
      <c r="BC101" t="s">
        <v>891</v>
      </c>
      <c r="BD101">
        <v>11</v>
      </c>
      <c r="BE101">
        <v>75168.085999999996</v>
      </c>
      <c r="BF101">
        <v>7.5849902577005898E-2</v>
      </c>
      <c r="BG101">
        <v>6.3208252147504917E-2</v>
      </c>
      <c r="BH101">
        <v>442795.72800000024</v>
      </c>
      <c r="BI101">
        <v>1.2876122418236151E-2</v>
      </c>
      <c r="BJ101">
        <v>1.0730102015196794E-2</v>
      </c>
      <c r="BK101">
        <v>1</v>
      </c>
      <c r="BL101" t="s">
        <v>66</v>
      </c>
      <c r="BM101">
        <v>0</v>
      </c>
      <c r="BN101" t="s">
        <v>841</v>
      </c>
    </row>
    <row r="102" spans="1:66">
      <c r="A102" s="139" t="str">
        <f t="shared" si="56"/>
        <v>삼환교통</v>
      </c>
      <c r="B102" s="139" t="str">
        <f t="shared" si="57"/>
        <v>79</v>
      </c>
      <c r="C102" s="140" t="str">
        <f t="shared" si="58"/>
        <v>70바3198</v>
      </c>
      <c r="D102" s="114" t="str">
        <f t="shared" si="59"/>
        <v>대형</v>
      </c>
      <c r="E102" s="110" t="str">
        <f t="shared" si="60"/>
        <v>D</v>
      </c>
      <c r="F102" s="160">
        <f t="shared" si="61"/>
        <v>0.82043478260869573</v>
      </c>
      <c r="G102" s="161">
        <f t="shared" si="62"/>
        <v>1.887</v>
      </c>
      <c r="H102" s="162">
        <f t="shared" si="63"/>
        <v>2.2999999999999998</v>
      </c>
      <c r="I102" s="163">
        <f t="shared" si="64"/>
        <v>4803.643</v>
      </c>
      <c r="J102" s="164">
        <f t="shared" si="65"/>
        <v>2.5735634263382701E-2</v>
      </c>
      <c r="K102" s="164">
        <f t="shared" si="66"/>
        <v>0.355907218315965</v>
      </c>
      <c r="L102" s="164">
        <f t="shared" si="67"/>
        <v>0.191104959298599</v>
      </c>
      <c r="M102" s="165">
        <f t="shared" si="68"/>
        <v>14.035</v>
      </c>
      <c r="N102" s="166">
        <f t="shared" si="69"/>
        <v>8.3000000000000004E-2</v>
      </c>
      <c r="O102" s="166">
        <f t="shared" si="70"/>
        <v>27.353999999999999</v>
      </c>
      <c r="P102" s="167">
        <f t="shared" si="71"/>
        <v>0.58333333333333337</v>
      </c>
      <c r="Q102" s="168">
        <f t="shared" si="72"/>
        <v>90</v>
      </c>
      <c r="R102" s="169">
        <f t="shared" si="73"/>
        <v>28.765275494959845</v>
      </c>
      <c r="S102" s="141">
        <f t="shared" si="74"/>
        <v>4</v>
      </c>
      <c r="T102" s="141">
        <f t="shared" si="75"/>
        <v>1314</v>
      </c>
      <c r="U102" t="s">
        <v>117</v>
      </c>
      <c r="V102" t="s">
        <v>123</v>
      </c>
      <c r="W102" t="s">
        <v>117</v>
      </c>
      <c r="X102" s="4" t="s">
        <v>123</v>
      </c>
      <c r="Y102" s="4" t="s">
        <v>347</v>
      </c>
      <c r="Z102" s="4" t="s">
        <v>197</v>
      </c>
      <c r="AA102" s="4" t="s">
        <v>48</v>
      </c>
      <c r="AB102" s="4">
        <v>514</v>
      </c>
      <c r="AC102" s="4">
        <v>4803.643</v>
      </c>
      <c r="AD102" s="4">
        <v>2545.3620000000001</v>
      </c>
      <c r="AE102" s="4">
        <v>1.887</v>
      </c>
      <c r="AF102" s="4">
        <v>2.2999999999999998</v>
      </c>
      <c r="AG102" s="4">
        <v>14.035</v>
      </c>
      <c r="AH102" s="4">
        <v>270.061578</v>
      </c>
      <c r="AI102" s="4">
        <v>6.9502059999999997</v>
      </c>
      <c r="AJ102" s="4">
        <v>96.116865000000004</v>
      </c>
      <c r="AK102" s="4">
        <v>918</v>
      </c>
      <c r="AL102" s="4">
        <v>4</v>
      </c>
      <c r="AM102" s="4">
        <v>1314</v>
      </c>
      <c r="AN102" s="4">
        <v>90</v>
      </c>
      <c r="AO102" s="4">
        <v>17.787213000000001</v>
      </c>
      <c r="AP102" s="4">
        <v>1807</v>
      </c>
      <c r="AQ102" s="4">
        <v>35</v>
      </c>
      <c r="AR102" s="4">
        <v>13</v>
      </c>
      <c r="AS102" s="4">
        <v>1036</v>
      </c>
      <c r="AT102" s="4">
        <v>8.3000000000000004E-2</v>
      </c>
      <c r="AU102" s="4">
        <v>27.353999999999999</v>
      </c>
      <c r="AV102" s="4">
        <v>41468</v>
      </c>
      <c r="AW102" s="4">
        <v>0</v>
      </c>
      <c r="AX102" s="4">
        <v>0.46</v>
      </c>
      <c r="AY102">
        <v>0.82043478260869573</v>
      </c>
      <c r="AZ102" t="s">
        <v>66</v>
      </c>
      <c r="BA102" t="s">
        <v>328</v>
      </c>
      <c r="BB102">
        <v>10</v>
      </c>
      <c r="BC102" t="s">
        <v>964</v>
      </c>
      <c r="BD102">
        <v>8</v>
      </c>
      <c r="BE102">
        <v>75168.085999999996</v>
      </c>
      <c r="BF102">
        <v>6.3905352066567195E-2</v>
      </c>
      <c r="BG102">
        <v>5.2430173630266218E-2</v>
      </c>
      <c r="BH102">
        <v>442795.72800000024</v>
      </c>
      <c r="BI102">
        <v>1.0848440254148065E-2</v>
      </c>
      <c r="BJ102">
        <v>8.9004377215553907E-3</v>
      </c>
      <c r="BK102">
        <v>1</v>
      </c>
      <c r="BL102" t="s">
        <v>66</v>
      </c>
      <c r="BM102">
        <v>0</v>
      </c>
      <c r="BN102" t="s">
        <v>841</v>
      </c>
    </row>
    <row r="103" spans="1:66">
      <c r="A103" s="142" t="str">
        <f t="shared" si="56"/>
        <v>삼환교통</v>
      </c>
      <c r="B103" s="142" t="str">
        <f t="shared" si="57"/>
        <v>급행99</v>
      </c>
      <c r="C103" s="143" t="str">
        <f t="shared" si="58"/>
        <v>70바3117</v>
      </c>
      <c r="D103" s="131" t="str">
        <f t="shared" si="59"/>
        <v>대형</v>
      </c>
      <c r="E103" s="127" t="str">
        <f t="shared" si="60"/>
        <v>B</v>
      </c>
      <c r="F103" s="150">
        <f t="shared" si="61"/>
        <v>0.9037931034482759</v>
      </c>
      <c r="G103" s="151">
        <f t="shared" si="62"/>
        <v>2.621</v>
      </c>
      <c r="H103" s="152">
        <f t="shared" si="63"/>
        <v>2.9</v>
      </c>
      <c r="I103" s="153">
        <f t="shared" si="64"/>
        <v>5837.0839999999998</v>
      </c>
      <c r="J103" s="154">
        <f t="shared" si="65"/>
        <v>1.184096117698061E-2</v>
      </c>
      <c r="K103" s="154">
        <f t="shared" si="66"/>
        <v>0.34214340231911589</v>
      </c>
      <c r="L103" s="154">
        <f t="shared" si="67"/>
        <v>0.16994787123159441</v>
      </c>
      <c r="M103" s="155">
        <f t="shared" si="68"/>
        <v>10.75</v>
      </c>
      <c r="N103" s="156">
        <f t="shared" si="69"/>
        <v>5.0999999999999997E-2</v>
      </c>
      <c r="O103" s="156">
        <f t="shared" si="70"/>
        <v>8.0009999999999994</v>
      </c>
      <c r="P103" s="157">
        <f t="shared" si="71"/>
        <v>0</v>
      </c>
      <c r="Q103" s="158">
        <f t="shared" si="72"/>
        <v>73</v>
      </c>
      <c r="R103" s="159">
        <f t="shared" si="73"/>
        <v>28.718065787138332</v>
      </c>
      <c r="S103" s="144">
        <f t="shared" si="74"/>
        <v>3</v>
      </c>
      <c r="T103" s="144">
        <f t="shared" si="75"/>
        <v>467</v>
      </c>
      <c r="U103" t="s">
        <v>117</v>
      </c>
      <c r="V103" t="s">
        <v>124</v>
      </c>
      <c r="W103" t="s">
        <v>117</v>
      </c>
      <c r="X103" s="4" t="s">
        <v>124</v>
      </c>
      <c r="Y103" s="4" t="s">
        <v>349</v>
      </c>
      <c r="Z103" s="4" t="s">
        <v>197</v>
      </c>
      <c r="AA103" s="4" t="s">
        <v>48</v>
      </c>
      <c r="AB103" s="4">
        <v>514</v>
      </c>
      <c r="AC103" s="4">
        <v>5837.0839999999998</v>
      </c>
      <c r="AD103" s="4">
        <v>2227.1039999999998</v>
      </c>
      <c r="AE103" s="4">
        <v>2.621</v>
      </c>
      <c r="AF103" s="4">
        <v>2.9</v>
      </c>
      <c r="AG103" s="4">
        <v>10.75</v>
      </c>
      <c r="AH103" s="4">
        <v>314.62825900000001</v>
      </c>
      <c r="AI103" s="4">
        <v>3.725501</v>
      </c>
      <c r="AJ103" s="4">
        <v>107.647983</v>
      </c>
      <c r="AK103" s="4">
        <v>992</v>
      </c>
      <c r="AL103" s="4">
        <v>3</v>
      </c>
      <c r="AM103" s="4">
        <v>467</v>
      </c>
      <c r="AN103" s="4">
        <v>73</v>
      </c>
      <c r="AO103" s="4">
        <v>18.552319000000001</v>
      </c>
      <c r="AP103" s="4">
        <v>753.8</v>
      </c>
      <c r="AQ103" s="4">
        <v>0</v>
      </c>
      <c r="AR103" s="4">
        <v>39</v>
      </c>
      <c r="AS103" s="4">
        <v>10312</v>
      </c>
      <c r="AT103" s="4">
        <v>5.0999999999999997E-2</v>
      </c>
      <c r="AU103" s="4">
        <v>8.0009999999999994</v>
      </c>
      <c r="AV103" s="4">
        <v>52146</v>
      </c>
      <c r="AW103" s="4">
        <v>0</v>
      </c>
      <c r="AX103" s="4">
        <v>0.54</v>
      </c>
      <c r="AY103">
        <v>0.9037931034482759</v>
      </c>
      <c r="AZ103" t="s">
        <v>67</v>
      </c>
      <c r="BA103" t="s">
        <v>350</v>
      </c>
      <c r="BB103">
        <v>1</v>
      </c>
      <c r="BC103" t="s">
        <v>965</v>
      </c>
      <c r="BD103">
        <v>11</v>
      </c>
      <c r="BE103">
        <v>53125.697</v>
      </c>
      <c r="BF103">
        <v>0.10987308081812083</v>
      </c>
      <c r="BG103">
        <v>9.9302532698032658E-2</v>
      </c>
      <c r="BH103">
        <v>442795.72800000024</v>
      </c>
      <c r="BI103">
        <v>1.3182340368017274E-2</v>
      </c>
      <c r="BJ103">
        <v>1.191410831192182E-2</v>
      </c>
      <c r="BK103">
        <v>1</v>
      </c>
      <c r="BL103" t="s">
        <v>68</v>
      </c>
      <c r="BM103">
        <v>1</v>
      </c>
      <c r="BN103" t="s">
        <v>839</v>
      </c>
    </row>
    <row r="104" spans="1:66">
      <c r="A104" s="139" t="str">
        <f t="shared" si="56"/>
        <v>삼환교통</v>
      </c>
      <c r="B104" s="139" t="str">
        <f t="shared" si="57"/>
        <v>급행99</v>
      </c>
      <c r="C104" s="140" t="str">
        <f t="shared" si="58"/>
        <v>70바3123</v>
      </c>
      <c r="D104" s="114" t="str">
        <f t="shared" si="59"/>
        <v>대형</v>
      </c>
      <c r="E104" s="110" t="str">
        <f t="shared" si="60"/>
        <v>D</v>
      </c>
      <c r="F104" s="160">
        <f t="shared" si="61"/>
        <v>0.80935483870967739</v>
      </c>
      <c r="G104" s="161">
        <f t="shared" si="62"/>
        <v>2.5089999999999999</v>
      </c>
      <c r="H104" s="162">
        <f t="shared" si="63"/>
        <v>3.1</v>
      </c>
      <c r="I104" s="163">
        <f t="shared" si="64"/>
        <v>6160.9979999999996</v>
      </c>
      <c r="J104" s="164">
        <f t="shared" si="65"/>
        <v>2.2063414145522684E-2</v>
      </c>
      <c r="K104" s="164">
        <f t="shared" si="66"/>
        <v>0.34121889827899304</v>
      </c>
      <c r="L104" s="164">
        <f t="shared" si="67"/>
        <v>0.2462263419011011</v>
      </c>
      <c r="M104" s="165">
        <f t="shared" si="68"/>
        <v>12.885</v>
      </c>
      <c r="N104" s="166">
        <f t="shared" si="69"/>
        <v>0</v>
      </c>
      <c r="O104" s="166">
        <f t="shared" si="70"/>
        <v>12.66</v>
      </c>
      <c r="P104" s="167">
        <f t="shared" si="71"/>
        <v>0</v>
      </c>
      <c r="Q104" s="168">
        <f t="shared" si="72"/>
        <v>70</v>
      </c>
      <c r="R104" s="169">
        <f t="shared" si="73"/>
        <v>28.671575884885808</v>
      </c>
      <c r="S104" s="141">
        <f t="shared" si="74"/>
        <v>0</v>
      </c>
      <c r="T104" s="141">
        <f t="shared" si="75"/>
        <v>780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351</v>
      </c>
      <c r="Z104" s="4" t="s">
        <v>197</v>
      </c>
      <c r="AA104" s="4" t="s">
        <v>48</v>
      </c>
      <c r="AB104" s="4">
        <v>514</v>
      </c>
      <c r="AC104" s="4">
        <v>6160.9979999999996</v>
      </c>
      <c r="AD104" s="4">
        <v>2455.6019999999999</v>
      </c>
      <c r="AE104" s="4">
        <v>2.5089999999999999</v>
      </c>
      <c r="AF104" s="4">
        <v>3.1</v>
      </c>
      <c r="AG104" s="4">
        <v>12.885</v>
      </c>
      <c r="AH104" s="4">
        <v>337.48353500000002</v>
      </c>
      <c r="AI104" s="4">
        <v>7.4460389999999999</v>
      </c>
      <c r="AJ104" s="4">
        <v>115.15576</v>
      </c>
      <c r="AK104" s="4">
        <v>1517</v>
      </c>
      <c r="AL104" s="4">
        <v>0</v>
      </c>
      <c r="AM104" s="4">
        <v>780</v>
      </c>
      <c r="AN104" s="4">
        <v>70</v>
      </c>
      <c r="AO104" s="4">
        <v>18.255699</v>
      </c>
      <c r="AP104" s="4">
        <v>845.6</v>
      </c>
      <c r="AQ104" s="4">
        <v>0</v>
      </c>
      <c r="AR104" s="4">
        <v>17</v>
      </c>
      <c r="AS104" s="4">
        <v>1753</v>
      </c>
      <c r="AT104" s="4">
        <v>0</v>
      </c>
      <c r="AU104" s="4">
        <v>12.66</v>
      </c>
      <c r="AV104" s="4">
        <v>53704</v>
      </c>
      <c r="AW104" s="4">
        <v>0</v>
      </c>
      <c r="AX104" s="4">
        <v>0.57999999999999996</v>
      </c>
      <c r="AY104">
        <v>0.80935483870967739</v>
      </c>
      <c r="AZ104" t="s">
        <v>66</v>
      </c>
      <c r="BA104" t="s">
        <v>350</v>
      </c>
      <c r="BB104">
        <v>3</v>
      </c>
      <c r="BC104" t="s">
        <v>894</v>
      </c>
      <c r="BD104">
        <v>15</v>
      </c>
      <c r="BE104">
        <v>53125.697</v>
      </c>
      <c r="BF104">
        <v>0.11597020552972698</v>
      </c>
      <c r="BG104">
        <v>9.3861046991640315E-2</v>
      </c>
      <c r="BH104">
        <v>442795.72800000024</v>
      </c>
      <c r="BI104">
        <v>1.3913860523966022E-2</v>
      </c>
      <c r="BJ104">
        <v>1.1261250340203467E-2</v>
      </c>
      <c r="BK104">
        <v>1</v>
      </c>
      <c r="BL104" t="s">
        <v>69</v>
      </c>
      <c r="BM104">
        <v>1</v>
      </c>
      <c r="BN104" t="s">
        <v>839</v>
      </c>
    </row>
    <row r="105" spans="1:66">
      <c r="A105" s="142" t="str">
        <f t="shared" si="56"/>
        <v>삼환교통</v>
      </c>
      <c r="B105" s="142" t="str">
        <f t="shared" si="57"/>
        <v>급행99</v>
      </c>
      <c r="C105" s="143" t="str">
        <f t="shared" si="58"/>
        <v>70바3124</v>
      </c>
      <c r="D105" s="131" t="str">
        <f t="shared" si="59"/>
        <v>대형</v>
      </c>
      <c r="E105" s="127" t="str">
        <f t="shared" si="60"/>
        <v>D</v>
      </c>
      <c r="F105" s="150">
        <f t="shared" si="61"/>
        <v>0.81750000000000012</v>
      </c>
      <c r="G105" s="151">
        <f t="shared" si="62"/>
        <v>2.2890000000000001</v>
      </c>
      <c r="H105" s="152">
        <f t="shared" si="63"/>
        <v>2.8</v>
      </c>
      <c r="I105" s="153">
        <f t="shared" si="64"/>
        <v>6347.8029999999999</v>
      </c>
      <c r="J105" s="154">
        <f t="shared" si="65"/>
        <v>1.9089999986488575E-2</v>
      </c>
      <c r="K105" s="154">
        <f t="shared" si="66"/>
        <v>0.33692169682446377</v>
      </c>
      <c r="L105" s="154">
        <f t="shared" si="67"/>
        <v>0.20652814840032055</v>
      </c>
      <c r="M105" s="155">
        <f t="shared" si="68"/>
        <v>14.863</v>
      </c>
      <c r="N105" s="156">
        <f t="shared" si="69"/>
        <v>0</v>
      </c>
      <c r="O105" s="156">
        <f t="shared" si="70"/>
        <v>9.7360000000000007</v>
      </c>
      <c r="P105" s="157">
        <f t="shared" si="71"/>
        <v>0</v>
      </c>
      <c r="Q105" s="158">
        <f t="shared" si="72"/>
        <v>77</v>
      </c>
      <c r="R105" s="159">
        <f t="shared" si="73"/>
        <v>28.276508216108468</v>
      </c>
      <c r="S105" s="144">
        <f t="shared" si="74"/>
        <v>0</v>
      </c>
      <c r="T105" s="144">
        <f t="shared" si="75"/>
        <v>618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352</v>
      </c>
      <c r="Z105" s="4" t="s">
        <v>197</v>
      </c>
      <c r="AA105" s="4" t="s">
        <v>48</v>
      </c>
      <c r="AB105" s="4">
        <v>514</v>
      </c>
      <c r="AC105" s="4">
        <v>6347.8029999999999</v>
      </c>
      <c r="AD105" s="4">
        <v>2772.8049999999998</v>
      </c>
      <c r="AE105" s="4">
        <v>2.2890000000000001</v>
      </c>
      <c r="AF105" s="4">
        <v>2.8</v>
      </c>
      <c r="AG105" s="4">
        <v>14.863</v>
      </c>
      <c r="AH105" s="4">
        <v>348.593819</v>
      </c>
      <c r="AI105" s="4">
        <v>6.6546560000000001</v>
      </c>
      <c r="AJ105" s="4">
        <v>117.448821</v>
      </c>
      <c r="AK105" s="4">
        <v>1311</v>
      </c>
      <c r="AL105" s="4">
        <v>0</v>
      </c>
      <c r="AM105" s="4">
        <v>618</v>
      </c>
      <c r="AN105" s="4">
        <v>77</v>
      </c>
      <c r="AO105" s="4">
        <v>18.20974</v>
      </c>
      <c r="AP105" s="4">
        <v>960.1</v>
      </c>
      <c r="AQ105" s="4">
        <v>0</v>
      </c>
      <c r="AR105" s="4">
        <v>39</v>
      </c>
      <c r="AS105" s="4">
        <v>9714</v>
      </c>
      <c r="AT105" s="4">
        <v>0</v>
      </c>
      <c r="AU105" s="4">
        <v>9.7360000000000007</v>
      </c>
      <c r="AV105" s="4">
        <v>55711</v>
      </c>
      <c r="AW105" s="4">
        <v>0</v>
      </c>
      <c r="AX105" s="4">
        <v>0.59</v>
      </c>
      <c r="AY105">
        <v>0.81750000000000012</v>
      </c>
      <c r="AZ105" t="s">
        <v>66</v>
      </c>
      <c r="BA105" t="s">
        <v>350</v>
      </c>
      <c r="BB105">
        <v>2</v>
      </c>
      <c r="BC105" t="s">
        <v>896</v>
      </c>
      <c r="BD105">
        <v>13</v>
      </c>
      <c r="BE105">
        <v>53125.697</v>
      </c>
      <c r="BF105">
        <v>0.11948648880785508</v>
      </c>
      <c r="BG105">
        <v>9.7680204600421539E-2</v>
      </c>
      <c r="BH105">
        <v>442795.72800000024</v>
      </c>
      <c r="BI105">
        <v>1.433573677115511E-2</v>
      </c>
      <c r="BJ105">
        <v>1.1719464810419303E-2</v>
      </c>
      <c r="BK105">
        <v>1</v>
      </c>
      <c r="BL105" t="s">
        <v>66</v>
      </c>
      <c r="BM105">
        <v>0</v>
      </c>
      <c r="BN105" t="s">
        <v>841</v>
      </c>
    </row>
    <row r="106" spans="1:66">
      <c r="A106" s="139" t="str">
        <f t="shared" si="56"/>
        <v>삼환교통</v>
      </c>
      <c r="B106" s="139" t="str">
        <f t="shared" si="57"/>
        <v>급행99</v>
      </c>
      <c r="C106" s="140" t="str">
        <f t="shared" si="58"/>
        <v>70바3126</v>
      </c>
      <c r="D106" s="114" t="str">
        <f t="shared" si="59"/>
        <v>대형</v>
      </c>
      <c r="E106" s="110" t="str">
        <f t="shared" si="60"/>
        <v>D</v>
      </c>
      <c r="F106" s="160">
        <f t="shared" si="61"/>
        <v>0.81896551724137934</v>
      </c>
      <c r="G106" s="161">
        <f t="shared" si="62"/>
        <v>2.375</v>
      </c>
      <c r="H106" s="162">
        <f t="shared" si="63"/>
        <v>2.9</v>
      </c>
      <c r="I106" s="163">
        <f t="shared" si="64"/>
        <v>6684.6469999999999</v>
      </c>
      <c r="J106" s="164">
        <f t="shared" si="65"/>
        <v>2.0052882549978657E-2</v>
      </c>
      <c r="K106" s="164">
        <f t="shared" si="66"/>
        <v>0.34125613832682689</v>
      </c>
      <c r="L106" s="164">
        <f t="shared" si="67"/>
        <v>0.22454439254608358</v>
      </c>
      <c r="M106" s="165">
        <f t="shared" si="68"/>
        <v>14.926</v>
      </c>
      <c r="N106" s="166">
        <f t="shared" si="69"/>
        <v>1.4999999999999999E-2</v>
      </c>
      <c r="O106" s="166">
        <f t="shared" si="70"/>
        <v>7.1959999999999997</v>
      </c>
      <c r="P106" s="167">
        <f t="shared" si="71"/>
        <v>0</v>
      </c>
      <c r="Q106" s="168">
        <f t="shared" si="72"/>
        <v>74</v>
      </c>
      <c r="R106" s="169">
        <f t="shared" si="73"/>
        <v>29.424586289708525</v>
      </c>
      <c r="S106" s="141">
        <f t="shared" si="74"/>
        <v>1</v>
      </c>
      <c r="T106" s="141">
        <f t="shared" si="75"/>
        <v>481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353</v>
      </c>
      <c r="Z106" s="4" t="s">
        <v>197</v>
      </c>
      <c r="AA106" s="4" t="s">
        <v>48</v>
      </c>
      <c r="AB106" s="4">
        <v>514</v>
      </c>
      <c r="AC106" s="4">
        <v>6684.6469999999999</v>
      </c>
      <c r="AD106" s="4">
        <v>2814.2249999999999</v>
      </c>
      <c r="AE106" s="4">
        <v>2.375</v>
      </c>
      <c r="AF106" s="4">
        <v>2.9</v>
      </c>
      <c r="AG106" s="4">
        <v>14.926</v>
      </c>
      <c r="AH106" s="4">
        <v>355.69464799999997</v>
      </c>
      <c r="AI106" s="4">
        <v>7.1327030000000002</v>
      </c>
      <c r="AJ106" s="4">
        <v>121.382982</v>
      </c>
      <c r="AK106" s="4">
        <v>1501</v>
      </c>
      <c r="AL106" s="4">
        <v>1</v>
      </c>
      <c r="AM106" s="4">
        <v>481</v>
      </c>
      <c r="AN106" s="4">
        <v>74</v>
      </c>
      <c r="AO106" s="4">
        <v>18.793216999999999</v>
      </c>
      <c r="AP106" s="4">
        <v>1486.1</v>
      </c>
      <c r="AQ106" s="4">
        <v>0</v>
      </c>
      <c r="AR106" s="4">
        <v>31</v>
      </c>
      <c r="AS106" s="4">
        <v>6079</v>
      </c>
      <c r="AT106" s="4">
        <v>1.4999999999999999E-2</v>
      </c>
      <c r="AU106" s="4">
        <v>7.1959999999999997</v>
      </c>
      <c r="AV106" s="4">
        <v>54672</v>
      </c>
      <c r="AW106" s="4">
        <v>0</v>
      </c>
      <c r="AX106" s="4">
        <v>0.59</v>
      </c>
      <c r="AY106">
        <v>0.81896551724137934</v>
      </c>
      <c r="AZ106" t="s">
        <v>66</v>
      </c>
      <c r="BA106" t="s">
        <v>350</v>
      </c>
      <c r="BB106">
        <v>1</v>
      </c>
      <c r="BC106" t="s">
        <v>892</v>
      </c>
      <c r="BD106">
        <v>15</v>
      </c>
      <c r="BE106">
        <v>53125.697</v>
      </c>
      <c r="BF106">
        <v>0.12582699856154358</v>
      </c>
      <c r="BG106">
        <v>0.10304797295988484</v>
      </c>
      <c r="BH106">
        <v>442795.72800000024</v>
      </c>
      <c r="BI106">
        <v>1.5096457750829963E-2</v>
      </c>
      <c r="BJ106">
        <v>1.236347833042109E-2</v>
      </c>
      <c r="BK106">
        <v>1</v>
      </c>
      <c r="BL106" t="s">
        <v>69</v>
      </c>
      <c r="BM106">
        <v>1</v>
      </c>
      <c r="BN106" t="s">
        <v>839</v>
      </c>
    </row>
    <row r="107" spans="1:66">
      <c r="A107" s="142" t="str">
        <f t="shared" si="56"/>
        <v>삼환교통</v>
      </c>
      <c r="B107" s="142" t="str">
        <f t="shared" si="57"/>
        <v>급행99</v>
      </c>
      <c r="C107" s="143" t="str">
        <f t="shared" si="58"/>
        <v>70바3134</v>
      </c>
      <c r="D107" s="131" t="str">
        <f t="shared" si="59"/>
        <v>대형</v>
      </c>
      <c r="E107" s="127" t="str">
        <f t="shared" si="60"/>
        <v>A</v>
      </c>
      <c r="F107" s="150">
        <f t="shared" si="61"/>
        <v>0.99095238095238092</v>
      </c>
      <c r="G107" s="151">
        <f t="shared" si="62"/>
        <v>2.081</v>
      </c>
      <c r="H107" s="152">
        <f t="shared" si="63"/>
        <v>2.1</v>
      </c>
      <c r="I107" s="153">
        <f t="shared" si="64"/>
        <v>5105.5640000000003</v>
      </c>
      <c r="J107" s="154">
        <f t="shared" si="65"/>
        <v>2.0017706786941591E-2</v>
      </c>
      <c r="K107" s="154">
        <f t="shared" si="66"/>
        <v>0.34492935752190435</v>
      </c>
      <c r="L107" s="154">
        <f t="shared" si="67"/>
        <v>0.18685496842268551</v>
      </c>
      <c r="M107" s="155">
        <f t="shared" si="68"/>
        <v>13.1</v>
      </c>
      <c r="N107" s="156">
        <f t="shared" si="69"/>
        <v>7.8E-2</v>
      </c>
      <c r="O107" s="156">
        <f t="shared" si="70"/>
        <v>6.3070000000000004</v>
      </c>
      <c r="P107" s="157">
        <f t="shared" si="71"/>
        <v>0</v>
      </c>
      <c r="Q107" s="158">
        <f t="shared" si="72"/>
        <v>75</v>
      </c>
      <c r="R107" s="159">
        <f t="shared" si="73"/>
        <v>27.881090700275152</v>
      </c>
      <c r="S107" s="144">
        <f t="shared" si="74"/>
        <v>4</v>
      </c>
      <c r="T107" s="144">
        <f t="shared" si="75"/>
        <v>322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211</v>
      </c>
      <c r="Z107" s="4" t="s">
        <v>197</v>
      </c>
      <c r="AA107" s="4" t="s">
        <v>48</v>
      </c>
      <c r="AB107" s="4">
        <v>514</v>
      </c>
      <c r="AC107" s="4">
        <v>5105.5640000000003</v>
      </c>
      <c r="AD107" s="4">
        <v>2453.8649999999998</v>
      </c>
      <c r="AE107" s="4">
        <v>2.081</v>
      </c>
      <c r="AF107" s="4">
        <v>2.1</v>
      </c>
      <c r="AG107" s="4">
        <v>13.1</v>
      </c>
      <c r="AH107" s="4">
        <v>288.35271</v>
      </c>
      <c r="AI107" s="4">
        <v>5.7721600000000004</v>
      </c>
      <c r="AJ107" s="4">
        <v>99.461314999999999</v>
      </c>
      <c r="AK107" s="4">
        <v>954</v>
      </c>
      <c r="AL107" s="4">
        <v>4</v>
      </c>
      <c r="AM107" s="4">
        <v>322</v>
      </c>
      <c r="AN107" s="4">
        <v>75</v>
      </c>
      <c r="AO107" s="4">
        <v>17.705967999999999</v>
      </c>
      <c r="AP107" s="4">
        <v>735.7</v>
      </c>
      <c r="AQ107" s="4">
        <v>0</v>
      </c>
      <c r="AR107" s="4">
        <v>25</v>
      </c>
      <c r="AS107" s="4">
        <v>13572</v>
      </c>
      <c r="AT107" s="4">
        <v>7.8E-2</v>
      </c>
      <c r="AU107" s="4">
        <v>6.3070000000000004</v>
      </c>
      <c r="AV107" s="4">
        <v>43940</v>
      </c>
      <c r="AW107" s="4">
        <v>0</v>
      </c>
      <c r="AX107" s="4">
        <v>0.5</v>
      </c>
      <c r="AY107">
        <v>0.99095238095238092</v>
      </c>
      <c r="AZ107" t="s">
        <v>65</v>
      </c>
      <c r="BA107" t="s">
        <v>350</v>
      </c>
      <c r="BB107">
        <v>1</v>
      </c>
      <c r="BC107" t="s">
        <v>966</v>
      </c>
      <c r="BD107">
        <v>18</v>
      </c>
      <c r="BE107">
        <v>53125.697</v>
      </c>
      <c r="BF107">
        <v>9.610347324007816E-2</v>
      </c>
      <c r="BG107">
        <v>9.5233965625048878E-2</v>
      </c>
      <c r="BH107">
        <v>442795.72800000024</v>
      </c>
      <c r="BI107">
        <v>1.1530291909229978E-2</v>
      </c>
      <c r="BJ107">
        <v>1.142597022052742E-2</v>
      </c>
      <c r="BK107">
        <v>1</v>
      </c>
      <c r="BL107" t="s">
        <v>66</v>
      </c>
      <c r="BM107">
        <v>3</v>
      </c>
      <c r="BN107" t="s">
        <v>839</v>
      </c>
    </row>
    <row r="108" spans="1:66">
      <c r="A108" s="139" t="str">
        <f t="shared" si="56"/>
        <v>삼환교통</v>
      </c>
      <c r="B108" s="139" t="str">
        <f t="shared" si="57"/>
        <v>급행99</v>
      </c>
      <c r="C108" s="140" t="str">
        <f t="shared" si="58"/>
        <v>70바3147</v>
      </c>
      <c r="D108" s="114" t="str">
        <f t="shared" si="59"/>
        <v>대형</v>
      </c>
      <c r="E108" s="110" t="str">
        <f t="shared" si="60"/>
        <v>F</v>
      </c>
      <c r="F108" s="160">
        <f t="shared" si="61"/>
        <v>0.74965517241379309</v>
      </c>
      <c r="G108" s="161">
        <f t="shared" si="62"/>
        <v>2.1739999999999999</v>
      </c>
      <c r="H108" s="162">
        <f t="shared" si="63"/>
        <v>2.9</v>
      </c>
      <c r="I108" s="163">
        <f t="shared" si="64"/>
        <v>6155.4539999999997</v>
      </c>
      <c r="J108" s="164">
        <f t="shared" si="65"/>
        <v>2.3282476670562508E-2</v>
      </c>
      <c r="K108" s="164">
        <f t="shared" si="66"/>
        <v>0.36549790275568961</v>
      </c>
      <c r="L108" s="164">
        <f t="shared" si="67"/>
        <v>0.18357703590994265</v>
      </c>
      <c r="M108" s="165">
        <f t="shared" si="68"/>
        <v>17.257999999999999</v>
      </c>
      <c r="N108" s="166">
        <f t="shared" si="69"/>
        <v>0</v>
      </c>
      <c r="O108" s="166">
        <f t="shared" si="70"/>
        <v>9.9420000000000002</v>
      </c>
      <c r="P108" s="167">
        <f t="shared" si="71"/>
        <v>0</v>
      </c>
      <c r="Q108" s="168">
        <f t="shared" si="72"/>
        <v>70</v>
      </c>
      <c r="R108" s="169">
        <f t="shared" si="73"/>
        <v>29.299119879847723</v>
      </c>
      <c r="S108" s="141">
        <f t="shared" si="74"/>
        <v>0</v>
      </c>
      <c r="T108" s="141">
        <f t="shared" si="75"/>
        <v>612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355</v>
      </c>
      <c r="Z108" s="4" t="s">
        <v>197</v>
      </c>
      <c r="AA108" s="4" t="s">
        <v>48</v>
      </c>
      <c r="AB108" s="4">
        <v>514</v>
      </c>
      <c r="AC108" s="4">
        <v>6155.4539999999997</v>
      </c>
      <c r="AD108" s="4">
        <v>2831.4720000000002</v>
      </c>
      <c r="AE108" s="4">
        <v>2.1739999999999999</v>
      </c>
      <c r="AF108" s="4">
        <v>2.9</v>
      </c>
      <c r="AG108" s="4">
        <v>17.257999999999999</v>
      </c>
      <c r="AH108" s="4">
        <v>343.722711</v>
      </c>
      <c r="AI108" s="4">
        <v>8.0027159999999995</v>
      </c>
      <c r="AJ108" s="4">
        <v>125.62993</v>
      </c>
      <c r="AK108" s="4">
        <v>1130</v>
      </c>
      <c r="AL108" s="4">
        <v>0</v>
      </c>
      <c r="AM108" s="4">
        <v>612</v>
      </c>
      <c r="AN108" s="4">
        <v>70</v>
      </c>
      <c r="AO108" s="4">
        <v>17.908196</v>
      </c>
      <c r="AP108" s="4">
        <v>1110.7</v>
      </c>
      <c r="AQ108" s="4">
        <v>0</v>
      </c>
      <c r="AR108" s="4">
        <v>47</v>
      </c>
      <c r="AS108" s="4">
        <v>12328</v>
      </c>
      <c r="AT108" s="4">
        <v>0</v>
      </c>
      <c r="AU108" s="4">
        <v>9.9420000000000002</v>
      </c>
      <c r="AV108" s="4">
        <v>54225</v>
      </c>
      <c r="AW108" s="4">
        <v>0</v>
      </c>
      <c r="AX108" s="4">
        <v>0.6</v>
      </c>
      <c r="AY108">
        <v>0.74965517241379309</v>
      </c>
      <c r="AZ108" t="s">
        <v>69</v>
      </c>
      <c r="BA108" t="s">
        <v>350</v>
      </c>
      <c r="BB108">
        <v>2</v>
      </c>
      <c r="BC108" t="s">
        <v>893</v>
      </c>
      <c r="BD108">
        <v>10</v>
      </c>
      <c r="BE108">
        <v>53125.697</v>
      </c>
      <c r="BF108">
        <v>0.11586584925182251</v>
      </c>
      <c r="BG108">
        <v>8.685943319774557E-2</v>
      </c>
      <c r="BH108">
        <v>442795.72800000024</v>
      </c>
      <c r="BI108">
        <v>1.3901340077969308E-2</v>
      </c>
      <c r="BJ108">
        <v>1.0421211492932854E-2</v>
      </c>
      <c r="BK108">
        <v>1</v>
      </c>
      <c r="BL108" t="s">
        <v>69</v>
      </c>
      <c r="BM108">
        <v>0</v>
      </c>
      <c r="BN108" t="s">
        <v>841</v>
      </c>
    </row>
    <row r="109" spans="1:66">
      <c r="A109" s="142" t="str">
        <f t="shared" si="56"/>
        <v>삼환교통</v>
      </c>
      <c r="B109" s="142" t="str">
        <f t="shared" si="57"/>
        <v>급행99</v>
      </c>
      <c r="C109" s="143" t="str">
        <f t="shared" si="58"/>
        <v>70바3149</v>
      </c>
      <c r="D109" s="131" t="str">
        <f t="shared" si="59"/>
        <v>대형</v>
      </c>
      <c r="E109" s="127" t="str">
        <f t="shared" si="60"/>
        <v>F</v>
      </c>
      <c r="F109" s="150">
        <f t="shared" si="61"/>
        <v>0.79548387096774198</v>
      </c>
      <c r="G109" s="151">
        <f t="shared" si="62"/>
        <v>2.4660000000000002</v>
      </c>
      <c r="H109" s="152">
        <f t="shared" si="63"/>
        <v>3.1</v>
      </c>
      <c r="I109" s="153">
        <f t="shared" si="64"/>
        <v>6287.5860000000002</v>
      </c>
      <c r="J109" s="154">
        <f t="shared" si="65"/>
        <v>1.0289457495946919E-2</v>
      </c>
      <c r="K109" s="154">
        <f t="shared" si="66"/>
        <v>0.33375513945586455</v>
      </c>
      <c r="L109" s="154">
        <f t="shared" si="67"/>
        <v>0.18337721344884983</v>
      </c>
      <c r="M109" s="155">
        <f t="shared" si="68"/>
        <v>13.606999999999999</v>
      </c>
      <c r="N109" s="156">
        <f t="shared" si="69"/>
        <v>1.6E-2</v>
      </c>
      <c r="O109" s="156">
        <f t="shared" si="70"/>
        <v>5.5979999999999999</v>
      </c>
      <c r="P109" s="157">
        <f t="shared" si="71"/>
        <v>0</v>
      </c>
      <c r="Q109" s="158">
        <f t="shared" si="72"/>
        <v>76</v>
      </c>
      <c r="R109" s="159">
        <f t="shared" si="73"/>
        <v>28.236103153653627</v>
      </c>
      <c r="S109" s="144">
        <f t="shared" si="74"/>
        <v>1</v>
      </c>
      <c r="T109" s="144">
        <f t="shared" si="75"/>
        <v>352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356</v>
      </c>
      <c r="Z109" s="4" t="s">
        <v>197</v>
      </c>
      <c r="AA109" s="4" t="s">
        <v>48</v>
      </c>
      <c r="AB109" s="4">
        <v>514</v>
      </c>
      <c r="AC109" s="4">
        <v>6287.5860000000002</v>
      </c>
      <c r="AD109" s="4">
        <v>2549.5169999999998</v>
      </c>
      <c r="AE109" s="4">
        <v>2.4660000000000002</v>
      </c>
      <c r="AF109" s="4">
        <v>3.1</v>
      </c>
      <c r="AG109" s="4">
        <v>13.606999999999999</v>
      </c>
      <c r="AH109" s="4">
        <v>339.47270800000001</v>
      </c>
      <c r="AI109" s="4">
        <v>3.4929899999999998</v>
      </c>
      <c r="AJ109" s="4">
        <v>113.30076099999999</v>
      </c>
      <c r="AK109" s="4">
        <v>1153</v>
      </c>
      <c r="AL109" s="4">
        <v>1</v>
      </c>
      <c r="AM109" s="4">
        <v>352</v>
      </c>
      <c r="AN109" s="4">
        <v>76</v>
      </c>
      <c r="AO109" s="4">
        <v>18.521623999999999</v>
      </c>
      <c r="AP109" s="4">
        <v>956.8</v>
      </c>
      <c r="AQ109" s="4">
        <v>0</v>
      </c>
      <c r="AR109" s="4">
        <v>23</v>
      </c>
      <c r="AS109" s="4">
        <v>4612</v>
      </c>
      <c r="AT109" s="4">
        <v>1.6E-2</v>
      </c>
      <c r="AU109" s="4">
        <v>5.5979999999999999</v>
      </c>
      <c r="AV109" s="4">
        <v>56780</v>
      </c>
      <c r="AW109" s="4">
        <v>0</v>
      </c>
      <c r="AX109" s="4">
        <v>0.6</v>
      </c>
      <c r="AY109">
        <v>0.79548387096774198</v>
      </c>
      <c r="AZ109" t="s">
        <v>69</v>
      </c>
      <c r="BA109" t="s">
        <v>350</v>
      </c>
      <c r="BB109">
        <v>1</v>
      </c>
      <c r="BC109" t="s">
        <v>895</v>
      </c>
      <c r="BD109">
        <v>15</v>
      </c>
      <c r="BE109">
        <v>53125.697</v>
      </c>
      <c r="BF109">
        <v>0.11835300720854543</v>
      </c>
      <c r="BG109">
        <v>9.4147908314926781E-2</v>
      </c>
      <c r="BH109">
        <v>442795.72800000024</v>
      </c>
      <c r="BI109">
        <v>1.4199744040891011E-2</v>
      </c>
      <c r="BJ109">
        <v>1.1295667356399109E-2</v>
      </c>
      <c r="BK109">
        <v>1</v>
      </c>
      <c r="BL109" t="s">
        <v>69</v>
      </c>
      <c r="BM109">
        <v>0</v>
      </c>
      <c r="BN109" t="s">
        <v>841</v>
      </c>
    </row>
    <row r="110" spans="1:66">
      <c r="A110" s="139" t="str">
        <f t="shared" si="56"/>
        <v>삼환교통</v>
      </c>
      <c r="B110" s="139" t="str">
        <f t="shared" si="57"/>
        <v>급행99</v>
      </c>
      <c r="C110" s="140" t="str">
        <f t="shared" si="58"/>
        <v>70바3151</v>
      </c>
      <c r="D110" s="114" t="str">
        <f t="shared" si="59"/>
        <v>대형</v>
      </c>
      <c r="E110" s="110" t="str">
        <f t="shared" si="60"/>
        <v>C</v>
      </c>
      <c r="F110" s="160">
        <f t="shared" si="61"/>
        <v>0.85241379310344834</v>
      </c>
      <c r="G110" s="161">
        <f t="shared" si="62"/>
        <v>2.472</v>
      </c>
      <c r="H110" s="162">
        <f t="shared" si="63"/>
        <v>2.9</v>
      </c>
      <c r="I110" s="163">
        <f t="shared" si="64"/>
        <v>6373.8450000000003</v>
      </c>
      <c r="J110" s="164">
        <f t="shared" si="65"/>
        <v>1.9990955869857045E-2</v>
      </c>
      <c r="K110" s="164">
        <f t="shared" si="66"/>
        <v>0.33144746734179975</v>
      </c>
      <c r="L110" s="164">
        <f t="shared" si="67"/>
        <v>0.22309924386300575</v>
      </c>
      <c r="M110" s="165">
        <f t="shared" si="68"/>
        <v>13.628</v>
      </c>
      <c r="N110" s="166">
        <f t="shared" si="69"/>
        <v>1.6E-2</v>
      </c>
      <c r="O110" s="166">
        <f t="shared" si="70"/>
        <v>7.625</v>
      </c>
      <c r="P110" s="167">
        <f t="shared" si="71"/>
        <v>0</v>
      </c>
      <c r="Q110" s="168">
        <f t="shared" si="72"/>
        <v>73</v>
      </c>
      <c r="R110" s="169">
        <f t="shared" si="73"/>
        <v>28.806195541707563</v>
      </c>
      <c r="S110" s="141">
        <f t="shared" si="74"/>
        <v>1</v>
      </c>
      <c r="T110" s="141">
        <f t="shared" si="75"/>
        <v>486</v>
      </c>
      <c r="U110" t="s">
        <v>117</v>
      </c>
      <c r="V110" t="s">
        <v>124</v>
      </c>
      <c r="W110" t="s">
        <v>117</v>
      </c>
      <c r="X110" s="4" t="s">
        <v>124</v>
      </c>
      <c r="Y110" s="4" t="s">
        <v>357</v>
      </c>
      <c r="Z110" s="4" t="s">
        <v>197</v>
      </c>
      <c r="AA110" s="4" t="s">
        <v>48</v>
      </c>
      <c r="AB110" s="4">
        <v>514</v>
      </c>
      <c r="AC110" s="4">
        <v>6373.8450000000003</v>
      </c>
      <c r="AD110" s="4">
        <v>2578.7049999999999</v>
      </c>
      <c r="AE110" s="4">
        <v>2.472</v>
      </c>
      <c r="AF110" s="4">
        <v>2.9</v>
      </c>
      <c r="AG110" s="4">
        <v>13.628</v>
      </c>
      <c r="AH110" s="4">
        <v>341.16492699999998</v>
      </c>
      <c r="AI110" s="4">
        <v>6.8202129999999999</v>
      </c>
      <c r="AJ110" s="4">
        <v>113.07825099999999</v>
      </c>
      <c r="AK110" s="4">
        <v>1422</v>
      </c>
      <c r="AL110" s="4">
        <v>1</v>
      </c>
      <c r="AM110" s="4">
        <v>486</v>
      </c>
      <c r="AN110" s="4">
        <v>73</v>
      </c>
      <c r="AO110" s="4">
        <v>18.682590999999999</v>
      </c>
      <c r="AP110" s="4">
        <v>1455.1</v>
      </c>
      <c r="AQ110" s="4">
        <v>0</v>
      </c>
      <c r="AR110" s="4">
        <v>29</v>
      </c>
      <c r="AS110" s="4">
        <v>2789</v>
      </c>
      <c r="AT110" s="4">
        <v>1.6E-2</v>
      </c>
      <c r="AU110" s="4">
        <v>7.625</v>
      </c>
      <c r="AV110" s="4">
        <v>58105</v>
      </c>
      <c r="AW110" s="4">
        <v>0</v>
      </c>
      <c r="AX110" s="4">
        <v>0.59</v>
      </c>
      <c r="AY110">
        <v>0.85241379310344834</v>
      </c>
      <c r="AZ110" t="s">
        <v>68</v>
      </c>
      <c r="BA110" t="s">
        <v>350</v>
      </c>
      <c r="BB110">
        <v>1</v>
      </c>
      <c r="BC110" t="s">
        <v>967</v>
      </c>
      <c r="BD110">
        <v>14</v>
      </c>
      <c r="BE110">
        <v>53125.697</v>
      </c>
      <c r="BF110">
        <v>0.11997668472942577</v>
      </c>
      <c r="BG110">
        <v>0.10226978091418638</v>
      </c>
      <c r="BH110">
        <v>442795.72800000024</v>
      </c>
      <c r="BI110">
        <v>1.4394549443349636E-2</v>
      </c>
      <c r="BJ110">
        <v>1.2270112491020795E-2</v>
      </c>
      <c r="BK110">
        <v>1</v>
      </c>
      <c r="BL110" t="s">
        <v>66</v>
      </c>
      <c r="BM110">
        <v>1</v>
      </c>
      <c r="BN110" t="s">
        <v>839</v>
      </c>
    </row>
    <row r="111" spans="1:66">
      <c r="A111" s="142" t="str">
        <f t="shared" si="56"/>
        <v>삼환교통</v>
      </c>
      <c r="B111" s="142" t="str">
        <f t="shared" si="57"/>
        <v>급행99</v>
      </c>
      <c r="C111" s="143" t="str">
        <f t="shared" si="58"/>
        <v>70바3183</v>
      </c>
      <c r="D111" s="131" t="str">
        <f t="shared" si="59"/>
        <v>대형</v>
      </c>
      <c r="E111" s="127" t="str">
        <f t="shared" si="60"/>
        <v>A</v>
      </c>
      <c r="F111" s="150">
        <f t="shared" si="61"/>
        <v>0.98238095238095247</v>
      </c>
      <c r="G111" s="151">
        <f t="shared" si="62"/>
        <v>2.0630000000000002</v>
      </c>
      <c r="H111" s="152">
        <f t="shared" si="63"/>
        <v>2.1</v>
      </c>
      <c r="I111" s="153">
        <f t="shared" si="64"/>
        <v>4172.7160000000003</v>
      </c>
      <c r="J111" s="154">
        <f t="shared" si="65"/>
        <v>2.401663575908515E-2</v>
      </c>
      <c r="K111" s="154">
        <f t="shared" si="66"/>
        <v>0.33090152687852825</v>
      </c>
      <c r="L111" s="154">
        <f t="shared" si="67"/>
        <v>0.21448859687551225</v>
      </c>
      <c r="M111" s="155">
        <f t="shared" si="68"/>
        <v>11.792</v>
      </c>
      <c r="N111" s="156">
        <f t="shared" si="69"/>
        <v>0.12</v>
      </c>
      <c r="O111" s="156">
        <f t="shared" si="70"/>
        <v>8.0519999999999996</v>
      </c>
      <c r="P111" s="157">
        <f t="shared" si="71"/>
        <v>0</v>
      </c>
      <c r="Q111" s="158">
        <f t="shared" si="72"/>
        <v>76</v>
      </c>
      <c r="R111" s="159">
        <f t="shared" si="73"/>
        <v>28.097039464004791</v>
      </c>
      <c r="S111" s="144">
        <f t="shared" si="74"/>
        <v>5</v>
      </c>
      <c r="T111" s="144">
        <f t="shared" si="75"/>
        <v>336</v>
      </c>
      <c r="U111" t="s">
        <v>117</v>
      </c>
      <c r="V111" t="s">
        <v>124</v>
      </c>
      <c r="W111" t="s">
        <v>117</v>
      </c>
      <c r="X111" s="4" t="s">
        <v>124</v>
      </c>
      <c r="Y111" s="4" t="s">
        <v>220</v>
      </c>
      <c r="Z111" s="4" t="s">
        <v>197</v>
      </c>
      <c r="AA111" s="4" t="s">
        <v>48</v>
      </c>
      <c r="AB111" s="4">
        <v>514</v>
      </c>
      <c r="AC111" s="4">
        <v>4172.7160000000003</v>
      </c>
      <c r="AD111" s="4">
        <v>2022.4649999999999</v>
      </c>
      <c r="AE111" s="4">
        <v>2.0630000000000002</v>
      </c>
      <c r="AF111" s="4">
        <v>2.1</v>
      </c>
      <c r="AG111" s="4">
        <v>11.792</v>
      </c>
      <c r="AH111" s="4">
        <v>230.220213</v>
      </c>
      <c r="AI111" s="4">
        <v>5.529115</v>
      </c>
      <c r="AJ111" s="4">
        <v>76.180220000000006</v>
      </c>
      <c r="AK111" s="4">
        <v>895</v>
      </c>
      <c r="AL111" s="4">
        <v>5</v>
      </c>
      <c r="AM111" s="4">
        <v>336</v>
      </c>
      <c r="AN111" s="4">
        <v>76</v>
      </c>
      <c r="AO111" s="4">
        <v>18.124889</v>
      </c>
      <c r="AP111" s="4">
        <v>720.1</v>
      </c>
      <c r="AQ111" s="4">
        <v>0</v>
      </c>
      <c r="AR111" s="4">
        <v>28</v>
      </c>
      <c r="AS111" s="4">
        <v>4336</v>
      </c>
      <c r="AT111" s="4">
        <v>0.12</v>
      </c>
      <c r="AU111" s="4">
        <v>8.0519999999999996</v>
      </c>
      <c r="AV111" s="4">
        <v>35827</v>
      </c>
      <c r="AW111" s="4">
        <v>0</v>
      </c>
      <c r="AX111" s="4">
        <v>0.46</v>
      </c>
      <c r="AY111">
        <v>0.98238095238095247</v>
      </c>
      <c r="AZ111" t="s">
        <v>65</v>
      </c>
      <c r="BA111" t="s">
        <v>350</v>
      </c>
      <c r="BB111">
        <v>2</v>
      </c>
      <c r="BC111" t="s">
        <v>968</v>
      </c>
      <c r="BD111">
        <v>11</v>
      </c>
      <c r="BE111">
        <v>53125.697</v>
      </c>
      <c r="BF111">
        <v>7.8544211852881671E-2</v>
      </c>
      <c r="BG111">
        <v>7.7160337644045188E-2</v>
      </c>
      <c r="BH111">
        <v>442795.72800000024</v>
      </c>
      <c r="BI111">
        <v>9.4235687838433672E-3</v>
      </c>
      <c r="BJ111">
        <v>9.2575344766994607E-3</v>
      </c>
      <c r="BK111">
        <v>1</v>
      </c>
      <c r="BL111" t="s">
        <v>66</v>
      </c>
      <c r="BM111">
        <v>3</v>
      </c>
      <c r="BN111" t="s">
        <v>839</v>
      </c>
    </row>
    <row r="112" spans="1:66">
      <c r="A112" s="139" t="str">
        <f t="shared" ref="A112:A115" si="76">W112</f>
        <v>삼환교통</v>
      </c>
      <c r="B112" s="139" t="str">
        <f t="shared" ref="B112:B115" si="77">V112</f>
        <v>예비</v>
      </c>
      <c r="C112" s="140" t="str">
        <f t="shared" ref="C112:C115" si="78">Y112</f>
        <v>72아1206</v>
      </c>
      <c r="D112" s="114" t="str">
        <f t="shared" ref="D112:D115" si="79">Z112</f>
        <v>중형</v>
      </c>
      <c r="E112" s="110" t="str">
        <f t="shared" ref="E112:E115" si="80">AZ112</f>
        <v>F</v>
      </c>
      <c r="F112" s="160">
        <f t="shared" ref="F112:F115" si="81">G112/H112</f>
        <v>0.73111111111111104</v>
      </c>
      <c r="G112" s="161">
        <f t="shared" ref="G112:G115" si="82">AE112</f>
        <v>1.974</v>
      </c>
      <c r="H112" s="162">
        <f t="shared" ref="H112:H115" si="83">AF112</f>
        <v>2.7</v>
      </c>
      <c r="I112" s="163">
        <f t="shared" ref="I112:I115" si="84">AC112</f>
        <v>2747.761</v>
      </c>
      <c r="J112" s="164">
        <f t="shared" ref="J112:J115" si="85">AI112/AH112</f>
        <v>2.4787689239657126E-2</v>
      </c>
      <c r="K112" s="164">
        <f t="shared" ref="K112:K115" si="86">AJ112/AH112</f>
        <v>0.35015033244973337</v>
      </c>
      <c r="L112" s="164">
        <f t="shared" ref="L112:L115" si="87">AK112/AC112</f>
        <v>0.26348725380409721</v>
      </c>
      <c r="M112" s="165">
        <f t="shared" ref="M112:M115" si="88">AG112</f>
        <v>13.7</v>
      </c>
      <c r="N112" s="166">
        <f t="shared" ref="N112:N115" si="89">IF(AW112=0,AT112,"속도계이상")</f>
        <v>0.182</v>
      </c>
      <c r="O112" s="166">
        <f t="shared" ref="O112:O115" si="90">IF(AW112=0,AU112,"속도계이상")</f>
        <v>24.783999999999999</v>
      </c>
      <c r="P112" s="167">
        <f t="shared" ref="P112:P115" si="91">AQ112/60</f>
        <v>0.29166666666666669</v>
      </c>
      <c r="Q112" s="168">
        <f t="shared" ref="Q112:Q115" si="92">AN112</f>
        <v>84</v>
      </c>
      <c r="R112" s="169">
        <f t="shared" ref="R112:R115" si="93">AC112/(AH112-AI112-AJ112)</f>
        <v>26.195756791549883</v>
      </c>
      <c r="S112" s="141">
        <f t="shared" ref="S112:S115" si="94">IF(AW112=0,AL112,"속도계이상")</f>
        <v>5</v>
      </c>
      <c r="T112" s="141">
        <f t="shared" ref="T112:T115" si="95">IF(AW112=0,AM112,"속도계이상")</f>
        <v>681</v>
      </c>
      <c r="U112" t="s">
        <v>117</v>
      </c>
      <c r="V112" t="s">
        <v>89</v>
      </c>
      <c r="W112" t="s">
        <v>117</v>
      </c>
      <c r="X112" s="4" t="s">
        <v>89</v>
      </c>
      <c r="Y112" s="4" t="s">
        <v>358</v>
      </c>
      <c r="Z112" s="4" t="s">
        <v>196</v>
      </c>
      <c r="AA112" s="4" t="s">
        <v>48</v>
      </c>
      <c r="AB112" s="4">
        <v>514</v>
      </c>
      <c r="AC112" s="4">
        <v>2747.761</v>
      </c>
      <c r="AD112" s="4">
        <v>1391.8340000000001</v>
      </c>
      <c r="AE112" s="4">
        <v>1.974</v>
      </c>
      <c r="AF112" s="4">
        <v>2.7</v>
      </c>
      <c r="AG112" s="4">
        <v>13.7</v>
      </c>
      <c r="AH112" s="4">
        <v>167.812738</v>
      </c>
      <c r="AI112" s="4">
        <v>4.1596900000000003</v>
      </c>
      <c r="AJ112" s="4">
        <v>58.759686000000002</v>
      </c>
      <c r="AK112" s="4">
        <v>724</v>
      </c>
      <c r="AL112" s="4">
        <v>5</v>
      </c>
      <c r="AM112" s="4">
        <v>681</v>
      </c>
      <c r="AN112" s="4">
        <v>84</v>
      </c>
      <c r="AO112" s="4">
        <v>16.373971000000001</v>
      </c>
      <c r="AP112" s="4">
        <v>2172.1</v>
      </c>
      <c r="AQ112" s="4">
        <v>17.5</v>
      </c>
      <c r="AR112" s="4">
        <v>13</v>
      </c>
      <c r="AS112" s="4">
        <v>3900</v>
      </c>
      <c r="AT112" s="4">
        <v>0.182</v>
      </c>
      <c r="AU112" s="4">
        <v>24.783999999999999</v>
      </c>
      <c r="AV112" s="4">
        <v>22365</v>
      </c>
      <c r="AW112" s="4">
        <v>0</v>
      </c>
      <c r="AX112" s="4">
        <v>0.52</v>
      </c>
      <c r="AY112">
        <v>0.73111111111111104</v>
      </c>
      <c r="AZ112" t="s">
        <v>69</v>
      </c>
      <c r="BA112" t="s">
        <v>198</v>
      </c>
      <c r="BB112">
        <v>9</v>
      </c>
      <c r="BC112" t="s">
        <v>969</v>
      </c>
      <c r="BD112">
        <v>15</v>
      </c>
      <c r="BE112">
        <v>9816.8669999999984</v>
      </c>
      <c r="BF112">
        <v>0.27990202984312618</v>
      </c>
      <c r="BG112">
        <v>0.20463948404086335</v>
      </c>
      <c r="BH112">
        <v>442795.72800000024</v>
      </c>
      <c r="BI112">
        <v>6.2054821811650326E-3</v>
      </c>
      <c r="BJ112">
        <v>4.5368969724517679E-3</v>
      </c>
      <c r="BK112">
        <v>1</v>
      </c>
      <c r="BL112" t="s">
        <v>69</v>
      </c>
      <c r="BM112">
        <v>0</v>
      </c>
      <c r="BN112" t="s">
        <v>841</v>
      </c>
    </row>
    <row r="113" spans="1:66">
      <c r="A113" s="142" t="str">
        <f t="shared" si="76"/>
        <v>삼환교통</v>
      </c>
      <c r="B113" s="142" t="str">
        <f t="shared" si="77"/>
        <v>예비</v>
      </c>
      <c r="C113" s="143" t="str">
        <f t="shared" si="78"/>
        <v>72아1209</v>
      </c>
      <c r="D113" s="131" t="str">
        <f t="shared" si="79"/>
        <v>중형</v>
      </c>
      <c r="E113" s="127" t="str">
        <f t="shared" si="80"/>
        <v>F</v>
      </c>
      <c r="F113" s="150">
        <f t="shared" si="81"/>
        <v>0.75777777777777766</v>
      </c>
      <c r="G113" s="151">
        <f t="shared" si="82"/>
        <v>2.0459999999999998</v>
      </c>
      <c r="H113" s="152">
        <f t="shared" si="83"/>
        <v>2.7</v>
      </c>
      <c r="I113" s="153">
        <f t="shared" si="84"/>
        <v>2260.5309999999999</v>
      </c>
      <c r="J113" s="154">
        <f t="shared" si="85"/>
        <v>2.5739524196444118E-2</v>
      </c>
      <c r="K113" s="154">
        <f t="shared" si="86"/>
        <v>0.36376327171331518</v>
      </c>
      <c r="L113" s="154">
        <f t="shared" si="87"/>
        <v>0.19464453263414658</v>
      </c>
      <c r="M113" s="155">
        <f t="shared" si="88"/>
        <v>13.504</v>
      </c>
      <c r="N113" s="156">
        <f t="shared" si="89"/>
        <v>4.3999999999999997E-2</v>
      </c>
      <c r="O113" s="156">
        <f t="shared" si="90"/>
        <v>25.126999999999999</v>
      </c>
      <c r="P113" s="157">
        <f t="shared" si="91"/>
        <v>0</v>
      </c>
      <c r="Q113" s="158">
        <f t="shared" si="92"/>
        <v>82</v>
      </c>
      <c r="R113" s="159">
        <f t="shared" si="93"/>
        <v>26.887422081812979</v>
      </c>
      <c r="S113" s="144">
        <f t="shared" si="94"/>
        <v>1</v>
      </c>
      <c r="T113" s="144">
        <f t="shared" si="95"/>
        <v>568</v>
      </c>
      <c r="U113" t="s">
        <v>117</v>
      </c>
      <c r="V113" t="s">
        <v>89</v>
      </c>
      <c r="W113" t="s">
        <v>117</v>
      </c>
      <c r="X113" s="4" t="s">
        <v>89</v>
      </c>
      <c r="Y113" s="4" t="s">
        <v>359</v>
      </c>
      <c r="Z113" s="4" t="s">
        <v>196</v>
      </c>
      <c r="AA113" s="4" t="s">
        <v>48</v>
      </c>
      <c r="AB113" s="4">
        <v>514</v>
      </c>
      <c r="AC113" s="4">
        <v>2260.5309999999999</v>
      </c>
      <c r="AD113" s="4">
        <v>1104.943</v>
      </c>
      <c r="AE113" s="4">
        <v>2.0459999999999998</v>
      </c>
      <c r="AF113" s="4">
        <v>2.7</v>
      </c>
      <c r="AG113" s="4">
        <v>13.504</v>
      </c>
      <c r="AH113" s="4">
        <v>137.71385100000001</v>
      </c>
      <c r="AI113" s="4">
        <v>3.544689</v>
      </c>
      <c r="AJ113" s="4">
        <v>50.095241000000001</v>
      </c>
      <c r="AK113" s="4">
        <v>440</v>
      </c>
      <c r="AL113" s="4">
        <v>1</v>
      </c>
      <c r="AM113" s="4">
        <v>568</v>
      </c>
      <c r="AN113" s="4">
        <v>82</v>
      </c>
      <c r="AO113" s="4">
        <v>16.414695999999999</v>
      </c>
      <c r="AP113" s="4">
        <v>2633.6</v>
      </c>
      <c r="AQ113" s="4">
        <v>0</v>
      </c>
      <c r="AR113" s="4">
        <v>13</v>
      </c>
      <c r="AS113" s="4">
        <v>2718</v>
      </c>
      <c r="AT113" s="4">
        <v>4.3999999999999997E-2</v>
      </c>
      <c r="AU113" s="4">
        <v>25.126999999999999</v>
      </c>
      <c r="AV113" s="4">
        <v>16756</v>
      </c>
      <c r="AW113" s="4">
        <v>0</v>
      </c>
      <c r="AX113" s="4">
        <v>0.52</v>
      </c>
      <c r="AY113">
        <v>0.75777777777777766</v>
      </c>
      <c r="AZ113" t="s">
        <v>69</v>
      </c>
      <c r="BA113" t="s">
        <v>198</v>
      </c>
      <c r="BB113">
        <v>6</v>
      </c>
      <c r="BC113" t="s">
        <v>970</v>
      </c>
      <c r="BD113">
        <v>16</v>
      </c>
      <c r="BE113">
        <v>9816.8669999999984</v>
      </c>
      <c r="BF113">
        <v>0.23027010552348323</v>
      </c>
      <c r="BG113">
        <v>0.17449356885223949</v>
      </c>
      <c r="BH113">
        <v>442795.72800000024</v>
      </c>
      <c r="BI113">
        <v>5.1051328119407664E-3</v>
      </c>
      <c r="BJ113">
        <v>3.8685561974928914E-3</v>
      </c>
      <c r="BK113">
        <v>1</v>
      </c>
      <c r="BL113" t="s">
        <v>69</v>
      </c>
      <c r="BM113">
        <v>0</v>
      </c>
      <c r="BN113" t="s">
        <v>841</v>
      </c>
    </row>
    <row r="114" spans="1:66">
      <c r="A114" s="139" t="str">
        <f t="shared" si="76"/>
        <v>삼환교통</v>
      </c>
      <c r="B114" s="139" t="str">
        <f t="shared" si="77"/>
        <v>예비</v>
      </c>
      <c r="C114" s="140" t="str">
        <f t="shared" si="78"/>
        <v>72아1210</v>
      </c>
      <c r="D114" s="114" t="str">
        <f t="shared" si="79"/>
        <v>중형</v>
      </c>
      <c r="E114" s="110" t="str">
        <f t="shared" si="80"/>
        <v>F</v>
      </c>
      <c r="F114" s="160">
        <f t="shared" si="81"/>
        <v>0.68666666666666665</v>
      </c>
      <c r="G114" s="161">
        <f t="shared" si="82"/>
        <v>1.8540000000000001</v>
      </c>
      <c r="H114" s="162">
        <f t="shared" si="83"/>
        <v>2.7</v>
      </c>
      <c r="I114" s="163">
        <f t="shared" si="84"/>
        <v>2245.4059999999999</v>
      </c>
      <c r="J114" s="164">
        <f t="shared" si="85"/>
        <v>2.8477202489818259E-2</v>
      </c>
      <c r="K114" s="164">
        <f t="shared" si="86"/>
        <v>0.33509502461127233</v>
      </c>
      <c r="L114" s="164">
        <f t="shared" si="87"/>
        <v>0.17057048925673129</v>
      </c>
      <c r="M114" s="165">
        <f t="shared" si="88"/>
        <v>13.705</v>
      </c>
      <c r="N114" s="166">
        <f t="shared" si="89"/>
        <v>0.223</v>
      </c>
      <c r="O114" s="166">
        <f t="shared" si="90"/>
        <v>26.009</v>
      </c>
      <c r="P114" s="167">
        <f t="shared" si="91"/>
        <v>0</v>
      </c>
      <c r="Q114" s="168">
        <f t="shared" si="92"/>
        <v>78</v>
      </c>
      <c r="R114" s="169">
        <f t="shared" si="93"/>
        <v>24.608827921614026</v>
      </c>
      <c r="S114" s="141">
        <f t="shared" si="94"/>
        <v>5</v>
      </c>
      <c r="T114" s="141">
        <f t="shared" si="95"/>
        <v>584</v>
      </c>
      <c r="U114" t="s">
        <v>117</v>
      </c>
      <c r="V114" t="s">
        <v>89</v>
      </c>
      <c r="W114" t="s">
        <v>117</v>
      </c>
      <c r="X114" s="4" t="s">
        <v>89</v>
      </c>
      <c r="Y114" s="4" t="s">
        <v>360</v>
      </c>
      <c r="Z114" s="4" t="s">
        <v>196</v>
      </c>
      <c r="AA114" s="4" t="s">
        <v>48</v>
      </c>
      <c r="AB114" s="4">
        <v>514</v>
      </c>
      <c r="AC114" s="4">
        <v>2245.4059999999999</v>
      </c>
      <c r="AD114" s="4">
        <v>1211.174</v>
      </c>
      <c r="AE114" s="4">
        <v>1.8540000000000001</v>
      </c>
      <c r="AF114" s="4">
        <v>2.7</v>
      </c>
      <c r="AG114" s="4">
        <v>13.705</v>
      </c>
      <c r="AH114" s="4">
        <v>143.36885799999999</v>
      </c>
      <c r="AI114" s="4">
        <v>4.0827439999999999</v>
      </c>
      <c r="AJ114" s="4">
        <v>48.042191000000003</v>
      </c>
      <c r="AK114" s="4">
        <v>383</v>
      </c>
      <c r="AL114" s="4">
        <v>5</v>
      </c>
      <c r="AM114" s="4">
        <v>584</v>
      </c>
      <c r="AN114" s="4">
        <v>78</v>
      </c>
      <c r="AO114" s="4">
        <v>15.661740999999999</v>
      </c>
      <c r="AP114" s="4">
        <v>1214.4000000000001</v>
      </c>
      <c r="AQ114" s="4">
        <v>0</v>
      </c>
      <c r="AR114" s="4">
        <v>6</v>
      </c>
      <c r="AS114" s="4">
        <v>972</v>
      </c>
      <c r="AT114" s="4">
        <v>0.223</v>
      </c>
      <c r="AU114" s="4">
        <v>26.009</v>
      </c>
      <c r="AV114" s="4">
        <v>18864</v>
      </c>
      <c r="AW114" s="4">
        <v>0</v>
      </c>
      <c r="AX114" s="4">
        <v>0.52</v>
      </c>
      <c r="AY114">
        <v>0.68666666666666665</v>
      </c>
      <c r="AZ114" t="s">
        <v>69</v>
      </c>
      <c r="BA114" t="s">
        <v>198</v>
      </c>
      <c r="BB114">
        <v>13</v>
      </c>
      <c r="BC114" t="s">
        <v>971</v>
      </c>
      <c r="BD114">
        <v>12</v>
      </c>
      <c r="BE114">
        <v>9816.8669999999984</v>
      </c>
      <c r="BF114">
        <v>0.22872938993672831</v>
      </c>
      <c r="BG114">
        <v>0.15706084775655343</v>
      </c>
      <c r="BH114">
        <v>442795.72800000024</v>
      </c>
      <c r="BI114">
        <v>5.0709748491521104E-3</v>
      </c>
      <c r="BJ114">
        <v>3.4820693964177822E-3</v>
      </c>
      <c r="BK114">
        <v>1</v>
      </c>
      <c r="BL114" t="s">
        <v>69</v>
      </c>
      <c r="BM114">
        <v>0</v>
      </c>
      <c r="BN114" t="s">
        <v>841</v>
      </c>
    </row>
    <row r="115" spans="1:66">
      <c r="A115" s="142" t="str">
        <f t="shared" si="76"/>
        <v>삼환교통</v>
      </c>
      <c r="B115" s="142" t="str">
        <f t="shared" si="77"/>
        <v>예비</v>
      </c>
      <c r="C115" s="143" t="str">
        <f t="shared" si="78"/>
        <v>72아1236</v>
      </c>
      <c r="D115" s="131" t="str">
        <f t="shared" si="79"/>
        <v>중형</v>
      </c>
      <c r="E115" s="127" t="str">
        <f t="shared" si="80"/>
        <v>F</v>
      </c>
      <c r="F115" s="150">
        <f t="shared" si="81"/>
        <v>0.72034482758620688</v>
      </c>
      <c r="G115" s="151">
        <f t="shared" si="82"/>
        <v>2.089</v>
      </c>
      <c r="H115" s="152">
        <f t="shared" si="83"/>
        <v>2.9</v>
      </c>
      <c r="I115" s="153">
        <f t="shared" si="84"/>
        <v>2563.1689999999999</v>
      </c>
      <c r="J115" s="154">
        <f t="shared" si="85"/>
        <v>2.5262016628444794E-2</v>
      </c>
      <c r="K115" s="154">
        <f t="shared" si="86"/>
        <v>0.36219116784303362</v>
      </c>
      <c r="L115" s="154">
        <f t="shared" si="87"/>
        <v>0.19858230183027339</v>
      </c>
      <c r="M115" s="155">
        <f t="shared" si="88"/>
        <v>12.301</v>
      </c>
      <c r="N115" s="156">
        <f t="shared" si="89"/>
        <v>0.19500000000000001</v>
      </c>
      <c r="O115" s="156">
        <f t="shared" si="90"/>
        <v>21.341000000000001</v>
      </c>
      <c r="P115" s="157">
        <f t="shared" si="91"/>
        <v>0</v>
      </c>
      <c r="Q115" s="158">
        <f t="shared" si="92"/>
        <v>78</v>
      </c>
      <c r="R115" s="159">
        <f t="shared" si="93"/>
        <v>25.354820181038889</v>
      </c>
      <c r="S115" s="144">
        <f t="shared" si="94"/>
        <v>5</v>
      </c>
      <c r="T115" s="144">
        <f t="shared" si="95"/>
        <v>547</v>
      </c>
      <c r="U115" t="s">
        <v>117</v>
      </c>
      <c r="V115" t="s">
        <v>89</v>
      </c>
      <c r="W115" t="s">
        <v>117</v>
      </c>
      <c r="X115" s="4" t="s">
        <v>89</v>
      </c>
      <c r="Y115" s="4" t="s">
        <v>361</v>
      </c>
      <c r="Z115" s="4" t="s">
        <v>196</v>
      </c>
      <c r="AA115" s="4" t="s">
        <v>48</v>
      </c>
      <c r="AB115" s="4">
        <v>514</v>
      </c>
      <c r="AC115" s="4">
        <v>2563.1689999999999</v>
      </c>
      <c r="AD115" s="4">
        <v>1226.923</v>
      </c>
      <c r="AE115" s="4">
        <v>2.089</v>
      </c>
      <c r="AF115" s="4">
        <v>2.9</v>
      </c>
      <c r="AG115" s="4">
        <v>12.301</v>
      </c>
      <c r="AH115" s="4">
        <v>165.035518</v>
      </c>
      <c r="AI115" s="4">
        <v>4.16913</v>
      </c>
      <c r="AJ115" s="4">
        <v>59.774406999999997</v>
      </c>
      <c r="AK115" s="4">
        <v>509</v>
      </c>
      <c r="AL115" s="4">
        <v>5</v>
      </c>
      <c r="AM115" s="4">
        <v>547</v>
      </c>
      <c r="AN115" s="4">
        <v>78</v>
      </c>
      <c r="AO115" s="4">
        <v>15.531014000000001</v>
      </c>
      <c r="AP115" s="4">
        <v>1898.5</v>
      </c>
      <c r="AQ115" s="4">
        <v>0</v>
      </c>
      <c r="AR115" s="4">
        <v>11</v>
      </c>
      <c r="AS115" s="4">
        <v>6064</v>
      </c>
      <c r="AT115" s="4">
        <v>0.19500000000000001</v>
      </c>
      <c r="AU115" s="4">
        <v>21.341000000000001</v>
      </c>
      <c r="AV115" s="4">
        <v>20437</v>
      </c>
      <c r="AW115" s="4">
        <v>0</v>
      </c>
      <c r="AX115" s="4">
        <v>0.53</v>
      </c>
      <c r="AY115">
        <v>0.72034482758620688</v>
      </c>
      <c r="AZ115" t="s">
        <v>69</v>
      </c>
      <c r="BA115" t="s">
        <v>198</v>
      </c>
      <c r="BB115">
        <v>10</v>
      </c>
      <c r="BC115" t="s">
        <v>972</v>
      </c>
      <c r="BD115">
        <v>21</v>
      </c>
      <c r="BE115">
        <v>9816.8669999999984</v>
      </c>
      <c r="BF115">
        <v>0.26109847469666242</v>
      </c>
      <c r="BG115">
        <v>0.18808093573838888</v>
      </c>
      <c r="BH115">
        <v>442795.72800000024</v>
      </c>
      <c r="BI115">
        <v>5.7886037238371879E-3</v>
      </c>
      <c r="BJ115">
        <v>4.1697907514123746E-3</v>
      </c>
      <c r="BK115">
        <v>1</v>
      </c>
      <c r="BL115" t="s">
        <v>69</v>
      </c>
      <c r="BM115">
        <v>0</v>
      </c>
      <c r="BN115" t="s">
        <v>841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6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144</v>
      </c>
      <c r="D4" s="122" t="s">
        <v>161</v>
      </c>
      <c r="E4" s="123" t="s">
        <v>150</v>
      </c>
      <c r="F4" s="121" t="s">
        <v>154</v>
      </c>
      <c r="G4" s="123" t="s">
        <v>152</v>
      </c>
      <c r="H4" s="123" t="s">
        <v>156</v>
      </c>
      <c r="I4" s="124" t="s">
        <v>158</v>
      </c>
      <c r="J4" s="123" t="s">
        <v>11</v>
      </c>
      <c r="K4" s="123" t="s">
        <v>12</v>
      </c>
      <c r="L4" s="123" t="s">
        <v>13</v>
      </c>
      <c r="M4" s="123" t="s">
        <v>71</v>
      </c>
      <c r="N4" s="123" t="s">
        <v>6</v>
      </c>
      <c r="O4" s="123" t="s">
        <v>7</v>
      </c>
      <c r="P4" s="123" t="s">
        <v>184</v>
      </c>
      <c r="Q4" s="217" t="s">
        <v>43</v>
      </c>
      <c r="R4" s="217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64</v>
      </c>
      <c r="BF4" t="s">
        <v>0</v>
      </c>
      <c r="BG4" t="s">
        <v>174</v>
      </c>
      <c r="BH4" t="s">
        <v>72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64</v>
      </c>
      <c r="BO4" t="s">
        <v>173</v>
      </c>
      <c r="BP4" t="s">
        <v>177</v>
      </c>
    </row>
    <row r="5" spans="1:68" ht="16.5">
      <c r="A5" s="125" t="str">
        <f>BF5</f>
        <v>삼환교통</v>
      </c>
      <c r="B5" s="126">
        <f>IF(BH5="NULL", E5, BH5)</f>
        <v>6568</v>
      </c>
      <c r="C5" s="127" t="str">
        <f>BN5</f>
        <v>F</v>
      </c>
      <c r="D5" s="128">
        <f>BM5</f>
        <v>0.75428571428571434</v>
      </c>
      <c r="E5" s="129">
        <f>U5</f>
        <v>6568</v>
      </c>
      <c r="F5" s="130" t="str">
        <f>BG5</f>
        <v>4</v>
      </c>
      <c r="G5" s="131" t="str">
        <f>BK5</f>
        <v>72아1216</v>
      </c>
      <c r="H5" s="132">
        <f>BJ5</f>
        <v>1</v>
      </c>
      <c r="I5" s="133">
        <f>W5</f>
        <v>1930.1469999999999</v>
      </c>
      <c r="J5" s="134">
        <f>AB5/AA5</f>
        <v>4.0753791811635916E-2</v>
      </c>
      <c r="K5" s="134">
        <f>AC5/AA5</f>
        <v>0.29351715894312241</v>
      </c>
      <c r="L5" s="134">
        <f>AD5/I5</f>
        <v>0.24039619780255081</v>
      </c>
      <c r="M5" s="135">
        <f>Z5</f>
        <v>12.567</v>
      </c>
      <c r="N5" s="136">
        <f>AE5*100/W5</f>
        <v>5.1809525388480777E-2</v>
      </c>
      <c r="O5" s="136">
        <f>AF5*100/W5</f>
        <v>7.4087621305527511</v>
      </c>
      <c r="P5" s="218">
        <f>AK5</f>
        <v>17</v>
      </c>
      <c r="Q5" s="219">
        <f>AE5</f>
        <v>1</v>
      </c>
      <c r="R5" s="219">
        <f>AF5</f>
        <v>143</v>
      </c>
      <c r="T5">
        <v>514</v>
      </c>
      <c r="U5">
        <v>6568</v>
      </c>
      <c r="V5" t="s">
        <v>897</v>
      </c>
      <c r="W5">
        <v>1930.1469999999999</v>
      </c>
      <c r="X5">
        <v>914.01</v>
      </c>
      <c r="Y5">
        <v>2.1120000000000001</v>
      </c>
      <c r="Z5">
        <v>12.567</v>
      </c>
      <c r="AA5">
        <v>124.193867</v>
      </c>
      <c r="AB5">
        <v>5.0613710000000003</v>
      </c>
      <c r="AC5">
        <v>36.453031000000003</v>
      </c>
      <c r="AD5" s="1">
        <v>464</v>
      </c>
      <c r="AE5">
        <v>1</v>
      </c>
      <c r="AF5">
        <v>143</v>
      </c>
      <c r="AG5">
        <v>71</v>
      </c>
      <c r="AH5">
        <v>15.541403000000001</v>
      </c>
      <c r="AI5">
        <v>0</v>
      </c>
      <c r="AJ5">
        <v>0</v>
      </c>
      <c r="AK5">
        <v>17</v>
      </c>
      <c r="AL5">
        <v>5947</v>
      </c>
      <c r="AM5" t="s">
        <v>898</v>
      </c>
      <c r="AN5" t="s">
        <v>973</v>
      </c>
      <c r="AO5">
        <v>1930.1469999999999</v>
      </c>
      <c r="AR5" t="s">
        <v>117</v>
      </c>
      <c r="AS5" t="s">
        <v>120</v>
      </c>
      <c r="AT5" t="s">
        <v>257</v>
      </c>
      <c r="AU5" t="s">
        <v>897</v>
      </c>
      <c r="AV5" t="s">
        <v>48</v>
      </c>
      <c r="AW5">
        <v>1</v>
      </c>
      <c r="BB5">
        <v>0.75428571428571434</v>
      </c>
      <c r="BC5" t="s">
        <v>69</v>
      </c>
      <c r="BF5" t="s">
        <v>117</v>
      </c>
      <c r="BG5" t="s">
        <v>120</v>
      </c>
      <c r="BH5" t="s">
        <v>897</v>
      </c>
      <c r="BI5">
        <v>6568</v>
      </c>
      <c r="BJ5">
        <v>1</v>
      </c>
      <c r="BK5" t="s">
        <v>257</v>
      </c>
      <c r="BL5" t="s">
        <v>178</v>
      </c>
      <c r="BM5">
        <v>0.75428571428571434</v>
      </c>
      <c r="BN5" t="s">
        <v>69</v>
      </c>
      <c r="BO5" t="s">
        <v>191</v>
      </c>
      <c r="BP5">
        <v>1930.1469999999999</v>
      </c>
    </row>
    <row r="6" spans="1:68" ht="16.5">
      <c r="A6" s="108" t="str">
        <f t="shared" ref="A6:A7" si="0">BF6</f>
        <v>삼환교통</v>
      </c>
      <c r="B6" s="109" t="str">
        <f t="shared" ref="B6:B68" si="1">IF(BH6="NULL", E6, BH6)</f>
        <v>강봉선</v>
      </c>
      <c r="C6" s="110" t="str">
        <f t="shared" ref="C6:C7" si="2">BN6</f>
        <v>B</v>
      </c>
      <c r="D6" s="111">
        <f t="shared" ref="D6:D7" si="3">BM6</f>
        <v>0.92473684210526319</v>
      </c>
      <c r="E6" s="112">
        <f t="shared" ref="E6:E7" si="4">U6</f>
        <v>5820</v>
      </c>
      <c r="F6" s="113" t="str">
        <f t="shared" ref="F6:F7" si="5">BG6</f>
        <v>23</v>
      </c>
      <c r="G6" s="114" t="str">
        <f t="shared" ref="G6:G7" si="6">BK6</f>
        <v>70바3101</v>
      </c>
      <c r="H6" s="115">
        <f t="shared" ref="H6:H7" si="7">BJ6</f>
        <v>1</v>
      </c>
      <c r="I6" s="116">
        <f t="shared" ref="I6:I68" si="8">W6</f>
        <v>1115.18</v>
      </c>
      <c r="J6" s="117">
        <f t="shared" ref="J6:J7" si="9">AB6/AA6</f>
        <v>3.6861618267302512E-2</v>
      </c>
      <c r="K6" s="117">
        <f t="shared" ref="K6:K7" si="10">AC6/AA6</f>
        <v>0.31973681834835055</v>
      </c>
      <c r="L6" s="117">
        <f t="shared" ref="L6:L7" si="11">AD6/I6</f>
        <v>0.19010383973887623</v>
      </c>
      <c r="M6" s="118">
        <f t="shared" ref="M6:M7" si="12">Z6</f>
        <v>14.801</v>
      </c>
      <c r="N6" s="119">
        <f t="shared" ref="N6:N7" si="13">AE6*100/W6</f>
        <v>8.9671622518337837E-2</v>
      </c>
      <c r="O6" s="119">
        <f t="shared" ref="O6:O7" si="14">AF6*100/W6</f>
        <v>6.4563568213203242</v>
      </c>
      <c r="P6" s="220">
        <f t="shared" ref="P6:P7" si="15">AK6</f>
        <v>19</v>
      </c>
      <c r="Q6" s="221">
        <f t="shared" ref="Q6:Q7" si="16">AE6</f>
        <v>1</v>
      </c>
      <c r="R6" s="221">
        <f t="shared" ref="R6:R7" si="17">AF6</f>
        <v>72</v>
      </c>
      <c r="T6">
        <v>514</v>
      </c>
      <c r="U6">
        <v>5820</v>
      </c>
      <c r="V6" t="s">
        <v>362</v>
      </c>
      <c r="W6">
        <v>1115.18</v>
      </c>
      <c r="X6">
        <v>634.66499999999996</v>
      </c>
      <c r="Y6">
        <v>1.7569999999999999</v>
      </c>
      <c r="Z6">
        <v>14.801</v>
      </c>
      <c r="AA6">
        <v>63.804144000000001</v>
      </c>
      <c r="AB6">
        <v>2.3519239999999999</v>
      </c>
      <c r="AC6">
        <v>20.400534</v>
      </c>
      <c r="AD6" s="1">
        <v>212</v>
      </c>
      <c r="AE6">
        <v>1</v>
      </c>
      <c r="AF6">
        <v>72</v>
      </c>
      <c r="AG6">
        <v>68</v>
      </c>
      <c r="AH6">
        <v>17.478175</v>
      </c>
      <c r="AI6">
        <v>104.8</v>
      </c>
      <c r="AJ6">
        <v>0</v>
      </c>
      <c r="AK6">
        <v>19</v>
      </c>
      <c r="AL6">
        <v>6389</v>
      </c>
      <c r="AM6" t="s">
        <v>363</v>
      </c>
      <c r="AN6" t="s">
        <v>974</v>
      </c>
      <c r="AO6">
        <v>1115.18</v>
      </c>
      <c r="AR6" t="s">
        <v>117</v>
      </c>
      <c r="AS6" t="s">
        <v>119</v>
      </c>
      <c r="AT6" t="s">
        <v>226</v>
      </c>
      <c r="AU6" t="s">
        <v>362</v>
      </c>
      <c r="AV6" t="s">
        <v>48</v>
      </c>
      <c r="AW6">
        <v>1</v>
      </c>
      <c r="BB6">
        <v>0.92473684210526319</v>
      </c>
      <c r="BC6" t="s">
        <v>67</v>
      </c>
      <c r="BF6" t="s">
        <v>117</v>
      </c>
      <c r="BG6" t="s">
        <v>119</v>
      </c>
      <c r="BH6" t="s">
        <v>362</v>
      </c>
      <c r="BI6">
        <v>5820</v>
      </c>
      <c r="BJ6">
        <v>1</v>
      </c>
      <c r="BK6" t="s">
        <v>226</v>
      </c>
      <c r="BL6" t="s">
        <v>178</v>
      </c>
      <c r="BM6">
        <v>0.92473684210526319</v>
      </c>
      <c r="BN6" t="s">
        <v>67</v>
      </c>
      <c r="BO6" t="s">
        <v>179</v>
      </c>
      <c r="BP6">
        <v>1115.18</v>
      </c>
    </row>
    <row r="7" spans="1:68" ht="16.5">
      <c r="A7" s="125" t="str">
        <f t="shared" si="0"/>
        <v>삼환교통</v>
      </c>
      <c r="B7" s="126" t="str">
        <f t="shared" si="1"/>
        <v>강승민</v>
      </c>
      <c r="C7" s="127" t="str">
        <f t="shared" si="2"/>
        <v>F</v>
      </c>
      <c r="D7" s="128">
        <f t="shared" si="3"/>
        <v>0.76276660639619476</v>
      </c>
      <c r="E7" s="129">
        <f t="shared" si="4"/>
        <v>6686</v>
      </c>
      <c r="F7" s="130" t="str">
        <f t="shared" si="5"/>
        <v>62</v>
      </c>
      <c r="G7" s="131" t="str">
        <f t="shared" si="6"/>
        <v>70바3130</v>
      </c>
      <c r="H7" s="132">
        <f t="shared" si="7"/>
        <v>9</v>
      </c>
      <c r="I7" s="133">
        <f t="shared" si="8"/>
        <v>1006.953</v>
      </c>
      <c r="J7" s="134">
        <f t="shared" si="9"/>
        <v>1.6491322000030943E-2</v>
      </c>
      <c r="K7" s="134">
        <f t="shared" si="10"/>
        <v>0.38911486794059219</v>
      </c>
      <c r="L7" s="134">
        <f t="shared" si="11"/>
        <v>0.17081234178755117</v>
      </c>
      <c r="M7" s="135">
        <f t="shared" si="12"/>
        <v>14.481999999999999</v>
      </c>
      <c r="N7" s="136">
        <f t="shared" si="13"/>
        <v>0.19861900207854785</v>
      </c>
      <c r="O7" s="136">
        <f t="shared" si="14"/>
        <v>14.101949147576898</v>
      </c>
      <c r="P7" s="218">
        <f t="shared" si="15"/>
        <v>8</v>
      </c>
      <c r="Q7" s="219">
        <f t="shared" si="16"/>
        <v>2</v>
      </c>
      <c r="R7" s="219">
        <f t="shared" si="17"/>
        <v>142</v>
      </c>
      <c r="T7">
        <v>514</v>
      </c>
      <c r="U7">
        <v>6686</v>
      </c>
      <c r="V7" t="s">
        <v>364</v>
      </c>
      <c r="W7">
        <v>1006.953</v>
      </c>
      <c r="X7">
        <v>577.15099999999995</v>
      </c>
      <c r="Y7">
        <v>1.7450000000000001</v>
      </c>
      <c r="Z7">
        <v>14.481999999999999</v>
      </c>
      <c r="AA7">
        <v>70.642487000000003</v>
      </c>
      <c r="AB7">
        <v>1.1649879999999999</v>
      </c>
      <c r="AC7">
        <v>27.488042</v>
      </c>
      <c r="AD7" s="1">
        <v>172</v>
      </c>
      <c r="AE7">
        <v>2</v>
      </c>
      <c r="AF7">
        <v>142</v>
      </c>
      <c r="AG7">
        <v>65</v>
      </c>
      <c r="AH7">
        <v>14.254212000000001</v>
      </c>
      <c r="AI7">
        <v>19.2</v>
      </c>
      <c r="AJ7">
        <v>0</v>
      </c>
      <c r="AK7">
        <v>8</v>
      </c>
      <c r="AL7">
        <v>1777</v>
      </c>
      <c r="AM7" t="s">
        <v>365</v>
      </c>
      <c r="AN7" t="s">
        <v>975</v>
      </c>
      <c r="AO7">
        <v>181.792</v>
      </c>
      <c r="AR7" t="s">
        <v>117</v>
      </c>
      <c r="AS7" t="s">
        <v>122</v>
      </c>
      <c r="AT7" t="s">
        <v>300</v>
      </c>
      <c r="AU7" t="s">
        <v>364</v>
      </c>
      <c r="AV7" t="s">
        <v>48</v>
      </c>
      <c r="AW7">
        <v>9</v>
      </c>
      <c r="BB7">
        <v>0.76276660639619476</v>
      </c>
      <c r="BC7" t="s">
        <v>69</v>
      </c>
      <c r="BF7" t="s">
        <v>117</v>
      </c>
      <c r="BG7" t="s">
        <v>122</v>
      </c>
      <c r="BH7" t="s">
        <v>364</v>
      </c>
      <c r="BI7">
        <v>6686</v>
      </c>
      <c r="BJ7">
        <v>9</v>
      </c>
      <c r="BK7" t="s">
        <v>300</v>
      </c>
      <c r="BL7" t="s">
        <v>317</v>
      </c>
      <c r="BM7">
        <v>0.76276660639619476</v>
      </c>
      <c r="BN7" t="s">
        <v>69</v>
      </c>
      <c r="BO7" t="s">
        <v>191</v>
      </c>
      <c r="BP7">
        <v>982.28099999999995</v>
      </c>
    </row>
    <row r="8" spans="1:68" ht="16.5">
      <c r="A8" s="108" t="str">
        <f t="shared" ref="A8:A70" si="18">BF8</f>
        <v>삼환교통</v>
      </c>
      <c r="B8" s="109" t="str">
        <f t="shared" si="1"/>
        <v>강원철</v>
      </c>
      <c r="C8" s="110" t="str">
        <f t="shared" ref="C8:C70" si="19">BN8</f>
        <v>B</v>
      </c>
      <c r="D8" s="111">
        <f t="shared" ref="D8:D70" si="20">BM8</f>
        <v>0.90567360764268001</v>
      </c>
      <c r="E8" s="112">
        <f t="shared" ref="E8:E70" si="21">U8</f>
        <v>5739</v>
      </c>
      <c r="F8" s="113" t="str">
        <f t="shared" ref="F8:F70" si="22">BG8</f>
        <v>58</v>
      </c>
      <c r="G8" s="114" t="str">
        <f t="shared" ref="G8:G70" si="23">BK8</f>
        <v>72아1201</v>
      </c>
      <c r="H8" s="115">
        <f t="shared" ref="H8:H70" si="24">BJ8</f>
        <v>13</v>
      </c>
      <c r="I8" s="116">
        <f t="shared" si="8"/>
        <v>2038.998</v>
      </c>
      <c r="J8" s="117">
        <f t="shared" ref="J8:J70" si="25">AB8/AA8</f>
        <v>2.1533237396893275E-2</v>
      </c>
      <c r="K8" s="117">
        <f t="shared" ref="K8:K70" si="26">AC8/AA8</f>
        <v>0.35170945869097842</v>
      </c>
      <c r="L8" s="117">
        <f t="shared" ref="L8:L70" si="27">AD8/I8</f>
        <v>0.26630727445539426</v>
      </c>
      <c r="M8" s="118">
        <f t="shared" ref="M8:M70" si="28">Z8</f>
        <v>9.8859999999999992</v>
      </c>
      <c r="N8" s="119">
        <f t="shared" ref="N8:N70" si="29">AE8*100/W8</f>
        <v>0</v>
      </c>
      <c r="O8" s="119">
        <f t="shared" ref="O8:O70" si="30">AF8*100/W8</f>
        <v>1.9127041811713399</v>
      </c>
      <c r="P8" s="220">
        <f t="shared" ref="P8:P70" si="31">AK8</f>
        <v>10</v>
      </c>
      <c r="Q8" s="221">
        <f t="shared" ref="Q8:Q70" si="32">AE8</f>
        <v>0</v>
      </c>
      <c r="R8" s="221">
        <f t="shared" ref="R8:R70" si="33">AF8</f>
        <v>39</v>
      </c>
      <c r="T8">
        <v>514</v>
      </c>
      <c r="U8">
        <v>5739</v>
      </c>
      <c r="V8" t="s">
        <v>856</v>
      </c>
      <c r="W8">
        <v>2038.998</v>
      </c>
      <c r="X8">
        <v>831.10199999999998</v>
      </c>
      <c r="Y8">
        <v>2.4529999999999998</v>
      </c>
      <c r="Z8">
        <v>9.8859999999999992</v>
      </c>
      <c r="AA8">
        <v>136.51885899999999</v>
      </c>
      <c r="AB8">
        <v>2.9396930000000001</v>
      </c>
      <c r="AC8">
        <v>48.014974000000002</v>
      </c>
      <c r="AD8" s="1">
        <v>543</v>
      </c>
      <c r="AE8">
        <v>0</v>
      </c>
      <c r="AF8">
        <v>39</v>
      </c>
      <c r="AG8">
        <v>73</v>
      </c>
      <c r="AH8">
        <v>14.935650000000001</v>
      </c>
      <c r="AI8">
        <v>764.5</v>
      </c>
      <c r="AJ8">
        <v>0</v>
      </c>
      <c r="AK8">
        <v>10</v>
      </c>
      <c r="AL8">
        <v>1764</v>
      </c>
      <c r="AM8" t="s">
        <v>857</v>
      </c>
      <c r="AN8" t="s">
        <v>976</v>
      </c>
      <c r="AO8">
        <v>234.33</v>
      </c>
      <c r="AR8" t="s">
        <v>117</v>
      </c>
      <c r="AS8" t="s">
        <v>121</v>
      </c>
      <c r="AT8" t="s">
        <v>292</v>
      </c>
      <c r="AU8" t="s">
        <v>856</v>
      </c>
      <c r="AV8" t="s">
        <v>48</v>
      </c>
      <c r="AW8">
        <v>13</v>
      </c>
      <c r="BB8">
        <v>0.90567360764268001</v>
      </c>
      <c r="BC8" t="s">
        <v>67</v>
      </c>
      <c r="BF8" t="s">
        <v>117</v>
      </c>
      <c r="BG8" t="s">
        <v>121</v>
      </c>
      <c r="BH8" t="s">
        <v>856</v>
      </c>
      <c r="BI8">
        <v>5739</v>
      </c>
      <c r="BJ8">
        <v>13</v>
      </c>
      <c r="BK8" t="s">
        <v>292</v>
      </c>
      <c r="BL8" t="s">
        <v>293</v>
      </c>
      <c r="BM8">
        <v>0.90567360764268001</v>
      </c>
      <c r="BN8" t="s">
        <v>67</v>
      </c>
      <c r="BO8" t="s">
        <v>179</v>
      </c>
      <c r="BP8">
        <v>2002.7579999999998</v>
      </c>
    </row>
    <row r="9" spans="1:68" ht="16.5">
      <c r="A9" s="108" t="str">
        <f t="shared" si="18"/>
        <v>삼환교통</v>
      </c>
      <c r="B9" s="109" t="str">
        <f t="shared" si="1"/>
        <v>강종협</v>
      </c>
      <c r="C9" s="110" t="str">
        <f t="shared" si="19"/>
        <v>F</v>
      </c>
      <c r="D9" s="111">
        <f t="shared" si="20"/>
        <v>0.68789563836749001</v>
      </c>
      <c r="E9" s="112">
        <f t="shared" si="21"/>
        <v>5742</v>
      </c>
      <c r="F9" s="113" t="str">
        <f t="shared" si="22"/>
        <v>58</v>
      </c>
      <c r="G9" s="114" t="str">
        <f t="shared" si="23"/>
        <v>72아1196</v>
      </c>
      <c r="H9" s="115">
        <f t="shared" si="24"/>
        <v>2</v>
      </c>
      <c r="I9" s="116">
        <f t="shared" si="8"/>
        <v>2077.348</v>
      </c>
      <c r="J9" s="117">
        <f t="shared" si="25"/>
        <v>2.0433770214306285E-2</v>
      </c>
      <c r="K9" s="117">
        <f t="shared" si="26"/>
        <v>0.38364875085531802</v>
      </c>
      <c r="L9" s="117">
        <f t="shared" si="27"/>
        <v>0.11793883355123937</v>
      </c>
      <c r="M9" s="118">
        <f t="shared" si="28"/>
        <v>15.526</v>
      </c>
      <c r="N9" s="119">
        <f t="shared" si="29"/>
        <v>0</v>
      </c>
      <c r="O9" s="119">
        <f t="shared" si="30"/>
        <v>38.462501227526637</v>
      </c>
      <c r="P9" s="220">
        <f t="shared" si="31"/>
        <v>0</v>
      </c>
      <c r="Q9" s="221">
        <f t="shared" si="32"/>
        <v>0</v>
      </c>
      <c r="R9" s="221">
        <f t="shared" si="33"/>
        <v>799</v>
      </c>
      <c r="T9">
        <v>514</v>
      </c>
      <c r="U9">
        <v>5742</v>
      </c>
      <c r="V9" t="s">
        <v>977</v>
      </c>
      <c r="W9">
        <v>2077.348</v>
      </c>
      <c r="X9">
        <v>1078.8140000000001</v>
      </c>
      <c r="Y9">
        <v>1.9259999999999999</v>
      </c>
      <c r="Z9">
        <v>15.526</v>
      </c>
      <c r="AA9">
        <v>139.85441599999999</v>
      </c>
      <c r="AB9">
        <v>2.8577530000000002</v>
      </c>
      <c r="AC9">
        <v>53.654972000000001</v>
      </c>
      <c r="AD9" s="1">
        <v>245</v>
      </c>
      <c r="AE9">
        <v>0</v>
      </c>
      <c r="AF9">
        <v>799</v>
      </c>
      <c r="AG9">
        <v>72</v>
      </c>
      <c r="AH9">
        <v>14.853645999999999</v>
      </c>
      <c r="AI9">
        <v>2425.1999999999998</v>
      </c>
      <c r="AJ9">
        <v>0</v>
      </c>
      <c r="AK9">
        <v>0</v>
      </c>
      <c r="AL9">
        <v>0</v>
      </c>
      <c r="AM9" t="s">
        <v>978</v>
      </c>
      <c r="AN9" t="s">
        <v>979</v>
      </c>
      <c r="AO9">
        <v>1955.348</v>
      </c>
      <c r="AR9" t="s">
        <v>117</v>
      </c>
      <c r="AS9" t="s">
        <v>121</v>
      </c>
      <c r="AT9" t="s">
        <v>285</v>
      </c>
      <c r="AU9" t="s">
        <v>977</v>
      </c>
      <c r="AV9" t="s">
        <v>48</v>
      </c>
      <c r="AW9">
        <v>2</v>
      </c>
      <c r="BB9">
        <v>0.68789563836749001</v>
      </c>
      <c r="BC9" t="s">
        <v>69</v>
      </c>
      <c r="BF9" t="s">
        <v>117</v>
      </c>
      <c r="BG9" t="s">
        <v>121</v>
      </c>
      <c r="BH9" t="s">
        <v>977</v>
      </c>
      <c r="BI9">
        <v>5742</v>
      </c>
      <c r="BJ9">
        <v>2</v>
      </c>
      <c r="BK9" t="s">
        <v>285</v>
      </c>
      <c r="BL9" t="s">
        <v>278</v>
      </c>
      <c r="BM9">
        <v>0.68789563836749001</v>
      </c>
      <c r="BN9" t="s">
        <v>69</v>
      </c>
      <c r="BO9" t="s">
        <v>191</v>
      </c>
      <c r="BP9">
        <v>2077.348</v>
      </c>
    </row>
    <row r="10" spans="1:68" ht="16.5">
      <c r="A10" s="125" t="str">
        <f t="shared" si="18"/>
        <v>삼환교통</v>
      </c>
      <c r="B10" s="126" t="str">
        <f t="shared" si="1"/>
        <v>강철용</v>
      </c>
      <c r="C10" s="127" t="str">
        <f t="shared" si="19"/>
        <v>A</v>
      </c>
      <c r="D10" s="128">
        <f t="shared" si="20"/>
        <v>0.98333333333333328</v>
      </c>
      <c r="E10" s="129">
        <f t="shared" si="21"/>
        <v>5526</v>
      </c>
      <c r="F10" s="130" t="str">
        <f t="shared" si="22"/>
        <v>23</v>
      </c>
      <c r="G10" s="131" t="str">
        <f t="shared" si="23"/>
        <v>70바3122</v>
      </c>
      <c r="H10" s="132">
        <f t="shared" si="24"/>
        <v>1</v>
      </c>
      <c r="I10" s="133">
        <f t="shared" si="8"/>
        <v>560.52800000000002</v>
      </c>
      <c r="J10" s="134">
        <f t="shared" si="25"/>
        <v>2.2543527906442526E-2</v>
      </c>
      <c r="K10" s="134">
        <f t="shared" si="26"/>
        <v>0.31382589041765369</v>
      </c>
      <c r="L10" s="134">
        <f t="shared" si="27"/>
        <v>0.25333257214626209</v>
      </c>
      <c r="M10" s="135">
        <f t="shared" si="28"/>
        <v>13.48</v>
      </c>
      <c r="N10" s="136">
        <f t="shared" si="29"/>
        <v>0</v>
      </c>
      <c r="O10" s="136">
        <f t="shared" si="30"/>
        <v>9.4553706505295008</v>
      </c>
      <c r="P10" s="218">
        <f t="shared" si="31"/>
        <v>0</v>
      </c>
      <c r="Q10" s="219">
        <f t="shared" si="32"/>
        <v>0</v>
      </c>
      <c r="R10" s="219">
        <f t="shared" si="33"/>
        <v>53</v>
      </c>
      <c r="T10">
        <v>514</v>
      </c>
      <c r="U10">
        <v>5526</v>
      </c>
      <c r="V10" t="s">
        <v>366</v>
      </c>
      <c r="W10">
        <v>560.52800000000002</v>
      </c>
      <c r="X10">
        <v>316.68599999999998</v>
      </c>
      <c r="Y10">
        <v>1.77</v>
      </c>
      <c r="Z10">
        <v>13.48</v>
      </c>
      <c r="AA10">
        <v>29.362485</v>
      </c>
      <c r="AB10">
        <v>0.66193400000000002</v>
      </c>
      <c r="AC10">
        <v>9.2147079999999999</v>
      </c>
      <c r="AD10" s="1">
        <v>142</v>
      </c>
      <c r="AE10">
        <v>0</v>
      </c>
      <c r="AF10">
        <v>53</v>
      </c>
      <c r="AG10">
        <v>67</v>
      </c>
      <c r="AH10">
        <v>19.089936999999999</v>
      </c>
      <c r="AI10">
        <v>32.4</v>
      </c>
      <c r="AJ10">
        <v>0</v>
      </c>
      <c r="AK10">
        <v>0</v>
      </c>
      <c r="AL10">
        <v>0</v>
      </c>
      <c r="AM10" t="s">
        <v>367</v>
      </c>
      <c r="AN10" t="s">
        <v>980</v>
      </c>
      <c r="AO10">
        <v>560.52800000000002</v>
      </c>
      <c r="AR10" t="s">
        <v>117</v>
      </c>
      <c r="AS10" t="s">
        <v>119</v>
      </c>
      <c r="AT10" t="s">
        <v>232</v>
      </c>
      <c r="AU10" t="s">
        <v>366</v>
      </c>
      <c r="AV10" t="s">
        <v>48</v>
      </c>
      <c r="AW10">
        <v>1</v>
      </c>
      <c r="BB10">
        <v>0.98333333333333328</v>
      </c>
      <c r="BC10" t="s">
        <v>65</v>
      </c>
      <c r="BF10" t="s">
        <v>117</v>
      </c>
      <c r="BG10" t="s">
        <v>119</v>
      </c>
      <c r="BH10" t="s">
        <v>366</v>
      </c>
      <c r="BI10">
        <v>5526</v>
      </c>
      <c r="BJ10">
        <v>1</v>
      </c>
      <c r="BK10" t="s">
        <v>232</v>
      </c>
      <c r="BL10" t="s">
        <v>178</v>
      </c>
      <c r="BM10">
        <v>0.98333333333333328</v>
      </c>
      <c r="BN10" t="s">
        <v>65</v>
      </c>
      <c r="BO10" t="s">
        <v>181</v>
      </c>
      <c r="BP10">
        <v>560.52800000000002</v>
      </c>
    </row>
    <row r="11" spans="1:68" ht="16.5">
      <c r="A11" s="108" t="str">
        <f t="shared" si="18"/>
        <v>삼환교통</v>
      </c>
      <c r="B11" s="109" t="str">
        <f t="shared" si="1"/>
        <v>강형철</v>
      </c>
      <c r="C11" s="110" t="str">
        <f t="shared" si="19"/>
        <v>F</v>
      </c>
      <c r="D11" s="111">
        <f t="shared" si="20"/>
        <v>0.76036936186681614</v>
      </c>
      <c r="E11" s="112">
        <f t="shared" si="21"/>
        <v>2683</v>
      </c>
      <c r="F11" s="113" t="str">
        <f t="shared" si="22"/>
        <v>예비</v>
      </c>
      <c r="G11" s="114" t="str">
        <f t="shared" si="23"/>
        <v>72아1209</v>
      </c>
      <c r="H11" s="115">
        <f t="shared" si="24"/>
        <v>15</v>
      </c>
      <c r="I11" s="116">
        <f t="shared" si="8"/>
        <v>2290.5650000000001</v>
      </c>
      <c r="J11" s="117">
        <f t="shared" si="25"/>
        <v>2.2539643767219349E-2</v>
      </c>
      <c r="K11" s="117">
        <f t="shared" si="26"/>
        <v>0.36518735508973138</v>
      </c>
      <c r="L11" s="117">
        <f t="shared" si="27"/>
        <v>0.1589127573327978</v>
      </c>
      <c r="M11" s="118">
        <f t="shared" si="28"/>
        <v>14.635</v>
      </c>
      <c r="N11" s="119">
        <f t="shared" si="29"/>
        <v>0.17462940366241517</v>
      </c>
      <c r="O11" s="119">
        <f t="shared" si="30"/>
        <v>21.654046054139481</v>
      </c>
      <c r="P11" s="220">
        <f t="shared" si="31"/>
        <v>5</v>
      </c>
      <c r="Q11" s="221">
        <f t="shared" si="32"/>
        <v>4</v>
      </c>
      <c r="R11" s="221">
        <f t="shared" si="33"/>
        <v>496</v>
      </c>
      <c r="T11">
        <v>514</v>
      </c>
      <c r="U11">
        <v>2683</v>
      </c>
      <c r="V11" t="s">
        <v>368</v>
      </c>
      <c r="W11">
        <v>2290.5650000000001</v>
      </c>
      <c r="X11">
        <v>1102.768</v>
      </c>
      <c r="Y11">
        <v>2.077</v>
      </c>
      <c r="Z11">
        <v>14.635</v>
      </c>
      <c r="AA11">
        <v>142.30358000000001</v>
      </c>
      <c r="AB11">
        <v>3.2074720000000001</v>
      </c>
      <c r="AC11">
        <v>51.967467999999997</v>
      </c>
      <c r="AD11" s="1">
        <v>364</v>
      </c>
      <c r="AE11">
        <v>4</v>
      </c>
      <c r="AF11">
        <v>496</v>
      </c>
      <c r="AG11">
        <v>82</v>
      </c>
      <c r="AH11">
        <v>16.096326999999999</v>
      </c>
      <c r="AI11">
        <v>885.4</v>
      </c>
      <c r="AJ11">
        <v>0</v>
      </c>
      <c r="AK11">
        <v>5</v>
      </c>
      <c r="AL11">
        <v>2311</v>
      </c>
      <c r="AM11" t="s">
        <v>369</v>
      </c>
      <c r="AN11" t="s">
        <v>981</v>
      </c>
      <c r="AO11">
        <v>278.851</v>
      </c>
      <c r="AR11" t="s">
        <v>117</v>
      </c>
      <c r="AS11" t="s">
        <v>89</v>
      </c>
      <c r="AT11" t="s">
        <v>359</v>
      </c>
      <c r="AU11" t="s">
        <v>368</v>
      </c>
      <c r="AV11" t="s">
        <v>48</v>
      </c>
      <c r="AW11">
        <v>15</v>
      </c>
      <c r="BB11">
        <v>0.76036936186681614</v>
      </c>
      <c r="BC11" t="s">
        <v>69</v>
      </c>
      <c r="BF11" t="s">
        <v>117</v>
      </c>
      <c r="BG11" t="s">
        <v>89</v>
      </c>
      <c r="BH11" t="s">
        <v>368</v>
      </c>
      <c r="BI11">
        <v>2683</v>
      </c>
      <c r="BJ11">
        <v>15</v>
      </c>
      <c r="BK11" t="s">
        <v>359</v>
      </c>
      <c r="BL11" t="s">
        <v>257</v>
      </c>
      <c r="BM11">
        <v>0.76036936186681614</v>
      </c>
      <c r="BN11" t="s">
        <v>69</v>
      </c>
      <c r="BO11" t="s">
        <v>191</v>
      </c>
      <c r="BP11">
        <v>2290.5650000000001</v>
      </c>
    </row>
    <row r="12" spans="1:68" ht="16.5">
      <c r="A12" s="125" t="str">
        <f t="shared" si="18"/>
        <v>삼환교통</v>
      </c>
      <c r="B12" s="126" t="str">
        <f t="shared" si="1"/>
        <v>계세훈</v>
      </c>
      <c r="C12" s="127" t="str">
        <f t="shared" si="19"/>
        <v>B</v>
      </c>
      <c r="D12" s="128">
        <f t="shared" si="20"/>
        <v>0.92409090909090896</v>
      </c>
      <c r="E12" s="129">
        <f t="shared" si="21"/>
        <v>900</v>
      </c>
      <c r="F12" s="130" t="str">
        <f t="shared" si="22"/>
        <v>79</v>
      </c>
      <c r="G12" s="131" t="str">
        <f t="shared" si="23"/>
        <v>70바3167</v>
      </c>
      <c r="H12" s="132">
        <f t="shared" si="24"/>
        <v>1</v>
      </c>
      <c r="I12" s="133">
        <f t="shared" si="8"/>
        <v>2319.17</v>
      </c>
      <c r="J12" s="134">
        <f t="shared" si="25"/>
        <v>3.1877600199074534E-2</v>
      </c>
      <c r="K12" s="134">
        <f t="shared" si="26"/>
        <v>0.35845544723830097</v>
      </c>
      <c r="L12" s="134">
        <f t="shared" si="27"/>
        <v>0.21775031584575516</v>
      </c>
      <c r="M12" s="135">
        <f t="shared" si="28"/>
        <v>12.452</v>
      </c>
      <c r="N12" s="136">
        <f t="shared" si="29"/>
        <v>4.3118874424902011E-2</v>
      </c>
      <c r="O12" s="136">
        <f t="shared" si="30"/>
        <v>14.531060681191978</v>
      </c>
      <c r="P12" s="218">
        <f t="shared" si="31"/>
        <v>16</v>
      </c>
      <c r="Q12" s="219">
        <f t="shared" si="32"/>
        <v>1</v>
      </c>
      <c r="R12" s="219">
        <f t="shared" si="33"/>
        <v>337</v>
      </c>
      <c r="T12">
        <v>514</v>
      </c>
      <c r="U12">
        <v>900</v>
      </c>
      <c r="V12" t="s">
        <v>370</v>
      </c>
      <c r="W12">
        <v>2319.17</v>
      </c>
      <c r="X12">
        <v>1140.8050000000001</v>
      </c>
      <c r="Y12">
        <v>2.0329999999999999</v>
      </c>
      <c r="Z12">
        <v>12.452</v>
      </c>
      <c r="AA12">
        <v>138.54107500000001</v>
      </c>
      <c r="AB12">
        <v>4.4163569999999996</v>
      </c>
      <c r="AC12">
        <v>49.660803000000001</v>
      </c>
      <c r="AD12" s="1">
        <v>505</v>
      </c>
      <c r="AE12">
        <v>1</v>
      </c>
      <c r="AF12">
        <v>337</v>
      </c>
      <c r="AG12">
        <v>73</v>
      </c>
      <c r="AH12">
        <v>16.739944999999999</v>
      </c>
      <c r="AI12">
        <v>217.8</v>
      </c>
      <c r="AJ12">
        <v>0</v>
      </c>
      <c r="AK12">
        <v>16</v>
      </c>
      <c r="AL12">
        <v>2280</v>
      </c>
      <c r="AM12" t="s">
        <v>371</v>
      </c>
      <c r="AN12" t="s">
        <v>982</v>
      </c>
      <c r="AO12">
        <v>2319.17</v>
      </c>
      <c r="AR12" t="s">
        <v>117</v>
      </c>
      <c r="AS12" t="s">
        <v>123</v>
      </c>
      <c r="AT12" t="s">
        <v>338</v>
      </c>
      <c r="AU12" t="s">
        <v>370</v>
      </c>
      <c r="AV12" t="s">
        <v>48</v>
      </c>
      <c r="AW12">
        <v>1</v>
      </c>
      <c r="BB12">
        <v>0.92409090909090896</v>
      </c>
      <c r="BC12" t="s">
        <v>67</v>
      </c>
      <c r="BF12" t="s">
        <v>117</v>
      </c>
      <c r="BG12" t="s">
        <v>123</v>
      </c>
      <c r="BH12" t="s">
        <v>370</v>
      </c>
      <c r="BI12">
        <v>900</v>
      </c>
      <c r="BJ12">
        <v>1</v>
      </c>
      <c r="BK12" t="s">
        <v>338</v>
      </c>
      <c r="BL12" t="s">
        <v>178</v>
      </c>
      <c r="BM12">
        <v>0.92409090909090896</v>
      </c>
      <c r="BN12" t="s">
        <v>67</v>
      </c>
      <c r="BO12" t="s">
        <v>179</v>
      </c>
      <c r="BP12">
        <v>2319.17</v>
      </c>
    </row>
    <row r="13" spans="1:68" ht="16.5">
      <c r="A13" s="108" t="str">
        <f t="shared" si="18"/>
        <v>삼환교통</v>
      </c>
      <c r="B13" s="109" t="str">
        <f t="shared" si="1"/>
        <v>고경식</v>
      </c>
      <c r="C13" s="110" t="str">
        <f t="shared" si="19"/>
        <v>F</v>
      </c>
      <c r="D13" s="111">
        <f t="shared" si="20"/>
        <v>0.72457870332690577</v>
      </c>
      <c r="E13" s="112">
        <f t="shared" si="21"/>
        <v>6687</v>
      </c>
      <c r="F13" s="113" t="str">
        <f t="shared" si="22"/>
        <v>62</v>
      </c>
      <c r="G13" s="114" t="str">
        <f t="shared" si="23"/>
        <v>70바3181</v>
      </c>
      <c r="H13" s="115">
        <f t="shared" si="24"/>
        <v>7</v>
      </c>
      <c r="I13" s="116">
        <f t="shared" si="8"/>
        <v>775.98699999999997</v>
      </c>
      <c r="J13" s="117">
        <f t="shared" si="25"/>
        <v>1.5419960837118761E-2</v>
      </c>
      <c r="K13" s="117">
        <f t="shared" si="26"/>
        <v>0.36606012182059677</v>
      </c>
      <c r="L13" s="117">
        <f t="shared" si="27"/>
        <v>9.5362422308621159E-2</v>
      </c>
      <c r="M13" s="118">
        <f t="shared" si="28"/>
        <v>15.327</v>
      </c>
      <c r="N13" s="119">
        <f t="shared" si="29"/>
        <v>0.12886813825489346</v>
      </c>
      <c r="O13" s="119">
        <f t="shared" si="30"/>
        <v>31.830430148958683</v>
      </c>
      <c r="P13" s="220">
        <f t="shared" si="31"/>
        <v>0</v>
      </c>
      <c r="Q13" s="221">
        <f t="shared" si="32"/>
        <v>1</v>
      </c>
      <c r="R13" s="221">
        <f t="shared" si="33"/>
        <v>247</v>
      </c>
      <c r="T13">
        <v>514</v>
      </c>
      <c r="U13">
        <v>6687</v>
      </c>
      <c r="V13" t="s">
        <v>372</v>
      </c>
      <c r="W13">
        <v>775.98699999999997</v>
      </c>
      <c r="X13">
        <v>459.49099999999999</v>
      </c>
      <c r="Y13">
        <v>1.6890000000000001</v>
      </c>
      <c r="Z13">
        <v>15.327</v>
      </c>
      <c r="AA13">
        <v>51.33943</v>
      </c>
      <c r="AB13">
        <v>0.79165200000000002</v>
      </c>
      <c r="AC13">
        <v>18.793317999999999</v>
      </c>
      <c r="AD13" s="1">
        <v>74</v>
      </c>
      <c r="AE13">
        <v>1</v>
      </c>
      <c r="AF13">
        <v>247</v>
      </c>
      <c r="AG13">
        <v>89</v>
      </c>
      <c r="AH13">
        <v>15.114834</v>
      </c>
      <c r="AI13">
        <v>137.9</v>
      </c>
      <c r="AJ13">
        <v>36.6</v>
      </c>
      <c r="AK13">
        <v>0</v>
      </c>
      <c r="AL13">
        <v>0</v>
      </c>
      <c r="AM13" t="s">
        <v>373</v>
      </c>
      <c r="AN13" t="s">
        <v>983</v>
      </c>
      <c r="AO13">
        <v>203.33799999999999</v>
      </c>
      <c r="AR13" t="s">
        <v>117</v>
      </c>
      <c r="AS13" t="s">
        <v>122</v>
      </c>
      <c r="AT13" t="s">
        <v>317</v>
      </c>
      <c r="AU13" t="s">
        <v>372</v>
      </c>
      <c r="AV13" t="s">
        <v>48</v>
      </c>
      <c r="AW13">
        <v>7</v>
      </c>
      <c r="BB13">
        <v>0.72457870332690577</v>
      </c>
      <c r="BC13" t="s">
        <v>69</v>
      </c>
      <c r="BF13" t="s">
        <v>117</v>
      </c>
      <c r="BG13" t="s">
        <v>122</v>
      </c>
      <c r="BH13" t="s">
        <v>372</v>
      </c>
      <c r="BI13">
        <v>6687</v>
      </c>
      <c r="BJ13">
        <v>7</v>
      </c>
      <c r="BK13" t="s">
        <v>317</v>
      </c>
      <c r="BL13" t="s">
        <v>312</v>
      </c>
      <c r="BM13">
        <v>0.72457870332690577</v>
      </c>
      <c r="BN13" t="s">
        <v>69</v>
      </c>
      <c r="BO13" t="s">
        <v>191</v>
      </c>
      <c r="BP13">
        <v>738.029</v>
      </c>
    </row>
    <row r="14" spans="1:68" ht="16.5">
      <c r="A14" s="125" t="str">
        <f t="shared" si="18"/>
        <v>삼환교통</v>
      </c>
      <c r="B14" s="126" t="str">
        <f t="shared" si="1"/>
        <v>고신일</v>
      </c>
      <c r="C14" s="127" t="str">
        <f t="shared" si="19"/>
        <v>D</v>
      </c>
      <c r="D14" s="128">
        <f t="shared" si="20"/>
        <v>0.81500000000000006</v>
      </c>
      <c r="E14" s="129">
        <f t="shared" si="21"/>
        <v>9053</v>
      </c>
      <c r="F14" s="130" t="str">
        <f t="shared" si="22"/>
        <v>4</v>
      </c>
      <c r="G14" s="131" t="str">
        <f t="shared" si="23"/>
        <v>72아1221</v>
      </c>
      <c r="H14" s="132">
        <f t="shared" si="24"/>
        <v>1</v>
      </c>
      <c r="I14" s="133">
        <f t="shared" si="8"/>
        <v>2033.204</v>
      </c>
      <c r="J14" s="134">
        <f t="shared" si="25"/>
        <v>3.0294461907042214E-2</v>
      </c>
      <c r="K14" s="134">
        <f t="shared" si="26"/>
        <v>0.3494672898812573</v>
      </c>
      <c r="L14" s="134">
        <f t="shared" si="27"/>
        <v>0.12345047521055438</v>
      </c>
      <c r="M14" s="135">
        <f t="shared" si="28"/>
        <v>10.763999999999999</v>
      </c>
      <c r="N14" s="136">
        <f t="shared" si="29"/>
        <v>0.14755036877755504</v>
      </c>
      <c r="O14" s="136">
        <f t="shared" si="30"/>
        <v>2.9018239192919157</v>
      </c>
      <c r="P14" s="218">
        <f t="shared" si="31"/>
        <v>3</v>
      </c>
      <c r="Q14" s="219">
        <f t="shared" si="32"/>
        <v>3</v>
      </c>
      <c r="R14" s="219">
        <f t="shared" si="33"/>
        <v>59</v>
      </c>
      <c r="T14">
        <v>514</v>
      </c>
      <c r="U14">
        <v>9053</v>
      </c>
      <c r="V14" t="s">
        <v>374</v>
      </c>
      <c r="W14">
        <v>2033.204</v>
      </c>
      <c r="X14">
        <v>890.79899999999998</v>
      </c>
      <c r="Y14">
        <v>2.282</v>
      </c>
      <c r="Z14">
        <v>10.763999999999999</v>
      </c>
      <c r="AA14">
        <v>135.823307</v>
      </c>
      <c r="AB14">
        <v>4.1146940000000001</v>
      </c>
      <c r="AC14">
        <v>47.465803000000001</v>
      </c>
      <c r="AD14" s="1">
        <v>251</v>
      </c>
      <c r="AE14">
        <v>3</v>
      </c>
      <c r="AF14">
        <v>59</v>
      </c>
      <c r="AG14">
        <v>62</v>
      </c>
      <c r="AH14">
        <v>14.969476999999999</v>
      </c>
      <c r="AI14">
        <v>0</v>
      </c>
      <c r="AJ14">
        <v>0</v>
      </c>
      <c r="AK14">
        <v>3</v>
      </c>
      <c r="AL14">
        <v>490</v>
      </c>
      <c r="AM14" t="s">
        <v>375</v>
      </c>
      <c r="AN14" t="s">
        <v>984</v>
      </c>
      <c r="AO14">
        <v>2033.204</v>
      </c>
      <c r="AR14" t="s">
        <v>117</v>
      </c>
      <c r="AS14" t="s">
        <v>120</v>
      </c>
      <c r="AT14" t="s">
        <v>264</v>
      </c>
      <c r="AU14" t="s">
        <v>374</v>
      </c>
      <c r="AV14" t="s">
        <v>48</v>
      </c>
      <c r="AW14">
        <v>1</v>
      </c>
      <c r="BB14">
        <v>0.81500000000000006</v>
      </c>
      <c r="BC14" t="s">
        <v>66</v>
      </c>
      <c r="BF14" t="s">
        <v>117</v>
      </c>
      <c r="BG14" t="s">
        <v>120</v>
      </c>
      <c r="BH14" t="s">
        <v>374</v>
      </c>
      <c r="BI14">
        <v>9053</v>
      </c>
      <c r="BJ14">
        <v>1</v>
      </c>
      <c r="BK14" t="s">
        <v>264</v>
      </c>
      <c r="BL14" t="s">
        <v>178</v>
      </c>
      <c r="BM14">
        <v>0.81500000000000006</v>
      </c>
      <c r="BN14" t="s">
        <v>66</v>
      </c>
      <c r="BO14" t="s">
        <v>182</v>
      </c>
      <c r="BP14">
        <v>2033.204</v>
      </c>
    </row>
    <row r="15" spans="1:68" ht="16.5">
      <c r="A15" s="108" t="str">
        <f t="shared" si="18"/>
        <v>삼환교통</v>
      </c>
      <c r="B15" s="109" t="str">
        <f t="shared" si="1"/>
        <v>고용근</v>
      </c>
      <c r="C15" s="110" t="str">
        <f t="shared" si="19"/>
        <v>C</v>
      </c>
      <c r="D15" s="111">
        <f t="shared" si="20"/>
        <v>0.89358464044147967</v>
      </c>
      <c r="E15" s="112">
        <f t="shared" si="21"/>
        <v>3350</v>
      </c>
      <c r="F15" s="113" t="str">
        <f t="shared" si="22"/>
        <v>4</v>
      </c>
      <c r="G15" s="114" t="str">
        <f t="shared" si="23"/>
        <v>72아1227</v>
      </c>
      <c r="H15" s="115">
        <f t="shared" si="24"/>
        <v>16</v>
      </c>
      <c r="I15" s="116">
        <f t="shared" si="8"/>
        <v>1892.62</v>
      </c>
      <c r="J15" s="117">
        <f t="shared" si="25"/>
        <v>1.8457930769533112E-2</v>
      </c>
      <c r="K15" s="117">
        <f t="shared" si="26"/>
        <v>0.30273783444258717</v>
      </c>
      <c r="L15" s="117">
        <f t="shared" si="27"/>
        <v>0.15322674387885576</v>
      </c>
      <c r="M15" s="118">
        <f t="shared" si="28"/>
        <v>9.0749999999999993</v>
      </c>
      <c r="N15" s="119">
        <f t="shared" si="29"/>
        <v>0.1056736164681764</v>
      </c>
      <c r="O15" s="119">
        <f t="shared" si="30"/>
        <v>7.0801323033678187</v>
      </c>
      <c r="P15" s="220">
        <f t="shared" si="31"/>
        <v>8</v>
      </c>
      <c r="Q15" s="221">
        <f t="shared" si="32"/>
        <v>2</v>
      </c>
      <c r="R15" s="221">
        <f t="shared" si="33"/>
        <v>134</v>
      </c>
      <c r="T15">
        <v>514</v>
      </c>
      <c r="U15">
        <v>3350</v>
      </c>
      <c r="V15" t="s">
        <v>376</v>
      </c>
      <c r="W15">
        <v>1892.62</v>
      </c>
      <c r="X15">
        <v>753.71299999999997</v>
      </c>
      <c r="Y15">
        <v>2.5110000000000001</v>
      </c>
      <c r="Z15">
        <v>9.0749999999999993</v>
      </c>
      <c r="AA15">
        <v>119.98636399999999</v>
      </c>
      <c r="AB15">
        <v>2.2147000000000001</v>
      </c>
      <c r="AC15">
        <v>36.324412000000002</v>
      </c>
      <c r="AD15" s="1">
        <v>290</v>
      </c>
      <c r="AE15">
        <v>2</v>
      </c>
      <c r="AF15">
        <v>134</v>
      </c>
      <c r="AG15">
        <v>73</v>
      </c>
      <c r="AH15">
        <v>15.773624999999999</v>
      </c>
      <c r="AI15">
        <v>85.7</v>
      </c>
      <c r="AJ15">
        <v>0</v>
      </c>
      <c r="AK15">
        <v>8</v>
      </c>
      <c r="AL15">
        <v>1264</v>
      </c>
      <c r="AM15" t="s">
        <v>377</v>
      </c>
      <c r="AN15" t="s">
        <v>985</v>
      </c>
      <c r="AO15">
        <v>154.68199999999999</v>
      </c>
      <c r="AR15" t="s">
        <v>117</v>
      </c>
      <c r="AS15" t="s">
        <v>120</v>
      </c>
      <c r="AT15" t="s">
        <v>272</v>
      </c>
      <c r="AU15" t="s">
        <v>376</v>
      </c>
      <c r="AV15" t="s">
        <v>48</v>
      </c>
      <c r="AW15">
        <v>16</v>
      </c>
      <c r="BB15">
        <v>0.89358464044147967</v>
      </c>
      <c r="BC15" t="s">
        <v>68</v>
      </c>
      <c r="BF15" t="s">
        <v>117</v>
      </c>
      <c r="BG15" t="s">
        <v>120</v>
      </c>
      <c r="BH15" t="s">
        <v>376</v>
      </c>
      <c r="BI15">
        <v>3350</v>
      </c>
      <c r="BJ15">
        <v>16</v>
      </c>
      <c r="BK15" t="s">
        <v>272</v>
      </c>
      <c r="BL15" t="s">
        <v>356</v>
      </c>
      <c r="BM15">
        <v>0.89358464044147967</v>
      </c>
      <c r="BN15" t="s">
        <v>68</v>
      </c>
      <c r="BO15" t="s">
        <v>180</v>
      </c>
      <c r="BP15">
        <v>1892.6200000000001</v>
      </c>
    </row>
    <row r="16" spans="1:68" ht="16.5">
      <c r="A16" s="125" t="str">
        <f t="shared" si="18"/>
        <v>삼환교통</v>
      </c>
      <c r="B16" s="126" t="str">
        <f t="shared" si="1"/>
        <v>고창석</v>
      </c>
      <c r="C16" s="127" t="str">
        <f t="shared" si="19"/>
        <v>B</v>
      </c>
      <c r="D16" s="128">
        <f t="shared" si="20"/>
        <v>0.91159836025521157</v>
      </c>
      <c r="E16" s="129">
        <f t="shared" si="21"/>
        <v>1149</v>
      </c>
      <c r="F16" s="130" t="str">
        <f t="shared" si="22"/>
        <v>14</v>
      </c>
      <c r="G16" s="131" t="str">
        <f t="shared" si="23"/>
        <v>72아1005</v>
      </c>
      <c r="H16" s="132">
        <f t="shared" si="24"/>
        <v>2</v>
      </c>
      <c r="I16" s="133">
        <f t="shared" si="8"/>
        <v>1151.7270000000001</v>
      </c>
      <c r="J16" s="134">
        <f t="shared" si="25"/>
        <v>1.8749345320338444E-2</v>
      </c>
      <c r="K16" s="134">
        <f t="shared" si="26"/>
        <v>0.32029868516717486</v>
      </c>
      <c r="L16" s="134">
        <f t="shared" si="27"/>
        <v>0.13979007177916294</v>
      </c>
      <c r="M16" s="135">
        <f t="shared" si="28"/>
        <v>9.9789999999999992</v>
      </c>
      <c r="N16" s="136">
        <f t="shared" si="29"/>
        <v>0.78143518385867483</v>
      </c>
      <c r="O16" s="136">
        <f t="shared" si="30"/>
        <v>7.3802211808874842</v>
      </c>
      <c r="P16" s="218">
        <f t="shared" si="31"/>
        <v>2</v>
      </c>
      <c r="Q16" s="219">
        <f t="shared" si="32"/>
        <v>9</v>
      </c>
      <c r="R16" s="219">
        <f t="shared" si="33"/>
        <v>85</v>
      </c>
      <c r="T16">
        <v>514</v>
      </c>
      <c r="U16">
        <v>1149</v>
      </c>
      <c r="V16" t="s">
        <v>378</v>
      </c>
      <c r="W16">
        <v>1151.7270000000001</v>
      </c>
      <c r="X16">
        <v>646.43299999999999</v>
      </c>
      <c r="Y16">
        <v>1.782</v>
      </c>
      <c r="Z16">
        <v>9.9789999999999992</v>
      </c>
      <c r="AA16">
        <v>74.979417999999995</v>
      </c>
      <c r="AB16">
        <v>1.405815</v>
      </c>
      <c r="AC16">
        <v>24.015809000000001</v>
      </c>
      <c r="AD16" s="1">
        <v>161</v>
      </c>
      <c r="AE16">
        <v>9</v>
      </c>
      <c r="AF16">
        <v>85</v>
      </c>
      <c r="AG16">
        <v>64</v>
      </c>
      <c r="AH16">
        <v>15.360575000000001</v>
      </c>
      <c r="AI16">
        <v>9.1</v>
      </c>
      <c r="AJ16">
        <v>0</v>
      </c>
      <c r="AK16">
        <v>2</v>
      </c>
      <c r="AL16">
        <v>186</v>
      </c>
      <c r="AM16" t="s">
        <v>379</v>
      </c>
      <c r="AN16" t="s">
        <v>986</v>
      </c>
      <c r="AO16">
        <v>806.79300000000001</v>
      </c>
      <c r="AR16" t="s">
        <v>117</v>
      </c>
      <c r="AS16" t="s">
        <v>118</v>
      </c>
      <c r="AT16" t="s">
        <v>224</v>
      </c>
      <c r="AU16" t="s">
        <v>378</v>
      </c>
      <c r="AV16" t="s">
        <v>48</v>
      </c>
      <c r="AW16">
        <v>2</v>
      </c>
      <c r="BB16">
        <v>0.91159836025521157</v>
      </c>
      <c r="BC16" t="s">
        <v>67</v>
      </c>
      <c r="BF16" t="s">
        <v>117</v>
      </c>
      <c r="BG16" t="s">
        <v>118</v>
      </c>
      <c r="BH16" t="s">
        <v>378</v>
      </c>
      <c r="BI16">
        <v>1149</v>
      </c>
      <c r="BJ16">
        <v>2</v>
      </c>
      <c r="BK16" t="s">
        <v>224</v>
      </c>
      <c r="BL16" t="s">
        <v>222</v>
      </c>
      <c r="BM16">
        <v>0.91159836025521157</v>
      </c>
      <c r="BN16" t="s">
        <v>67</v>
      </c>
      <c r="BO16" t="s">
        <v>179</v>
      </c>
      <c r="BP16">
        <v>1151.7270000000001</v>
      </c>
    </row>
    <row r="17" spans="1:68" ht="16.5">
      <c r="A17" s="108" t="str">
        <f t="shared" si="18"/>
        <v>삼환교통</v>
      </c>
      <c r="B17" s="109" t="str">
        <f t="shared" si="1"/>
        <v>곽민수</v>
      </c>
      <c r="C17" s="110" t="str">
        <f t="shared" si="19"/>
        <v>C</v>
      </c>
      <c r="D17" s="111">
        <f t="shared" si="20"/>
        <v>0.86098099899728497</v>
      </c>
      <c r="E17" s="112">
        <f t="shared" si="21"/>
        <v>7850</v>
      </c>
      <c r="F17" s="113" t="str">
        <f t="shared" si="22"/>
        <v>58</v>
      </c>
      <c r="G17" s="114" t="str">
        <f t="shared" si="23"/>
        <v>72아1199</v>
      </c>
      <c r="H17" s="115">
        <f t="shared" si="24"/>
        <v>14</v>
      </c>
      <c r="I17" s="116">
        <f t="shared" si="8"/>
        <v>1965.011</v>
      </c>
      <c r="J17" s="117">
        <f t="shared" si="25"/>
        <v>1.9768912318211623E-2</v>
      </c>
      <c r="K17" s="117">
        <f t="shared" si="26"/>
        <v>0.37215881611349938</v>
      </c>
      <c r="L17" s="117">
        <f t="shared" si="27"/>
        <v>0.20356120143856701</v>
      </c>
      <c r="M17" s="118">
        <f t="shared" si="28"/>
        <v>12.148999999999999</v>
      </c>
      <c r="N17" s="119">
        <f t="shared" si="29"/>
        <v>0</v>
      </c>
      <c r="O17" s="119">
        <f t="shared" si="30"/>
        <v>2.7989665197802966</v>
      </c>
      <c r="P17" s="220">
        <f t="shared" si="31"/>
        <v>3</v>
      </c>
      <c r="Q17" s="221">
        <f t="shared" si="32"/>
        <v>0</v>
      </c>
      <c r="R17" s="221">
        <f t="shared" si="33"/>
        <v>55</v>
      </c>
      <c r="T17">
        <v>514</v>
      </c>
      <c r="U17">
        <v>7850</v>
      </c>
      <c r="V17" t="s">
        <v>380</v>
      </c>
      <c r="W17">
        <v>1965.011</v>
      </c>
      <c r="X17">
        <v>831.64700000000005</v>
      </c>
      <c r="Y17">
        <v>2.363</v>
      </c>
      <c r="Z17">
        <v>12.148999999999999</v>
      </c>
      <c r="AA17">
        <v>123.43886000000001</v>
      </c>
      <c r="AB17">
        <v>2.4402520000000001</v>
      </c>
      <c r="AC17">
        <v>45.938859999999998</v>
      </c>
      <c r="AD17" s="1">
        <v>400</v>
      </c>
      <c r="AE17">
        <v>0</v>
      </c>
      <c r="AF17">
        <v>55</v>
      </c>
      <c r="AG17">
        <v>67</v>
      </c>
      <c r="AH17">
        <v>15.918901</v>
      </c>
      <c r="AI17">
        <v>10.4</v>
      </c>
      <c r="AJ17">
        <v>0</v>
      </c>
      <c r="AK17">
        <v>3</v>
      </c>
      <c r="AL17">
        <v>393</v>
      </c>
      <c r="AM17" t="s">
        <v>381</v>
      </c>
      <c r="AN17" t="s">
        <v>987</v>
      </c>
      <c r="AO17">
        <v>282.89299999999997</v>
      </c>
      <c r="AR17" t="s">
        <v>117</v>
      </c>
      <c r="AS17" t="s">
        <v>121</v>
      </c>
      <c r="AT17" t="s">
        <v>290</v>
      </c>
      <c r="AU17" t="s">
        <v>380</v>
      </c>
      <c r="AV17" t="s">
        <v>48</v>
      </c>
      <c r="AW17">
        <v>14</v>
      </c>
      <c r="BB17">
        <v>0.86098099899728497</v>
      </c>
      <c r="BC17" t="s">
        <v>68</v>
      </c>
      <c r="BF17" t="s">
        <v>117</v>
      </c>
      <c r="BG17" t="s">
        <v>121</v>
      </c>
      <c r="BH17" t="s">
        <v>380</v>
      </c>
      <c r="BI17">
        <v>7850</v>
      </c>
      <c r="BJ17">
        <v>14</v>
      </c>
      <c r="BK17" t="s">
        <v>290</v>
      </c>
      <c r="BL17" t="s">
        <v>356</v>
      </c>
      <c r="BM17">
        <v>0.86098099899728497</v>
      </c>
      <c r="BN17" t="s">
        <v>68</v>
      </c>
      <c r="BO17" t="s">
        <v>180</v>
      </c>
      <c r="BP17">
        <v>1965.0110000000002</v>
      </c>
    </row>
    <row r="18" spans="1:68" ht="16.5">
      <c r="A18" s="125" t="str">
        <f t="shared" si="18"/>
        <v>삼환교통</v>
      </c>
      <c r="B18" s="126" t="str">
        <f t="shared" si="1"/>
        <v>곽일교</v>
      </c>
      <c r="C18" s="127" t="str">
        <f t="shared" si="19"/>
        <v>D</v>
      </c>
      <c r="D18" s="128">
        <f t="shared" si="20"/>
        <v>0.83666666666666656</v>
      </c>
      <c r="E18" s="129">
        <f t="shared" si="21"/>
        <v>8868</v>
      </c>
      <c r="F18" s="130" t="str">
        <f t="shared" si="22"/>
        <v>62</v>
      </c>
      <c r="G18" s="131" t="str">
        <f t="shared" si="23"/>
        <v>70바3137</v>
      </c>
      <c r="H18" s="132">
        <f t="shared" si="24"/>
        <v>1</v>
      </c>
      <c r="I18" s="133">
        <f t="shared" si="8"/>
        <v>1841.578</v>
      </c>
      <c r="J18" s="134">
        <f t="shared" si="25"/>
        <v>8.2709636069738645E-3</v>
      </c>
      <c r="K18" s="134">
        <f t="shared" si="26"/>
        <v>0.38029514956487359</v>
      </c>
      <c r="L18" s="134">
        <f t="shared" si="27"/>
        <v>0.27585038483300733</v>
      </c>
      <c r="M18" s="135">
        <f t="shared" si="28"/>
        <v>16.707000000000001</v>
      </c>
      <c r="N18" s="136">
        <f t="shared" si="29"/>
        <v>0</v>
      </c>
      <c r="O18" s="136">
        <f t="shared" si="30"/>
        <v>19.331247441053272</v>
      </c>
      <c r="P18" s="218">
        <f t="shared" si="31"/>
        <v>40</v>
      </c>
      <c r="Q18" s="219">
        <f t="shared" si="32"/>
        <v>0</v>
      </c>
      <c r="R18" s="219">
        <f t="shared" si="33"/>
        <v>356</v>
      </c>
      <c r="T18">
        <v>514</v>
      </c>
      <c r="U18">
        <v>8868</v>
      </c>
      <c r="V18" t="s">
        <v>382</v>
      </c>
      <c r="W18">
        <v>1841.578</v>
      </c>
      <c r="X18">
        <v>1047.914</v>
      </c>
      <c r="Y18">
        <v>1.7569999999999999</v>
      </c>
      <c r="Z18">
        <v>16.707000000000001</v>
      </c>
      <c r="AA18">
        <v>123.62247600000001</v>
      </c>
      <c r="AB18">
        <v>1.0224770000000001</v>
      </c>
      <c r="AC18">
        <v>47.013027999999998</v>
      </c>
      <c r="AD18" s="1">
        <v>508</v>
      </c>
      <c r="AE18">
        <v>0</v>
      </c>
      <c r="AF18">
        <v>356</v>
      </c>
      <c r="AG18">
        <v>78</v>
      </c>
      <c r="AH18">
        <v>14.896789</v>
      </c>
      <c r="AI18">
        <v>452.9</v>
      </c>
      <c r="AJ18">
        <v>0</v>
      </c>
      <c r="AK18">
        <v>40</v>
      </c>
      <c r="AL18">
        <v>6302</v>
      </c>
      <c r="AM18" t="s">
        <v>383</v>
      </c>
      <c r="AN18" t="s">
        <v>988</v>
      </c>
      <c r="AO18">
        <v>1841.578</v>
      </c>
      <c r="AR18" t="s">
        <v>117</v>
      </c>
      <c r="AS18" t="s">
        <v>122</v>
      </c>
      <c r="AT18" t="s">
        <v>303</v>
      </c>
      <c r="AU18" t="s">
        <v>382</v>
      </c>
      <c r="AV18" t="s">
        <v>48</v>
      </c>
      <c r="AW18">
        <v>1</v>
      </c>
      <c r="BB18">
        <v>0.83666666666666656</v>
      </c>
      <c r="BC18" t="s">
        <v>66</v>
      </c>
      <c r="BF18" t="s">
        <v>117</v>
      </c>
      <c r="BG18" t="s">
        <v>122</v>
      </c>
      <c r="BH18" t="s">
        <v>382</v>
      </c>
      <c r="BI18">
        <v>8868</v>
      </c>
      <c r="BJ18">
        <v>1</v>
      </c>
      <c r="BK18" t="s">
        <v>303</v>
      </c>
      <c r="BL18" t="s">
        <v>178</v>
      </c>
      <c r="BM18">
        <v>0.83666666666666656</v>
      </c>
      <c r="BN18" t="s">
        <v>66</v>
      </c>
      <c r="BO18" t="s">
        <v>182</v>
      </c>
      <c r="BP18">
        <v>1841.578</v>
      </c>
    </row>
    <row r="19" spans="1:68" ht="16.5">
      <c r="A19" s="108" t="str">
        <f t="shared" si="18"/>
        <v>삼환교통</v>
      </c>
      <c r="B19" s="109" t="str">
        <f t="shared" si="1"/>
        <v>구자용</v>
      </c>
      <c r="C19" s="110" t="str">
        <f t="shared" si="19"/>
        <v>F</v>
      </c>
      <c r="D19" s="111">
        <f t="shared" si="20"/>
        <v>0.77821428571428575</v>
      </c>
      <c r="E19" s="112">
        <f t="shared" si="21"/>
        <v>3690</v>
      </c>
      <c r="F19" s="113" t="str">
        <f t="shared" si="22"/>
        <v>4</v>
      </c>
      <c r="G19" s="114" t="str">
        <f t="shared" si="23"/>
        <v>72아1229</v>
      </c>
      <c r="H19" s="115">
        <f t="shared" si="24"/>
        <v>1</v>
      </c>
      <c r="I19" s="116">
        <f t="shared" si="8"/>
        <v>1790.2180000000001</v>
      </c>
      <c r="J19" s="117">
        <f t="shared" si="25"/>
        <v>1.402830380777668E-2</v>
      </c>
      <c r="K19" s="117">
        <f t="shared" si="26"/>
        <v>0.34391736374986387</v>
      </c>
      <c r="L19" s="117">
        <f t="shared" si="27"/>
        <v>0.22958097840598182</v>
      </c>
      <c r="M19" s="118">
        <f t="shared" si="28"/>
        <v>11.759</v>
      </c>
      <c r="N19" s="119">
        <f t="shared" si="29"/>
        <v>5.5859118833572224E-2</v>
      </c>
      <c r="O19" s="119">
        <f t="shared" si="30"/>
        <v>15.249539441565217</v>
      </c>
      <c r="P19" s="220">
        <f t="shared" si="31"/>
        <v>9</v>
      </c>
      <c r="Q19" s="221">
        <f t="shared" si="32"/>
        <v>1</v>
      </c>
      <c r="R19" s="221">
        <f t="shared" si="33"/>
        <v>273</v>
      </c>
      <c r="T19">
        <v>514</v>
      </c>
      <c r="U19">
        <v>3690</v>
      </c>
      <c r="V19" t="s">
        <v>384</v>
      </c>
      <c r="W19">
        <v>1790.2180000000001</v>
      </c>
      <c r="X19">
        <v>821.75</v>
      </c>
      <c r="Y19">
        <v>2.1789999999999998</v>
      </c>
      <c r="Z19">
        <v>11.759</v>
      </c>
      <c r="AA19">
        <v>114.627757</v>
      </c>
      <c r="AB19">
        <v>1.608033</v>
      </c>
      <c r="AC19">
        <v>39.422476000000003</v>
      </c>
      <c r="AD19" s="1">
        <v>411</v>
      </c>
      <c r="AE19">
        <v>1</v>
      </c>
      <c r="AF19">
        <v>273</v>
      </c>
      <c r="AG19">
        <v>70</v>
      </c>
      <c r="AH19">
        <v>15.617665000000001</v>
      </c>
      <c r="AI19">
        <v>32</v>
      </c>
      <c r="AJ19">
        <v>0</v>
      </c>
      <c r="AK19">
        <v>9</v>
      </c>
      <c r="AL19">
        <v>3366</v>
      </c>
      <c r="AM19" t="s">
        <v>385</v>
      </c>
      <c r="AN19" t="s">
        <v>989</v>
      </c>
      <c r="AO19">
        <v>1790.2180000000001</v>
      </c>
      <c r="AR19" t="s">
        <v>117</v>
      </c>
      <c r="AS19" t="s">
        <v>120</v>
      </c>
      <c r="AT19" t="s">
        <v>274</v>
      </c>
      <c r="AU19" t="s">
        <v>384</v>
      </c>
      <c r="AV19" t="s">
        <v>48</v>
      </c>
      <c r="AW19">
        <v>1</v>
      </c>
      <c r="BB19">
        <v>0.77821428571428575</v>
      </c>
      <c r="BC19" t="s">
        <v>69</v>
      </c>
      <c r="BF19" t="s">
        <v>117</v>
      </c>
      <c r="BG19" t="s">
        <v>120</v>
      </c>
      <c r="BH19" t="s">
        <v>384</v>
      </c>
      <c r="BI19">
        <v>3690</v>
      </c>
      <c r="BJ19">
        <v>1</v>
      </c>
      <c r="BK19" t="s">
        <v>274</v>
      </c>
      <c r="BL19" t="s">
        <v>178</v>
      </c>
      <c r="BM19">
        <v>0.77821428571428575</v>
      </c>
      <c r="BN19" t="s">
        <v>69</v>
      </c>
      <c r="BO19" t="s">
        <v>191</v>
      </c>
      <c r="BP19">
        <v>1790.2180000000001</v>
      </c>
    </row>
    <row r="20" spans="1:68" ht="16.5">
      <c r="A20" s="125" t="str">
        <f t="shared" si="18"/>
        <v>삼환교통</v>
      </c>
      <c r="B20" s="126" t="str">
        <f t="shared" si="1"/>
        <v>권희윤</v>
      </c>
      <c r="C20" s="127" t="str">
        <f t="shared" si="19"/>
        <v>F</v>
      </c>
      <c r="D20" s="128">
        <f t="shared" si="20"/>
        <v>0.79619047619047612</v>
      </c>
      <c r="E20" s="129">
        <f t="shared" si="21"/>
        <v>1156</v>
      </c>
      <c r="F20" s="130" t="str">
        <f t="shared" si="22"/>
        <v>62</v>
      </c>
      <c r="G20" s="131" t="str">
        <f t="shared" si="23"/>
        <v>70바3119</v>
      </c>
      <c r="H20" s="132">
        <f t="shared" si="24"/>
        <v>1</v>
      </c>
      <c r="I20" s="133">
        <f t="shared" si="8"/>
        <v>1366.9749999999999</v>
      </c>
      <c r="J20" s="134">
        <f t="shared" si="25"/>
        <v>3.4878953045028444E-2</v>
      </c>
      <c r="K20" s="134">
        <f t="shared" si="26"/>
        <v>0.36434302262678031</v>
      </c>
      <c r="L20" s="134">
        <f t="shared" si="27"/>
        <v>0.26628138773569382</v>
      </c>
      <c r="M20" s="135">
        <f t="shared" si="28"/>
        <v>16.439</v>
      </c>
      <c r="N20" s="136">
        <f t="shared" si="29"/>
        <v>0</v>
      </c>
      <c r="O20" s="136">
        <f t="shared" si="30"/>
        <v>7.0228058303919241</v>
      </c>
      <c r="P20" s="218">
        <f t="shared" si="31"/>
        <v>8</v>
      </c>
      <c r="Q20" s="219">
        <f t="shared" si="32"/>
        <v>0</v>
      </c>
      <c r="R20" s="219">
        <f t="shared" si="33"/>
        <v>96</v>
      </c>
      <c r="T20">
        <v>514</v>
      </c>
      <c r="U20">
        <v>1156</v>
      </c>
      <c r="V20" t="s">
        <v>386</v>
      </c>
      <c r="W20">
        <v>1366.9749999999999</v>
      </c>
      <c r="X20">
        <v>817.48199999999997</v>
      </c>
      <c r="Y20">
        <v>1.6719999999999999</v>
      </c>
      <c r="Z20">
        <v>16.439</v>
      </c>
      <c r="AA20">
        <v>95.791092000000006</v>
      </c>
      <c r="AB20">
        <v>3.3410929999999999</v>
      </c>
      <c r="AC20">
        <v>34.900815999999999</v>
      </c>
      <c r="AD20" s="1">
        <v>364</v>
      </c>
      <c r="AE20">
        <v>0</v>
      </c>
      <c r="AF20">
        <v>96</v>
      </c>
      <c r="AG20">
        <v>67</v>
      </c>
      <c r="AH20">
        <v>14.270377</v>
      </c>
      <c r="AI20">
        <v>18.2</v>
      </c>
      <c r="AJ20">
        <v>0</v>
      </c>
      <c r="AK20">
        <v>8</v>
      </c>
      <c r="AL20">
        <v>1196</v>
      </c>
      <c r="AM20" t="s">
        <v>387</v>
      </c>
      <c r="AN20" t="s">
        <v>990</v>
      </c>
      <c r="AO20">
        <v>1366.9749999999999</v>
      </c>
      <c r="AR20" t="s">
        <v>117</v>
      </c>
      <c r="AS20" t="s">
        <v>122</v>
      </c>
      <c r="AT20" t="s">
        <v>299</v>
      </c>
      <c r="AU20" t="s">
        <v>386</v>
      </c>
      <c r="AV20" t="s">
        <v>48</v>
      </c>
      <c r="AW20">
        <v>1</v>
      </c>
      <c r="BB20">
        <v>0.79619047619047612</v>
      </c>
      <c r="BC20" t="s">
        <v>69</v>
      </c>
      <c r="BF20" t="s">
        <v>117</v>
      </c>
      <c r="BG20" t="s">
        <v>122</v>
      </c>
      <c r="BH20" t="s">
        <v>386</v>
      </c>
      <c r="BI20">
        <v>1156</v>
      </c>
      <c r="BJ20">
        <v>1</v>
      </c>
      <c r="BK20" t="s">
        <v>299</v>
      </c>
      <c r="BL20" t="s">
        <v>178</v>
      </c>
      <c r="BM20">
        <v>0.79619047619047612</v>
      </c>
      <c r="BN20" t="s">
        <v>69</v>
      </c>
      <c r="BO20" t="s">
        <v>191</v>
      </c>
      <c r="BP20">
        <v>1366.9749999999999</v>
      </c>
    </row>
    <row r="21" spans="1:68" ht="16.5">
      <c r="A21" s="108" t="str">
        <f t="shared" si="18"/>
        <v>삼환교통</v>
      </c>
      <c r="B21" s="109" t="str">
        <f t="shared" si="1"/>
        <v>기규찬</v>
      </c>
      <c r="C21" s="110" t="str">
        <f t="shared" si="19"/>
        <v>D</v>
      </c>
      <c r="D21" s="111">
        <f t="shared" si="20"/>
        <v>0.8259327021639985</v>
      </c>
      <c r="E21" s="112">
        <f t="shared" si="21"/>
        <v>3347</v>
      </c>
      <c r="F21" s="113" t="str">
        <f t="shared" si="22"/>
        <v>62</v>
      </c>
      <c r="G21" s="114" t="str">
        <f t="shared" si="23"/>
        <v>72아1192</v>
      </c>
      <c r="H21" s="115">
        <f t="shared" si="24"/>
        <v>13</v>
      </c>
      <c r="I21" s="116">
        <f t="shared" si="8"/>
        <v>2074.3820000000001</v>
      </c>
      <c r="J21" s="117">
        <f t="shared" si="25"/>
        <v>2.7153689182388391E-2</v>
      </c>
      <c r="K21" s="117">
        <f t="shared" si="26"/>
        <v>0.37255017224513109</v>
      </c>
      <c r="L21" s="117">
        <f t="shared" si="27"/>
        <v>0.20439822559200763</v>
      </c>
      <c r="M21" s="118">
        <f t="shared" si="28"/>
        <v>11.706</v>
      </c>
      <c r="N21" s="119">
        <f t="shared" si="29"/>
        <v>4.8207128677360295E-2</v>
      </c>
      <c r="O21" s="119">
        <f t="shared" si="30"/>
        <v>6.4115481140889186</v>
      </c>
      <c r="P21" s="220">
        <f t="shared" si="31"/>
        <v>38</v>
      </c>
      <c r="Q21" s="221">
        <f t="shared" si="32"/>
        <v>1</v>
      </c>
      <c r="R21" s="221">
        <f t="shared" si="33"/>
        <v>133</v>
      </c>
      <c r="T21">
        <v>514</v>
      </c>
      <c r="U21">
        <v>3347</v>
      </c>
      <c r="V21" t="s">
        <v>388</v>
      </c>
      <c r="W21">
        <v>2074.3820000000001</v>
      </c>
      <c r="X21">
        <v>1086.71</v>
      </c>
      <c r="Y21">
        <v>1.909</v>
      </c>
      <c r="Z21">
        <v>11.706</v>
      </c>
      <c r="AA21">
        <v>151.34941599999999</v>
      </c>
      <c r="AB21">
        <v>4.1096950000000003</v>
      </c>
      <c r="AC21">
        <v>56.385250999999997</v>
      </c>
      <c r="AD21" s="1">
        <v>424</v>
      </c>
      <c r="AE21">
        <v>1</v>
      </c>
      <c r="AF21">
        <v>133</v>
      </c>
      <c r="AG21">
        <v>91</v>
      </c>
      <c r="AH21">
        <v>13.705913000000001</v>
      </c>
      <c r="AI21">
        <v>386.3</v>
      </c>
      <c r="AJ21">
        <v>37.799999999999997</v>
      </c>
      <c r="AK21">
        <v>38</v>
      </c>
      <c r="AL21">
        <v>7547</v>
      </c>
      <c r="AM21" t="s">
        <v>389</v>
      </c>
      <c r="AN21" t="s">
        <v>991</v>
      </c>
      <c r="AO21">
        <v>260.30700000000002</v>
      </c>
      <c r="AR21" t="s">
        <v>117</v>
      </c>
      <c r="AS21" t="s">
        <v>122</v>
      </c>
      <c r="AT21" t="s">
        <v>325</v>
      </c>
      <c r="AU21" t="s">
        <v>388</v>
      </c>
      <c r="AV21" t="s">
        <v>48</v>
      </c>
      <c r="AW21">
        <v>13</v>
      </c>
      <c r="BB21">
        <v>0.8259327021639985</v>
      </c>
      <c r="BC21" t="s">
        <v>66</v>
      </c>
      <c r="BF21" t="s">
        <v>117</v>
      </c>
      <c r="BG21" t="s">
        <v>122</v>
      </c>
      <c r="BH21" t="s">
        <v>388</v>
      </c>
      <c r="BI21">
        <v>3347</v>
      </c>
      <c r="BJ21">
        <v>13</v>
      </c>
      <c r="BK21" t="s">
        <v>325</v>
      </c>
      <c r="BL21" t="s">
        <v>310</v>
      </c>
      <c r="BM21">
        <v>0.8259327021639985</v>
      </c>
      <c r="BN21" t="s">
        <v>66</v>
      </c>
      <c r="BO21" t="s">
        <v>182</v>
      </c>
      <c r="BP21">
        <v>2074.3820000000001</v>
      </c>
    </row>
    <row r="22" spans="1:68" ht="16.5">
      <c r="A22" s="125" t="str">
        <f t="shared" si="18"/>
        <v>삼환교통</v>
      </c>
      <c r="B22" s="126" t="str">
        <f t="shared" si="1"/>
        <v>길진</v>
      </c>
      <c r="C22" s="127" t="str">
        <f t="shared" si="19"/>
        <v>D</v>
      </c>
      <c r="D22" s="128">
        <f t="shared" si="20"/>
        <v>0.84196673925043086</v>
      </c>
      <c r="E22" s="129">
        <f t="shared" si="21"/>
        <v>4788</v>
      </c>
      <c r="F22" s="130" t="str">
        <f t="shared" si="22"/>
        <v>14</v>
      </c>
      <c r="G22" s="131" t="str">
        <f t="shared" si="23"/>
        <v>70바3178</v>
      </c>
      <c r="H22" s="132">
        <f t="shared" si="24"/>
        <v>8</v>
      </c>
      <c r="I22" s="133">
        <f t="shared" si="8"/>
        <v>1112.0219999999999</v>
      </c>
      <c r="J22" s="134">
        <f t="shared" si="25"/>
        <v>3.1832192540103603E-2</v>
      </c>
      <c r="K22" s="134">
        <f t="shared" si="26"/>
        <v>0.33697639301898324</v>
      </c>
      <c r="L22" s="134">
        <f t="shared" si="27"/>
        <v>0.13938573157725298</v>
      </c>
      <c r="M22" s="135">
        <f t="shared" si="28"/>
        <v>12.231</v>
      </c>
      <c r="N22" s="136">
        <f t="shared" si="29"/>
        <v>0</v>
      </c>
      <c r="O22" s="136">
        <f t="shared" si="30"/>
        <v>18.524813358009105</v>
      </c>
      <c r="P22" s="218">
        <f t="shared" si="31"/>
        <v>2</v>
      </c>
      <c r="Q22" s="219">
        <f t="shared" si="32"/>
        <v>0</v>
      </c>
      <c r="R22" s="219">
        <f t="shared" si="33"/>
        <v>206</v>
      </c>
      <c r="T22">
        <v>514</v>
      </c>
      <c r="U22">
        <v>4788</v>
      </c>
      <c r="V22" t="s">
        <v>390</v>
      </c>
      <c r="W22">
        <v>1112.0219999999999</v>
      </c>
      <c r="X22">
        <v>627.62900000000002</v>
      </c>
      <c r="Y22">
        <v>1.772</v>
      </c>
      <c r="Z22">
        <v>12.231</v>
      </c>
      <c r="AA22">
        <v>69.076643000000004</v>
      </c>
      <c r="AB22">
        <v>2.198861</v>
      </c>
      <c r="AC22">
        <v>23.277197999999999</v>
      </c>
      <c r="AD22" s="1">
        <v>155</v>
      </c>
      <c r="AE22">
        <v>0</v>
      </c>
      <c r="AF22">
        <v>206</v>
      </c>
      <c r="AG22">
        <v>78</v>
      </c>
      <c r="AH22">
        <v>16.098379000000001</v>
      </c>
      <c r="AI22">
        <v>159.1</v>
      </c>
      <c r="AJ22">
        <v>0</v>
      </c>
      <c r="AK22">
        <v>2</v>
      </c>
      <c r="AL22">
        <v>69</v>
      </c>
      <c r="AM22" t="s">
        <v>391</v>
      </c>
      <c r="AN22" t="s">
        <v>992</v>
      </c>
      <c r="AO22">
        <v>268.45800000000003</v>
      </c>
      <c r="AR22" t="s">
        <v>117</v>
      </c>
      <c r="AS22" t="s">
        <v>118</v>
      </c>
      <c r="AT22" t="s">
        <v>219</v>
      </c>
      <c r="AU22" t="s">
        <v>390</v>
      </c>
      <c r="AV22" t="s">
        <v>48</v>
      </c>
      <c r="AW22">
        <v>8</v>
      </c>
      <c r="BB22">
        <v>0.84196673925043086</v>
      </c>
      <c r="BC22" t="s">
        <v>66</v>
      </c>
      <c r="BF22" t="s">
        <v>117</v>
      </c>
      <c r="BG22" t="s">
        <v>118</v>
      </c>
      <c r="BH22" t="s">
        <v>390</v>
      </c>
      <c r="BI22">
        <v>4788</v>
      </c>
      <c r="BJ22">
        <v>8</v>
      </c>
      <c r="BK22" t="s">
        <v>219</v>
      </c>
      <c r="BL22" t="s">
        <v>221</v>
      </c>
      <c r="BM22">
        <v>0.84196673925043086</v>
      </c>
      <c r="BN22" t="s">
        <v>66</v>
      </c>
      <c r="BO22" t="s">
        <v>182</v>
      </c>
      <c r="BP22">
        <v>950.92400000000009</v>
      </c>
    </row>
    <row r="23" spans="1:68" ht="16.5">
      <c r="A23" s="108" t="str">
        <f t="shared" si="18"/>
        <v>삼환교통</v>
      </c>
      <c r="B23" s="109" t="str">
        <f t="shared" si="1"/>
        <v>김경복</v>
      </c>
      <c r="C23" s="110" t="str">
        <f t="shared" si="19"/>
        <v>B</v>
      </c>
      <c r="D23" s="111">
        <f t="shared" si="20"/>
        <v>0.91544047874647072</v>
      </c>
      <c r="E23" s="112">
        <f t="shared" si="21"/>
        <v>9402</v>
      </c>
      <c r="F23" s="113" t="str">
        <f t="shared" si="22"/>
        <v>58</v>
      </c>
      <c r="G23" s="114" t="str">
        <f t="shared" si="23"/>
        <v>72아1194</v>
      </c>
      <c r="H23" s="115">
        <f t="shared" si="24"/>
        <v>3</v>
      </c>
      <c r="I23" s="116">
        <f t="shared" si="8"/>
        <v>1751.252</v>
      </c>
      <c r="J23" s="117">
        <f t="shared" si="25"/>
        <v>3.4989125641160079E-2</v>
      </c>
      <c r="K23" s="117">
        <f t="shared" si="26"/>
        <v>0.37482802582601416</v>
      </c>
      <c r="L23" s="117">
        <f t="shared" si="27"/>
        <v>0.30549572534392538</v>
      </c>
      <c r="M23" s="118">
        <f t="shared" si="28"/>
        <v>13.736000000000001</v>
      </c>
      <c r="N23" s="119">
        <f t="shared" si="29"/>
        <v>5.7102004737182313E-2</v>
      </c>
      <c r="O23" s="119">
        <f t="shared" si="30"/>
        <v>26.324024183841047</v>
      </c>
      <c r="P23" s="220">
        <f t="shared" si="31"/>
        <v>1</v>
      </c>
      <c r="Q23" s="221">
        <f t="shared" si="32"/>
        <v>1</v>
      </c>
      <c r="R23" s="221">
        <f t="shared" si="33"/>
        <v>461</v>
      </c>
      <c r="T23">
        <v>514</v>
      </c>
      <c r="U23">
        <v>9402</v>
      </c>
      <c r="V23" t="s">
        <v>392</v>
      </c>
      <c r="W23">
        <v>1751.252</v>
      </c>
      <c r="X23">
        <v>686.053</v>
      </c>
      <c r="Y23">
        <v>2.5529999999999999</v>
      </c>
      <c r="Z23">
        <v>13.736000000000001</v>
      </c>
      <c r="AA23">
        <v>114.987469</v>
      </c>
      <c r="AB23">
        <v>4.0233109999999996</v>
      </c>
      <c r="AC23">
        <v>43.100526000000002</v>
      </c>
      <c r="AD23" s="1">
        <v>535</v>
      </c>
      <c r="AE23">
        <v>1</v>
      </c>
      <c r="AF23">
        <v>461</v>
      </c>
      <c r="AG23">
        <v>72</v>
      </c>
      <c r="AH23">
        <v>15.229937</v>
      </c>
      <c r="AI23">
        <v>2688.4</v>
      </c>
      <c r="AJ23">
        <v>0</v>
      </c>
      <c r="AK23">
        <v>1</v>
      </c>
      <c r="AL23">
        <v>362</v>
      </c>
      <c r="AM23" t="s">
        <v>393</v>
      </c>
      <c r="AN23" t="s">
        <v>993</v>
      </c>
      <c r="AO23">
        <v>1506.7159999999999</v>
      </c>
      <c r="AR23" t="s">
        <v>117</v>
      </c>
      <c r="AS23" t="s">
        <v>121</v>
      </c>
      <c r="AT23" t="s">
        <v>281</v>
      </c>
      <c r="AU23" t="s">
        <v>392</v>
      </c>
      <c r="AV23" t="s">
        <v>48</v>
      </c>
      <c r="AW23">
        <v>3</v>
      </c>
      <c r="BB23">
        <v>0.91544047874647072</v>
      </c>
      <c r="BC23" t="s">
        <v>67</v>
      </c>
      <c r="BF23" t="s">
        <v>117</v>
      </c>
      <c r="BG23" t="s">
        <v>121</v>
      </c>
      <c r="BH23" t="s">
        <v>392</v>
      </c>
      <c r="BI23">
        <v>9402</v>
      </c>
      <c r="BJ23">
        <v>3</v>
      </c>
      <c r="BK23" t="s">
        <v>281</v>
      </c>
      <c r="BL23" t="s">
        <v>290</v>
      </c>
      <c r="BM23">
        <v>0.91544047874647072</v>
      </c>
      <c r="BN23" t="s">
        <v>67</v>
      </c>
      <c r="BO23" t="s">
        <v>179</v>
      </c>
      <c r="BP23">
        <v>1751.252</v>
      </c>
    </row>
    <row r="24" spans="1:68" ht="16.5">
      <c r="A24" s="125" t="str">
        <f t="shared" si="18"/>
        <v>삼환교통</v>
      </c>
      <c r="B24" s="126" t="str">
        <f t="shared" si="1"/>
        <v>김경찬</v>
      </c>
      <c r="C24" s="127" t="str">
        <f t="shared" si="19"/>
        <v>F</v>
      </c>
      <c r="D24" s="128">
        <f t="shared" si="20"/>
        <v>0.76400000000000001</v>
      </c>
      <c r="E24" s="129">
        <f t="shared" si="21"/>
        <v>741</v>
      </c>
      <c r="F24" s="130" t="str">
        <f t="shared" si="22"/>
        <v>62</v>
      </c>
      <c r="G24" s="131" t="str">
        <f t="shared" si="23"/>
        <v>70바3142</v>
      </c>
      <c r="H24" s="132">
        <f t="shared" si="24"/>
        <v>1</v>
      </c>
      <c r="I24" s="133">
        <f t="shared" si="8"/>
        <v>2311.9270000000001</v>
      </c>
      <c r="J24" s="134">
        <f t="shared" si="25"/>
        <v>2.4874165414675499E-2</v>
      </c>
      <c r="K24" s="134">
        <f t="shared" si="26"/>
        <v>0.37102274110549421</v>
      </c>
      <c r="L24" s="134">
        <f t="shared" si="27"/>
        <v>0.16652774936232848</v>
      </c>
      <c r="M24" s="135">
        <f t="shared" si="28"/>
        <v>12.795999999999999</v>
      </c>
      <c r="N24" s="136">
        <f t="shared" si="29"/>
        <v>0.12976188261999622</v>
      </c>
      <c r="O24" s="136">
        <f t="shared" si="30"/>
        <v>17.993647723306143</v>
      </c>
      <c r="P24" s="218">
        <f t="shared" si="31"/>
        <v>16</v>
      </c>
      <c r="Q24" s="219">
        <f t="shared" si="32"/>
        <v>3</v>
      </c>
      <c r="R24" s="219">
        <f t="shared" si="33"/>
        <v>416</v>
      </c>
      <c r="T24">
        <v>514</v>
      </c>
      <c r="U24">
        <v>741</v>
      </c>
      <c r="V24" t="s">
        <v>394</v>
      </c>
      <c r="W24">
        <v>2311.9270000000001</v>
      </c>
      <c r="X24">
        <v>1210.69</v>
      </c>
      <c r="Y24">
        <v>1.91</v>
      </c>
      <c r="Z24">
        <v>12.795999999999999</v>
      </c>
      <c r="AA24">
        <v>164.01273900000001</v>
      </c>
      <c r="AB24">
        <v>4.0796799999999998</v>
      </c>
      <c r="AC24">
        <v>60.852455999999997</v>
      </c>
      <c r="AD24" s="1">
        <v>385</v>
      </c>
      <c r="AE24">
        <v>3</v>
      </c>
      <c r="AF24">
        <v>416</v>
      </c>
      <c r="AG24">
        <v>77</v>
      </c>
      <c r="AH24">
        <v>14.096019999999999</v>
      </c>
      <c r="AI24">
        <v>178.9</v>
      </c>
      <c r="AJ24">
        <v>0</v>
      </c>
      <c r="AK24">
        <v>16</v>
      </c>
      <c r="AL24">
        <v>2210</v>
      </c>
      <c r="AM24" t="s">
        <v>395</v>
      </c>
      <c r="AN24" t="s">
        <v>994</v>
      </c>
      <c r="AO24">
        <v>2311.9270000000001</v>
      </c>
      <c r="AR24" t="s">
        <v>117</v>
      </c>
      <c r="AS24" t="s">
        <v>122</v>
      </c>
      <c r="AT24" t="s">
        <v>304</v>
      </c>
      <c r="AU24" t="s">
        <v>394</v>
      </c>
      <c r="AV24" t="s">
        <v>48</v>
      </c>
      <c r="AW24">
        <v>1</v>
      </c>
      <c r="BB24">
        <v>0.76400000000000001</v>
      </c>
      <c r="BC24" t="s">
        <v>69</v>
      </c>
      <c r="BF24" t="s">
        <v>117</v>
      </c>
      <c r="BG24" t="s">
        <v>122</v>
      </c>
      <c r="BH24" t="s">
        <v>394</v>
      </c>
      <c r="BI24">
        <v>741</v>
      </c>
      <c r="BJ24">
        <v>1</v>
      </c>
      <c r="BK24" t="s">
        <v>304</v>
      </c>
      <c r="BL24" t="s">
        <v>178</v>
      </c>
      <c r="BM24">
        <v>0.76400000000000001</v>
      </c>
      <c r="BN24" t="s">
        <v>69</v>
      </c>
      <c r="BO24" t="s">
        <v>191</v>
      </c>
      <c r="BP24">
        <v>2311.9270000000001</v>
      </c>
    </row>
    <row r="25" spans="1:68" ht="16.5">
      <c r="A25" s="108" t="str">
        <f t="shared" si="18"/>
        <v>삼환교통</v>
      </c>
      <c r="B25" s="109" t="str">
        <f t="shared" si="1"/>
        <v>김경한</v>
      </c>
      <c r="C25" s="110" t="str">
        <f t="shared" si="19"/>
        <v>F</v>
      </c>
      <c r="D25" s="111">
        <f t="shared" si="20"/>
        <v>0.69750000000000001</v>
      </c>
      <c r="E25" s="112">
        <f t="shared" si="21"/>
        <v>7170</v>
      </c>
      <c r="F25" s="113" t="str">
        <f t="shared" si="22"/>
        <v>62</v>
      </c>
      <c r="G25" s="114" t="str">
        <f t="shared" si="23"/>
        <v>70바3156</v>
      </c>
      <c r="H25" s="115">
        <f t="shared" si="24"/>
        <v>1</v>
      </c>
      <c r="I25" s="116">
        <f t="shared" si="8"/>
        <v>615.27200000000005</v>
      </c>
      <c r="J25" s="117">
        <f t="shared" si="25"/>
        <v>3.6145237358737092E-2</v>
      </c>
      <c r="K25" s="117">
        <f t="shared" si="26"/>
        <v>0.38747717905835521</v>
      </c>
      <c r="L25" s="117">
        <f t="shared" si="27"/>
        <v>0.21616455811413487</v>
      </c>
      <c r="M25" s="118">
        <f t="shared" si="28"/>
        <v>19.396000000000001</v>
      </c>
      <c r="N25" s="119">
        <f t="shared" si="29"/>
        <v>0.3250594858859171</v>
      </c>
      <c r="O25" s="119">
        <f t="shared" si="30"/>
        <v>7.4763681753760931</v>
      </c>
      <c r="P25" s="220">
        <f t="shared" si="31"/>
        <v>9</v>
      </c>
      <c r="Q25" s="221">
        <f t="shared" si="32"/>
        <v>2</v>
      </c>
      <c r="R25" s="221">
        <f t="shared" si="33"/>
        <v>46</v>
      </c>
      <c r="T25">
        <v>514</v>
      </c>
      <c r="U25">
        <v>7170</v>
      </c>
      <c r="V25" t="s">
        <v>396</v>
      </c>
      <c r="W25">
        <v>615.27200000000005</v>
      </c>
      <c r="X25">
        <v>367.45100000000002</v>
      </c>
      <c r="Y25">
        <v>1.6739999999999999</v>
      </c>
      <c r="Z25">
        <v>19.396000000000001</v>
      </c>
      <c r="AA25">
        <v>40.584434000000002</v>
      </c>
      <c r="AB25">
        <v>1.466934</v>
      </c>
      <c r="AC25">
        <v>15.725542000000001</v>
      </c>
      <c r="AD25" s="1">
        <v>133</v>
      </c>
      <c r="AE25">
        <v>2</v>
      </c>
      <c r="AF25">
        <v>46</v>
      </c>
      <c r="AG25">
        <v>97</v>
      </c>
      <c r="AH25">
        <v>15.160295</v>
      </c>
      <c r="AI25">
        <v>681.8</v>
      </c>
      <c r="AJ25">
        <v>47.6</v>
      </c>
      <c r="AK25">
        <v>9</v>
      </c>
      <c r="AL25">
        <v>1562</v>
      </c>
      <c r="AM25" t="s">
        <v>397</v>
      </c>
      <c r="AN25" t="s">
        <v>995</v>
      </c>
      <c r="AO25">
        <v>615.27200000000005</v>
      </c>
      <c r="AR25" t="s">
        <v>117</v>
      </c>
      <c r="AS25" t="s">
        <v>122</v>
      </c>
      <c r="AT25" t="s">
        <v>305</v>
      </c>
      <c r="AU25" t="s">
        <v>396</v>
      </c>
      <c r="AV25" t="s">
        <v>48</v>
      </c>
      <c r="AW25">
        <v>1</v>
      </c>
      <c r="BB25">
        <v>0.69750000000000001</v>
      </c>
      <c r="BC25" t="s">
        <v>69</v>
      </c>
      <c r="BF25" t="s">
        <v>117</v>
      </c>
      <c r="BG25" t="s">
        <v>122</v>
      </c>
      <c r="BH25" t="s">
        <v>396</v>
      </c>
      <c r="BI25">
        <v>7170</v>
      </c>
      <c r="BJ25">
        <v>1</v>
      </c>
      <c r="BK25" t="s">
        <v>305</v>
      </c>
      <c r="BL25" t="s">
        <v>178</v>
      </c>
      <c r="BM25">
        <v>0.69750000000000001</v>
      </c>
      <c r="BN25" t="s">
        <v>69</v>
      </c>
      <c r="BO25" t="s">
        <v>191</v>
      </c>
      <c r="BP25">
        <v>615.27200000000005</v>
      </c>
    </row>
    <row r="26" spans="1:68" ht="16.5">
      <c r="A26" s="125" t="str">
        <f t="shared" si="18"/>
        <v>삼환교통</v>
      </c>
      <c r="B26" s="126" t="str">
        <f t="shared" si="1"/>
        <v>김고경</v>
      </c>
      <c r="C26" s="127" t="str">
        <f t="shared" si="19"/>
        <v>F</v>
      </c>
      <c r="D26" s="128">
        <f t="shared" si="20"/>
        <v>0.73201836885303473</v>
      </c>
      <c r="E26" s="129">
        <f t="shared" si="21"/>
        <v>3521</v>
      </c>
      <c r="F26" s="130" t="str">
        <f t="shared" si="22"/>
        <v>4</v>
      </c>
      <c r="G26" s="131" t="str">
        <f t="shared" si="23"/>
        <v>72아1222</v>
      </c>
      <c r="H26" s="132">
        <f t="shared" si="24"/>
        <v>10</v>
      </c>
      <c r="I26" s="133">
        <f t="shared" si="8"/>
        <v>1886.4459999999999</v>
      </c>
      <c r="J26" s="134">
        <f t="shared" si="25"/>
        <v>4.9890987037961625E-2</v>
      </c>
      <c r="K26" s="134">
        <f t="shared" si="26"/>
        <v>0.3365494618797148</v>
      </c>
      <c r="L26" s="134">
        <f t="shared" si="27"/>
        <v>0.21097873991622343</v>
      </c>
      <c r="M26" s="135">
        <f t="shared" si="28"/>
        <v>15.465999999999999</v>
      </c>
      <c r="N26" s="136">
        <f t="shared" si="29"/>
        <v>0.74213627106209246</v>
      </c>
      <c r="O26" s="136">
        <f t="shared" si="30"/>
        <v>49.564100960218319</v>
      </c>
      <c r="P26" s="218">
        <f t="shared" si="31"/>
        <v>3</v>
      </c>
      <c r="Q26" s="219">
        <f t="shared" si="32"/>
        <v>14</v>
      </c>
      <c r="R26" s="219">
        <f t="shared" si="33"/>
        <v>935</v>
      </c>
      <c r="T26">
        <v>514</v>
      </c>
      <c r="U26">
        <v>3521</v>
      </c>
      <c r="V26" t="s">
        <v>858</v>
      </c>
      <c r="W26">
        <v>1886.4459999999999</v>
      </c>
      <c r="X26">
        <v>926.97500000000002</v>
      </c>
      <c r="Y26">
        <v>2.0350000000000001</v>
      </c>
      <c r="Z26">
        <v>15.465999999999999</v>
      </c>
      <c r="AA26">
        <v>115.67385899999999</v>
      </c>
      <c r="AB26">
        <v>5.771083</v>
      </c>
      <c r="AC26">
        <v>38.929974999999999</v>
      </c>
      <c r="AD26" s="1">
        <v>398</v>
      </c>
      <c r="AE26">
        <v>14</v>
      </c>
      <c r="AF26">
        <v>935</v>
      </c>
      <c r="AG26">
        <v>84</v>
      </c>
      <c r="AH26">
        <v>16.308316999999999</v>
      </c>
      <c r="AI26">
        <v>503.4</v>
      </c>
      <c r="AJ26">
        <v>14.2</v>
      </c>
      <c r="AK26">
        <v>3</v>
      </c>
      <c r="AL26">
        <v>996</v>
      </c>
      <c r="AM26" t="s">
        <v>859</v>
      </c>
      <c r="AN26" t="s">
        <v>996</v>
      </c>
      <c r="AO26">
        <v>339.13400000000001</v>
      </c>
      <c r="AR26" t="s">
        <v>117</v>
      </c>
      <c r="AS26" t="s">
        <v>120</v>
      </c>
      <c r="AT26" t="s">
        <v>853</v>
      </c>
      <c r="AU26" t="s">
        <v>858</v>
      </c>
      <c r="AV26" t="s">
        <v>48</v>
      </c>
      <c r="AW26">
        <v>10</v>
      </c>
      <c r="BB26">
        <v>0.73201836885303473</v>
      </c>
      <c r="BC26" t="s">
        <v>69</v>
      </c>
      <c r="BF26" t="s">
        <v>117</v>
      </c>
      <c r="BG26" t="s">
        <v>120</v>
      </c>
      <c r="BH26" t="s">
        <v>858</v>
      </c>
      <c r="BI26">
        <v>3521</v>
      </c>
      <c r="BJ26">
        <v>10</v>
      </c>
      <c r="BK26" t="s">
        <v>853</v>
      </c>
      <c r="BL26" t="s">
        <v>264</v>
      </c>
      <c r="BM26">
        <v>0.73201836885303473</v>
      </c>
      <c r="BN26" t="s">
        <v>69</v>
      </c>
      <c r="BO26" t="s">
        <v>191</v>
      </c>
      <c r="BP26">
        <v>1886.4459999999999</v>
      </c>
    </row>
    <row r="27" spans="1:68" ht="16.5">
      <c r="A27" s="108" t="str">
        <f t="shared" si="18"/>
        <v>삼환교통</v>
      </c>
      <c r="B27" s="109" t="str">
        <f t="shared" si="1"/>
        <v>김광환</v>
      </c>
      <c r="C27" s="110" t="str">
        <f t="shared" si="19"/>
        <v>D</v>
      </c>
      <c r="D27" s="111">
        <f t="shared" si="20"/>
        <v>0.80464285714285722</v>
      </c>
      <c r="E27" s="112">
        <f t="shared" si="21"/>
        <v>543</v>
      </c>
      <c r="F27" s="113" t="str">
        <f t="shared" si="22"/>
        <v>4</v>
      </c>
      <c r="G27" s="114" t="str">
        <f t="shared" si="23"/>
        <v>72아1217</v>
      </c>
      <c r="H27" s="115">
        <f t="shared" si="24"/>
        <v>1</v>
      </c>
      <c r="I27" s="116">
        <f t="shared" si="8"/>
        <v>2038.308</v>
      </c>
      <c r="J27" s="117">
        <f t="shared" si="25"/>
        <v>4.0610671473341492E-2</v>
      </c>
      <c r="K27" s="117">
        <f t="shared" si="26"/>
        <v>0.29174411433608766</v>
      </c>
      <c r="L27" s="117">
        <f t="shared" si="27"/>
        <v>0.24628270114232001</v>
      </c>
      <c r="M27" s="118">
        <f t="shared" si="28"/>
        <v>11.5</v>
      </c>
      <c r="N27" s="119">
        <f t="shared" si="29"/>
        <v>0.14718089709700399</v>
      </c>
      <c r="O27" s="119">
        <f t="shared" si="30"/>
        <v>2.0605325593580557</v>
      </c>
      <c r="P27" s="220">
        <f t="shared" si="31"/>
        <v>6</v>
      </c>
      <c r="Q27" s="221">
        <f t="shared" si="32"/>
        <v>3</v>
      </c>
      <c r="R27" s="221">
        <f t="shared" si="33"/>
        <v>42</v>
      </c>
      <c r="T27">
        <v>514</v>
      </c>
      <c r="U27">
        <v>543</v>
      </c>
      <c r="V27" t="s">
        <v>398</v>
      </c>
      <c r="W27">
        <v>2038.308</v>
      </c>
      <c r="X27">
        <v>904.80499999999995</v>
      </c>
      <c r="Y27">
        <v>2.2530000000000001</v>
      </c>
      <c r="Z27">
        <v>11.5</v>
      </c>
      <c r="AA27">
        <v>131.86107999999999</v>
      </c>
      <c r="AB27">
        <v>5.3549670000000003</v>
      </c>
      <c r="AC27">
        <v>38.469693999999997</v>
      </c>
      <c r="AD27" s="1">
        <v>502</v>
      </c>
      <c r="AE27">
        <v>3</v>
      </c>
      <c r="AF27">
        <v>42</v>
      </c>
      <c r="AG27">
        <v>66</v>
      </c>
      <c r="AH27">
        <v>15.457995</v>
      </c>
      <c r="AI27">
        <v>28.6</v>
      </c>
      <c r="AJ27">
        <v>0</v>
      </c>
      <c r="AK27">
        <v>6</v>
      </c>
      <c r="AL27">
        <v>1041</v>
      </c>
      <c r="AM27" t="s">
        <v>399</v>
      </c>
      <c r="AN27" t="s">
        <v>997</v>
      </c>
      <c r="AO27">
        <v>2038.308</v>
      </c>
      <c r="AR27" t="s">
        <v>117</v>
      </c>
      <c r="AS27" t="s">
        <v>120</v>
      </c>
      <c r="AT27" t="s">
        <v>258</v>
      </c>
      <c r="AU27" t="s">
        <v>398</v>
      </c>
      <c r="AV27" t="s">
        <v>48</v>
      </c>
      <c r="AW27">
        <v>1</v>
      </c>
      <c r="BB27">
        <v>0.80464285714285722</v>
      </c>
      <c r="BC27" t="s">
        <v>66</v>
      </c>
      <c r="BF27" t="s">
        <v>117</v>
      </c>
      <c r="BG27" t="s">
        <v>120</v>
      </c>
      <c r="BH27" t="s">
        <v>398</v>
      </c>
      <c r="BI27">
        <v>543</v>
      </c>
      <c r="BJ27">
        <v>1</v>
      </c>
      <c r="BK27" t="s">
        <v>258</v>
      </c>
      <c r="BL27" t="s">
        <v>178</v>
      </c>
      <c r="BM27">
        <v>0.80464285714285722</v>
      </c>
      <c r="BN27" t="s">
        <v>66</v>
      </c>
      <c r="BO27" t="s">
        <v>182</v>
      </c>
      <c r="BP27">
        <v>2038.308</v>
      </c>
    </row>
    <row r="28" spans="1:68" ht="16.5">
      <c r="A28" s="125" t="str">
        <f t="shared" si="18"/>
        <v>삼환교통</v>
      </c>
      <c r="B28" s="126" t="str">
        <f t="shared" si="1"/>
        <v>김규만</v>
      </c>
      <c r="C28" s="127" t="str">
        <f t="shared" si="19"/>
        <v>F</v>
      </c>
      <c r="D28" s="128">
        <f t="shared" si="20"/>
        <v>0.77366517252512113</v>
      </c>
      <c r="E28" s="129">
        <f t="shared" si="21"/>
        <v>4248</v>
      </c>
      <c r="F28" s="130" t="str">
        <f t="shared" si="22"/>
        <v>62</v>
      </c>
      <c r="G28" s="131" t="str">
        <f t="shared" si="23"/>
        <v>70바3176</v>
      </c>
      <c r="H28" s="132">
        <f t="shared" si="24"/>
        <v>2</v>
      </c>
      <c r="I28" s="133">
        <f t="shared" si="8"/>
        <v>1660.8810000000001</v>
      </c>
      <c r="J28" s="134">
        <f t="shared" si="25"/>
        <v>1.1515307745195637E-2</v>
      </c>
      <c r="K28" s="134">
        <f t="shared" si="26"/>
        <v>0.4011543445994778</v>
      </c>
      <c r="L28" s="134">
        <f t="shared" si="27"/>
        <v>0.180024938571758</v>
      </c>
      <c r="M28" s="135">
        <f t="shared" si="28"/>
        <v>13.843999999999999</v>
      </c>
      <c r="N28" s="136">
        <f t="shared" si="29"/>
        <v>6.0209009555771902E-2</v>
      </c>
      <c r="O28" s="136">
        <f t="shared" si="30"/>
        <v>13.787863188271766</v>
      </c>
      <c r="P28" s="218">
        <f t="shared" si="31"/>
        <v>10</v>
      </c>
      <c r="Q28" s="219">
        <f t="shared" si="32"/>
        <v>1</v>
      </c>
      <c r="R28" s="219">
        <f t="shared" si="33"/>
        <v>229</v>
      </c>
      <c r="T28">
        <v>514</v>
      </c>
      <c r="U28">
        <v>4248</v>
      </c>
      <c r="V28" t="s">
        <v>400</v>
      </c>
      <c r="W28">
        <v>1660.8810000000001</v>
      </c>
      <c r="X28">
        <v>928.38499999999999</v>
      </c>
      <c r="Y28">
        <v>1.7889999999999999</v>
      </c>
      <c r="Z28">
        <v>13.843999999999999</v>
      </c>
      <c r="AA28">
        <v>114.434979</v>
      </c>
      <c r="AB28">
        <v>1.3177540000000001</v>
      </c>
      <c r="AC28">
        <v>45.906089000000001</v>
      </c>
      <c r="AD28" s="1">
        <v>299</v>
      </c>
      <c r="AE28">
        <v>1</v>
      </c>
      <c r="AF28">
        <v>229</v>
      </c>
      <c r="AG28">
        <v>92</v>
      </c>
      <c r="AH28">
        <v>14.513752</v>
      </c>
      <c r="AI28">
        <v>65.900000000000006</v>
      </c>
      <c r="AJ28">
        <v>23.3</v>
      </c>
      <c r="AK28">
        <v>10</v>
      </c>
      <c r="AL28">
        <v>1178</v>
      </c>
      <c r="AM28" t="s">
        <v>401</v>
      </c>
      <c r="AN28" t="s">
        <v>998</v>
      </c>
      <c r="AO28">
        <v>1549.7639999999999</v>
      </c>
      <c r="AR28" t="s">
        <v>117</v>
      </c>
      <c r="AS28" t="s">
        <v>122</v>
      </c>
      <c r="AT28" t="s">
        <v>313</v>
      </c>
      <c r="AU28" t="s">
        <v>400</v>
      </c>
      <c r="AV28" t="s">
        <v>48</v>
      </c>
      <c r="AW28">
        <v>2</v>
      </c>
      <c r="BB28">
        <v>0.77366517252512113</v>
      </c>
      <c r="BC28" t="s">
        <v>69</v>
      </c>
      <c r="BF28" t="s">
        <v>117</v>
      </c>
      <c r="BG28" t="s">
        <v>122</v>
      </c>
      <c r="BH28" t="s">
        <v>400</v>
      </c>
      <c r="BI28">
        <v>4248</v>
      </c>
      <c r="BJ28">
        <v>2</v>
      </c>
      <c r="BK28" t="s">
        <v>313</v>
      </c>
      <c r="BL28" t="s">
        <v>300</v>
      </c>
      <c r="BM28">
        <v>0.77366517252512113</v>
      </c>
      <c r="BN28" t="s">
        <v>69</v>
      </c>
      <c r="BO28" t="s">
        <v>191</v>
      </c>
      <c r="BP28">
        <v>1660.8809999999999</v>
      </c>
    </row>
    <row r="29" spans="1:68" ht="16.5">
      <c r="A29" s="108" t="str">
        <f t="shared" si="18"/>
        <v>삼환교통</v>
      </c>
      <c r="B29" s="109" t="str">
        <f t="shared" si="1"/>
        <v>김기정</v>
      </c>
      <c r="C29" s="110" t="str">
        <f t="shared" si="19"/>
        <v>F</v>
      </c>
      <c r="D29" s="111">
        <f t="shared" si="20"/>
        <v>0.78714250840049571</v>
      </c>
      <c r="E29" s="112">
        <f t="shared" si="21"/>
        <v>766</v>
      </c>
      <c r="F29" s="113" t="str">
        <f t="shared" si="22"/>
        <v>급행99</v>
      </c>
      <c r="G29" s="114" t="str">
        <f t="shared" si="23"/>
        <v>70바3123</v>
      </c>
      <c r="H29" s="115">
        <f t="shared" si="24"/>
        <v>3</v>
      </c>
      <c r="I29" s="116">
        <f t="shared" si="8"/>
        <v>2533.5219999999999</v>
      </c>
      <c r="J29" s="117">
        <f t="shared" si="25"/>
        <v>2.2908239262307856E-2</v>
      </c>
      <c r="K29" s="117">
        <f t="shared" si="26"/>
        <v>0.3385567416518116</v>
      </c>
      <c r="L29" s="117">
        <f t="shared" si="27"/>
        <v>0.29681999998421171</v>
      </c>
      <c r="M29" s="118">
        <f t="shared" si="28"/>
        <v>13.332000000000001</v>
      </c>
      <c r="N29" s="119">
        <f t="shared" si="29"/>
        <v>0</v>
      </c>
      <c r="O29" s="119">
        <f t="shared" si="30"/>
        <v>14.012114360956803</v>
      </c>
      <c r="P29" s="220">
        <f t="shared" si="31"/>
        <v>4</v>
      </c>
      <c r="Q29" s="221">
        <f t="shared" si="32"/>
        <v>0</v>
      </c>
      <c r="R29" s="221">
        <f t="shared" si="33"/>
        <v>355</v>
      </c>
      <c r="T29">
        <v>514</v>
      </c>
      <c r="U29">
        <v>766</v>
      </c>
      <c r="V29" t="s">
        <v>402</v>
      </c>
      <c r="W29">
        <v>2533.5219999999999</v>
      </c>
      <c r="X29">
        <v>1054.085</v>
      </c>
      <c r="Y29">
        <v>2.4039999999999999</v>
      </c>
      <c r="Z29">
        <v>13.332000000000001</v>
      </c>
      <c r="AA29">
        <v>139.50469799999999</v>
      </c>
      <c r="AB29">
        <v>3.1958069999999998</v>
      </c>
      <c r="AC29">
        <v>47.230255999999997</v>
      </c>
      <c r="AD29" s="1">
        <v>752</v>
      </c>
      <c r="AE29">
        <v>0</v>
      </c>
      <c r="AF29">
        <v>355</v>
      </c>
      <c r="AG29">
        <v>78</v>
      </c>
      <c r="AH29">
        <v>18.160836</v>
      </c>
      <c r="AI29">
        <v>1070.7</v>
      </c>
      <c r="AJ29">
        <v>0</v>
      </c>
      <c r="AK29">
        <v>4</v>
      </c>
      <c r="AL29">
        <v>290</v>
      </c>
      <c r="AM29" t="s">
        <v>403</v>
      </c>
      <c r="AN29" t="s">
        <v>999</v>
      </c>
      <c r="AO29">
        <v>2263.1460000000002</v>
      </c>
      <c r="AR29" t="s">
        <v>117</v>
      </c>
      <c r="AS29" t="s">
        <v>124</v>
      </c>
      <c r="AT29" t="s">
        <v>351</v>
      </c>
      <c r="AU29" t="s">
        <v>402</v>
      </c>
      <c r="AV29" t="s">
        <v>48</v>
      </c>
      <c r="AW29">
        <v>3</v>
      </c>
      <c r="BB29">
        <v>0.78714250840049571</v>
      </c>
      <c r="BC29" t="s">
        <v>69</v>
      </c>
      <c r="BF29" t="s">
        <v>117</v>
      </c>
      <c r="BG29" t="s">
        <v>124</v>
      </c>
      <c r="BH29" t="s">
        <v>402</v>
      </c>
      <c r="BI29">
        <v>766</v>
      </c>
      <c r="BJ29">
        <v>3</v>
      </c>
      <c r="BK29" t="s">
        <v>351</v>
      </c>
      <c r="BL29" t="s">
        <v>358</v>
      </c>
      <c r="BM29">
        <v>0.78714250840049571</v>
      </c>
      <c r="BN29" t="s">
        <v>69</v>
      </c>
      <c r="BO29" t="s">
        <v>191</v>
      </c>
      <c r="BP29">
        <v>2533.5220000000004</v>
      </c>
    </row>
    <row r="30" spans="1:68" ht="16.5">
      <c r="A30" s="125" t="str">
        <f t="shared" si="18"/>
        <v>삼환교통</v>
      </c>
      <c r="B30" s="126" t="str">
        <f t="shared" si="1"/>
        <v>김기태</v>
      </c>
      <c r="C30" s="127" t="str">
        <f t="shared" si="19"/>
        <v>D</v>
      </c>
      <c r="D30" s="128">
        <f t="shared" si="20"/>
        <v>0.81607142857142867</v>
      </c>
      <c r="E30" s="129">
        <f t="shared" si="21"/>
        <v>3217</v>
      </c>
      <c r="F30" s="130" t="str">
        <f t="shared" si="22"/>
        <v>58</v>
      </c>
      <c r="G30" s="131" t="str">
        <f t="shared" si="23"/>
        <v>72아1203</v>
      </c>
      <c r="H30" s="132">
        <f t="shared" si="24"/>
        <v>1</v>
      </c>
      <c r="I30" s="133">
        <f t="shared" si="8"/>
        <v>1809.606</v>
      </c>
      <c r="J30" s="134">
        <f t="shared" si="25"/>
        <v>8.6947086656882673E-3</v>
      </c>
      <c r="K30" s="134">
        <f t="shared" si="26"/>
        <v>0.36331785586985516</v>
      </c>
      <c r="L30" s="134">
        <f t="shared" si="27"/>
        <v>0.26635632286807182</v>
      </c>
      <c r="M30" s="135">
        <f t="shared" si="28"/>
        <v>11.741</v>
      </c>
      <c r="N30" s="136">
        <f t="shared" si="29"/>
        <v>0</v>
      </c>
      <c r="O30" s="136">
        <f t="shared" si="30"/>
        <v>2.9288143385908314</v>
      </c>
      <c r="P30" s="218">
        <f t="shared" si="31"/>
        <v>2</v>
      </c>
      <c r="Q30" s="219">
        <f t="shared" si="32"/>
        <v>0</v>
      </c>
      <c r="R30" s="219">
        <f t="shared" si="33"/>
        <v>53</v>
      </c>
      <c r="T30">
        <v>514</v>
      </c>
      <c r="U30">
        <v>3217</v>
      </c>
      <c r="V30" t="s">
        <v>199</v>
      </c>
      <c r="W30">
        <v>1809.606</v>
      </c>
      <c r="X30">
        <v>792.02300000000002</v>
      </c>
      <c r="Y30">
        <v>2.2850000000000001</v>
      </c>
      <c r="Z30">
        <v>11.741</v>
      </c>
      <c r="AA30">
        <v>121.111361</v>
      </c>
      <c r="AB30">
        <v>1.0530280000000001</v>
      </c>
      <c r="AC30">
        <v>44.001919999999998</v>
      </c>
      <c r="AD30" s="1">
        <v>482</v>
      </c>
      <c r="AE30">
        <v>0</v>
      </c>
      <c r="AF30">
        <v>53</v>
      </c>
      <c r="AG30">
        <v>71</v>
      </c>
      <c r="AH30">
        <v>14.94167</v>
      </c>
      <c r="AI30">
        <v>631.5</v>
      </c>
      <c r="AJ30">
        <v>0</v>
      </c>
      <c r="AK30">
        <v>2</v>
      </c>
      <c r="AL30">
        <v>245</v>
      </c>
      <c r="AM30" t="s">
        <v>404</v>
      </c>
      <c r="AN30" t="s">
        <v>1000</v>
      </c>
      <c r="AO30">
        <v>1809.606</v>
      </c>
      <c r="AR30" t="s">
        <v>117</v>
      </c>
      <c r="AS30" t="s">
        <v>121</v>
      </c>
      <c r="AT30" t="s">
        <v>294</v>
      </c>
      <c r="AU30" t="s">
        <v>199</v>
      </c>
      <c r="AV30" t="s">
        <v>48</v>
      </c>
      <c r="AW30">
        <v>1</v>
      </c>
      <c r="BB30">
        <v>0.81607142857142867</v>
      </c>
      <c r="BC30" t="s">
        <v>66</v>
      </c>
      <c r="BF30" t="s">
        <v>117</v>
      </c>
      <c r="BG30" t="s">
        <v>121</v>
      </c>
      <c r="BH30" t="s">
        <v>199</v>
      </c>
      <c r="BI30">
        <v>3217</v>
      </c>
      <c r="BJ30">
        <v>1</v>
      </c>
      <c r="BK30" t="s">
        <v>294</v>
      </c>
      <c r="BL30" t="s">
        <v>178</v>
      </c>
      <c r="BM30">
        <v>0.81607142857142867</v>
      </c>
      <c r="BN30" t="s">
        <v>66</v>
      </c>
      <c r="BO30" t="s">
        <v>182</v>
      </c>
      <c r="BP30">
        <v>1809.606</v>
      </c>
    </row>
    <row r="31" spans="1:68" ht="16.5">
      <c r="A31" s="108" t="str">
        <f t="shared" si="18"/>
        <v>삼환교통</v>
      </c>
      <c r="B31" s="109" t="str">
        <f t="shared" si="1"/>
        <v>김대영</v>
      </c>
      <c r="C31" s="110" t="str">
        <f t="shared" si="19"/>
        <v>D</v>
      </c>
      <c r="D31" s="111">
        <f t="shared" si="20"/>
        <v>0.81765770593514109</v>
      </c>
      <c r="E31" s="112">
        <f t="shared" si="21"/>
        <v>5099</v>
      </c>
      <c r="F31" s="113" t="str">
        <f t="shared" si="22"/>
        <v>58</v>
      </c>
      <c r="G31" s="114" t="str">
        <f t="shared" si="23"/>
        <v>72아1194</v>
      </c>
      <c r="H31" s="115">
        <f t="shared" si="24"/>
        <v>3</v>
      </c>
      <c r="I31" s="116">
        <f t="shared" si="8"/>
        <v>2023.4110000000001</v>
      </c>
      <c r="J31" s="117">
        <f t="shared" si="25"/>
        <v>1.2434190263990369E-2</v>
      </c>
      <c r="K31" s="117">
        <f t="shared" si="26"/>
        <v>0.38133883527378998</v>
      </c>
      <c r="L31" s="117">
        <f t="shared" si="27"/>
        <v>0.25550913778762691</v>
      </c>
      <c r="M31" s="118">
        <f t="shared" si="28"/>
        <v>14.484</v>
      </c>
      <c r="N31" s="119">
        <f t="shared" si="29"/>
        <v>0</v>
      </c>
      <c r="O31" s="119">
        <f t="shared" si="30"/>
        <v>18.582482748191048</v>
      </c>
      <c r="P31" s="220">
        <f t="shared" si="31"/>
        <v>6</v>
      </c>
      <c r="Q31" s="221">
        <f t="shared" si="32"/>
        <v>0</v>
      </c>
      <c r="R31" s="221">
        <f t="shared" si="33"/>
        <v>376</v>
      </c>
      <c r="T31">
        <v>514</v>
      </c>
      <c r="U31">
        <v>5099</v>
      </c>
      <c r="V31" t="s">
        <v>405</v>
      </c>
      <c r="W31">
        <v>2023.4110000000001</v>
      </c>
      <c r="X31">
        <v>899.99800000000005</v>
      </c>
      <c r="Y31">
        <v>2.2480000000000002</v>
      </c>
      <c r="Z31">
        <v>14.484</v>
      </c>
      <c r="AA31">
        <v>142.23636300000001</v>
      </c>
      <c r="AB31">
        <v>1.768594</v>
      </c>
      <c r="AC31">
        <v>54.240248999999999</v>
      </c>
      <c r="AD31" s="1">
        <v>517</v>
      </c>
      <c r="AE31">
        <v>0</v>
      </c>
      <c r="AF31">
        <v>376</v>
      </c>
      <c r="AG31">
        <v>76</v>
      </c>
      <c r="AH31">
        <v>14.225694000000001</v>
      </c>
      <c r="AI31">
        <v>2497.8000000000002</v>
      </c>
      <c r="AJ31">
        <v>0</v>
      </c>
      <c r="AK31">
        <v>6</v>
      </c>
      <c r="AL31">
        <v>572</v>
      </c>
      <c r="AM31" t="s">
        <v>406</v>
      </c>
      <c r="AN31" t="s">
        <v>1001</v>
      </c>
      <c r="AO31">
        <v>1795.4670000000001</v>
      </c>
      <c r="AR31" t="s">
        <v>117</v>
      </c>
      <c r="AS31" t="s">
        <v>121</v>
      </c>
      <c r="AT31" t="s">
        <v>281</v>
      </c>
      <c r="AU31" t="s">
        <v>405</v>
      </c>
      <c r="AV31" t="s">
        <v>48</v>
      </c>
      <c r="AW31">
        <v>3</v>
      </c>
      <c r="BB31">
        <v>0.81765770593514109</v>
      </c>
      <c r="BC31" t="s">
        <v>66</v>
      </c>
      <c r="BF31" t="s">
        <v>117</v>
      </c>
      <c r="BG31" t="s">
        <v>121</v>
      </c>
      <c r="BH31" t="s">
        <v>405</v>
      </c>
      <c r="BI31">
        <v>5099</v>
      </c>
      <c r="BJ31">
        <v>3</v>
      </c>
      <c r="BK31" t="s">
        <v>281</v>
      </c>
      <c r="BL31" t="s">
        <v>290</v>
      </c>
      <c r="BM31">
        <v>0.81765770593514109</v>
      </c>
      <c r="BN31" t="s">
        <v>66</v>
      </c>
      <c r="BO31" t="s">
        <v>182</v>
      </c>
      <c r="BP31">
        <v>2023.4110000000003</v>
      </c>
    </row>
    <row r="32" spans="1:68" ht="16.5">
      <c r="A32" s="125" t="str">
        <f t="shared" si="18"/>
        <v>삼환교통</v>
      </c>
      <c r="B32" s="126" t="str">
        <f t="shared" si="1"/>
        <v>김덕환</v>
      </c>
      <c r="C32" s="127" t="str">
        <f t="shared" si="19"/>
        <v>B</v>
      </c>
      <c r="D32" s="128">
        <f t="shared" si="20"/>
        <v>0.91473684210526318</v>
      </c>
      <c r="E32" s="129">
        <f t="shared" si="21"/>
        <v>6771</v>
      </c>
      <c r="F32" s="130" t="str">
        <f t="shared" si="22"/>
        <v>14</v>
      </c>
      <c r="G32" s="131" t="str">
        <f t="shared" si="23"/>
        <v>70바3121</v>
      </c>
      <c r="H32" s="132">
        <f t="shared" si="24"/>
        <v>1</v>
      </c>
      <c r="I32" s="133">
        <f t="shared" si="8"/>
        <v>1056.2180000000001</v>
      </c>
      <c r="J32" s="134">
        <f t="shared" si="25"/>
        <v>2.8229574387883639E-2</v>
      </c>
      <c r="K32" s="134">
        <f t="shared" si="26"/>
        <v>0.32245172809563682</v>
      </c>
      <c r="L32" s="134">
        <f t="shared" si="27"/>
        <v>0.29918066156797174</v>
      </c>
      <c r="M32" s="135">
        <f t="shared" si="28"/>
        <v>16.225999999999999</v>
      </c>
      <c r="N32" s="136">
        <f t="shared" si="29"/>
        <v>0.94677424546826505</v>
      </c>
      <c r="O32" s="136">
        <f t="shared" si="30"/>
        <v>20.166291428474043</v>
      </c>
      <c r="P32" s="218">
        <f t="shared" si="31"/>
        <v>6</v>
      </c>
      <c r="Q32" s="219">
        <f t="shared" si="32"/>
        <v>10</v>
      </c>
      <c r="R32" s="219">
        <f t="shared" si="33"/>
        <v>213</v>
      </c>
      <c r="T32">
        <v>514</v>
      </c>
      <c r="U32">
        <v>6771</v>
      </c>
      <c r="V32" t="s">
        <v>407</v>
      </c>
      <c r="W32">
        <v>1056.2180000000001</v>
      </c>
      <c r="X32">
        <v>607.81600000000003</v>
      </c>
      <c r="Y32">
        <v>1.738</v>
      </c>
      <c r="Z32">
        <v>16.225999999999999</v>
      </c>
      <c r="AA32">
        <v>56.824979999999996</v>
      </c>
      <c r="AB32">
        <v>1.6041449999999999</v>
      </c>
      <c r="AC32">
        <v>18.323312999999999</v>
      </c>
      <c r="AD32" s="1">
        <v>316</v>
      </c>
      <c r="AE32">
        <v>10</v>
      </c>
      <c r="AF32">
        <v>213</v>
      </c>
      <c r="AG32">
        <v>67</v>
      </c>
      <c r="AH32">
        <v>18.587212000000001</v>
      </c>
      <c r="AI32">
        <v>15.9</v>
      </c>
      <c r="AJ32">
        <v>0</v>
      </c>
      <c r="AK32">
        <v>6</v>
      </c>
      <c r="AL32">
        <v>1759</v>
      </c>
      <c r="AM32" t="s">
        <v>408</v>
      </c>
      <c r="AN32" t="s">
        <v>1002</v>
      </c>
      <c r="AO32">
        <v>1056.2180000000001</v>
      </c>
      <c r="AR32" t="s">
        <v>117</v>
      </c>
      <c r="AS32" t="s">
        <v>118</v>
      </c>
      <c r="AT32" t="s">
        <v>207</v>
      </c>
      <c r="AU32" t="s">
        <v>407</v>
      </c>
      <c r="AV32" t="s">
        <v>48</v>
      </c>
      <c r="AW32">
        <v>1</v>
      </c>
      <c r="BB32">
        <v>0.91473684210526318</v>
      </c>
      <c r="BC32" t="s">
        <v>67</v>
      </c>
      <c r="BF32" t="s">
        <v>117</v>
      </c>
      <c r="BG32" t="s">
        <v>118</v>
      </c>
      <c r="BH32" t="s">
        <v>407</v>
      </c>
      <c r="BI32">
        <v>6771</v>
      </c>
      <c r="BJ32">
        <v>1</v>
      </c>
      <c r="BK32" t="s">
        <v>207</v>
      </c>
      <c r="BL32" t="s">
        <v>178</v>
      </c>
      <c r="BM32">
        <v>0.91473684210526318</v>
      </c>
      <c r="BN32" t="s">
        <v>67</v>
      </c>
      <c r="BO32" t="s">
        <v>179</v>
      </c>
      <c r="BP32">
        <v>1056.2180000000001</v>
      </c>
    </row>
    <row r="33" spans="1:68" ht="16.5">
      <c r="A33" s="108" t="str">
        <f t="shared" si="18"/>
        <v>삼환교통</v>
      </c>
      <c r="B33" s="109" t="str">
        <f t="shared" si="1"/>
        <v>김도연</v>
      </c>
      <c r="C33" s="110" t="str">
        <f t="shared" si="19"/>
        <v>C</v>
      </c>
      <c r="D33" s="111">
        <f t="shared" si="20"/>
        <v>0.89543634808316852</v>
      </c>
      <c r="E33" s="112">
        <f t="shared" si="21"/>
        <v>2156</v>
      </c>
      <c r="F33" s="113" t="str">
        <f t="shared" si="22"/>
        <v>급행99</v>
      </c>
      <c r="G33" s="114" t="str">
        <f t="shared" si="23"/>
        <v>70바3117</v>
      </c>
      <c r="H33" s="115">
        <f t="shared" si="24"/>
        <v>3</v>
      </c>
      <c r="I33" s="116">
        <f t="shared" si="8"/>
        <v>2383.8359999999998</v>
      </c>
      <c r="J33" s="117">
        <f t="shared" si="25"/>
        <v>1.1796677403093557E-2</v>
      </c>
      <c r="K33" s="117">
        <f t="shared" si="26"/>
        <v>0.33524994549926435</v>
      </c>
      <c r="L33" s="117">
        <f t="shared" si="27"/>
        <v>0.17786458464424568</v>
      </c>
      <c r="M33" s="118">
        <f t="shared" si="28"/>
        <v>11.196</v>
      </c>
      <c r="N33" s="119">
        <f t="shared" si="29"/>
        <v>0</v>
      </c>
      <c r="O33" s="119">
        <f t="shared" si="30"/>
        <v>13.633488209759397</v>
      </c>
      <c r="P33" s="220">
        <f t="shared" si="31"/>
        <v>13</v>
      </c>
      <c r="Q33" s="221">
        <f t="shared" si="32"/>
        <v>0</v>
      </c>
      <c r="R33" s="221">
        <f t="shared" si="33"/>
        <v>325</v>
      </c>
      <c r="T33">
        <v>514</v>
      </c>
      <c r="U33">
        <v>2156</v>
      </c>
      <c r="V33" t="s">
        <v>409</v>
      </c>
      <c r="W33">
        <v>2383.8359999999998</v>
      </c>
      <c r="X33">
        <v>913.86</v>
      </c>
      <c r="Y33">
        <v>2.609</v>
      </c>
      <c r="Z33">
        <v>11.196</v>
      </c>
      <c r="AA33">
        <v>126.51664100000001</v>
      </c>
      <c r="AB33">
        <v>1.4924759999999999</v>
      </c>
      <c r="AC33">
        <v>42.414696999999997</v>
      </c>
      <c r="AD33" s="1">
        <v>424</v>
      </c>
      <c r="AE33">
        <v>0</v>
      </c>
      <c r="AF33">
        <v>325</v>
      </c>
      <c r="AG33">
        <v>73</v>
      </c>
      <c r="AH33">
        <v>18.842074</v>
      </c>
      <c r="AI33">
        <v>465.9</v>
      </c>
      <c r="AJ33">
        <v>0</v>
      </c>
      <c r="AK33">
        <v>13</v>
      </c>
      <c r="AL33">
        <v>2826</v>
      </c>
      <c r="AM33" t="s">
        <v>410</v>
      </c>
      <c r="AN33" t="s">
        <v>1003</v>
      </c>
      <c r="AO33">
        <v>2059.6489999999999</v>
      </c>
      <c r="AR33" t="s">
        <v>117</v>
      </c>
      <c r="AS33" t="s">
        <v>124</v>
      </c>
      <c r="AT33" t="s">
        <v>349</v>
      </c>
      <c r="AU33" t="s">
        <v>409</v>
      </c>
      <c r="AV33" t="s">
        <v>48</v>
      </c>
      <c r="AW33">
        <v>3</v>
      </c>
      <c r="BB33">
        <v>0.89543634808316852</v>
      </c>
      <c r="BC33" t="s">
        <v>68</v>
      </c>
      <c r="BF33" t="s">
        <v>117</v>
      </c>
      <c r="BG33" t="s">
        <v>124</v>
      </c>
      <c r="BH33" t="s">
        <v>409</v>
      </c>
      <c r="BI33">
        <v>2156</v>
      </c>
      <c r="BJ33">
        <v>3</v>
      </c>
      <c r="BK33" t="s">
        <v>349</v>
      </c>
      <c r="BL33" t="s">
        <v>356</v>
      </c>
      <c r="BM33">
        <v>0.89543634808316852</v>
      </c>
      <c r="BN33" t="s">
        <v>68</v>
      </c>
      <c r="BO33" t="s">
        <v>180</v>
      </c>
      <c r="BP33">
        <v>2383.8359999999998</v>
      </c>
    </row>
    <row r="34" spans="1:68" ht="16.5">
      <c r="A34" s="125" t="str">
        <f t="shared" si="18"/>
        <v>삼환교통</v>
      </c>
      <c r="B34" s="126" t="str">
        <f t="shared" si="1"/>
        <v>김명수</v>
      </c>
      <c r="C34" s="127" t="str">
        <f t="shared" si="19"/>
        <v>F</v>
      </c>
      <c r="D34" s="128">
        <f t="shared" si="20"/>
        <v>0.77856674478315635</v>
      </c>
      <c r="E34" s="129">
        <f t="shared" si="21"/>
        <v>1101</v>
      </c>
      <c r="F34" s="130" t="str">
        <f t="shared" si="22"/>
        <v>4</v>
      </c>
      <c r="G34" s="131" t="str">
        <f t="shared" si="23"/>
        <v>72아1228</v>
      </c>
      <c r="H34" s="132">
        <f t="shared" si="24"/>
        <v>3</v>
      </c>
      <c r="I34" s="133">
        <f t="shared" si="8"/>
        <v>2454.5149999999999</v>
      </c>
      <c r="J34" s="134">
        <f t="shared" si="25"/>
        <v>3.2342676045348476E-2</v>
      </c>
      <c r="K34" s="134">
        <f t="shared" si="26"/>
        <v>0.36484887153479845</v>
      </c>
      <c r="L34" s="134">
        <f t="shared" si="27"/>
        <v>0.11733478915386543</v>
      </c>
      <c r="M34" s="135">
        <f t="shared" si="28"/>
        <v>13.492000000000001</v>
      </c>
      <c r="N34" s="136">
        <f t="shared" si="29"/>
        <v>0.20370623116990527</v>
      </c>
      <c r="O34" s="136">
        <f t="shared" si="30"/>
        <v>8.7593679403059266</v>
      </c>
      <c r="P34" s="218">
        <f t="shared" si="31"/>
        <v>30</v>
      </c>
      <c r="Q34" s="219">
        <f t="shared" si="32"/>
        <v>5</v>
      </c>
      <c r="R34" s="219">
        <f t="shared" si="33"/>
        <v>215</v>
      </c>
      <c r="T34">
        <v>514</v>
      </c>
      <c r="U34">
        <v>1101</v>
      </c>
      <c r="V34" t="s">
        <v>899</v>
      </c>
      <c r="W34">
        <v>2454.5149999999999</v>
      </c>
      <c r="X34">
        <v>1126.8340000000001</v>
      </c>
      <c r="Y34">
        <v>2.1779999999999999</v>
      </c>
      <c r="Z34">
        <v>13.492000000000001</v>
      </c>
      <c r="AA34">
        <v>161.292745</v>
      </c>
      <c r="AB34">
        <v>5.2166389999999998</v>
      </c>
      <c r="AC34">
        <v>58.847476</v>
      </c>
      <c r="AD34" s="1">
        <v>288</v>
      </c>
      <c r="AE34">
        <v>5</v>
      </c>
      <c r="AF34">
        <v>215</v>
      </c>
      <c r="AG34">
        <v>72</v>
      </c>
      <c r="AH34">
        <v>15.217764000000001</v>
      </c>
      <c r="AI34">
        <v>113.7</v>
      </c>
      <c r="AJ34">
        <v>0</v>
      </c>
      <c r="AK34">
        <v>30</v>
      </c>
      <c r="AL34">
        <v>17023</v>
      </c>
      <c r="AM34" t="s">
        <v>900</v>
      </c>
      <c r="AN34" t="s">
        <v>1004</v>
      </c>
      <c r="AO34">
        <v>2247.6109999999999</v>
      </c>
      <c r="AR34" t="s">
        <v>117</v>
      </c>
      <c r="AS34" t="s">
        <v>120</v>
      </c>
      <c r="AT34" t="s">
        <v>273</v>
      </c>
      <c r="AU34" t="s">
        <v>899</v>
      </c>
      <c r="AV34" t="s">
        <v>48</v>
      </c>
      <c r="AW34">
        <v>3</v>
      </c>
      <c r="BB34">
        <v>0.77856674478315635</v>
      </c>
      <c r="BC34" t="s">
        <v>69</v>
      </c>
      <c r="BF34" t="s">
        <v>117</v>
      </c>
      <c r="BG34" t="s">
        <v>120</v>
      </c>
      <c r="BH34" t="s">
        <v>899</v>
      </c>
      <c r="BI34">
        <v>1101</v>
      </c>
      <c r="BJ34">
        <v>3</v>
      </c>
      <c r="BK34" t="s">
        <v>273</v>
      </c>
      <c r="BL34" t="s">
        <v>275</v>
      </c>
      <c r="BM34">
        <v>0.77856674478315635</v>
      </c>
      <c r="BN34" t="s">
        <v>69</v>
      </c>
      <c r="BO34" t="s">
        <v>191</v>
      </c>
      <c r="BP34">
        <v>2454.5149999999999</v>
      </c>
    </row>
    <row r="35" spans="1:68" ht="16.5">
      <c r="A35" s="108" t="str">
        <f t="shared" si="18"/>
        <v>삼환교통</v>
      </c>
      <c r="B35" s="109" t="str">
        <f t="shared" si="1"/>
        <v>김민범</v>
      </c>
      <c r="C35" s="110" t="str">
        <f t="shared" si="19"/>
        <v>B</v>
      </c>
      <c r="D35" s="111">
        <f t="shared" si="20"/>
        <v>0.91109507593903805</v>
      </c>
      <c r="E35" s="112">
        <f t="shared" si="21"/>
        <v>7453</v>
      </c>
      <c r="F35" s="113" t="str">
        <f t="shared" si="22"/>
        <v>23</v>
      </c>
      <c r="G35" s="114" t="str">
        <f t="shared" si="23"/>
        <v>70바3192</v>
      </c>
      <c r="H35" s="115">
        <f t="shared" si="24"/>
        <v>2</v>
      </c>
      <c r="I35" s="116">
        <f t="shared" si="8"/>
        <v>554.99800000000005</v>
      </c>
      <c r="J35" s="117">
        <f t="shared" si="25"/>
        <v>2.9039438587282335E-2</v>
      </c>
      <c r="K35" s="117">
        <f t="shared" si="26"/>
        <v>0.39687659953222415</v>
      </c>
      <c r="L35" s="117">
        <f t="shared" si="27"/>
        <v>0.29549656034796518</v>
      </c>
      <c r="M35" s="118">
        <f t="shared" si="28"/>
        <v>15.24</v>
      </c>
      <c r="N35" s="119">
        <f t="shared" si="29"/>
        <v>0</v>
      </c>
      <c r="O35" s="119">
        <f t="shared" si="30"/>
        <v>13.513562211034994</v>
      </c>
      <c r="P35" s="220">
        <f t="shared" si="31"/>
        <v>14</v>
      </c>
      <c r="Q35" s="221">
        <f t="shared" si="32"/>
        <v>0</v>
      </c>
      <c r="R35" s="221">
        <f t="shared" si="33"/>
        <v>75</v>
      </c>
      <c r="T35">
        <v>514</v>
      </c>
      <c r="U35">
        <v>7453</v>
      </c>
      <c r="V35" t="s">
        <v>1005</v>
      </c>
      <c r="W35">
        <v>554.99800000000005</v>
      </c>
      <c r="X35">
        <v>305.23200000000003</v>
      </c>
      <c r="Y35">
        <v>1.8180000000000001</v>
      </c>
      <c r="Z35">
        <v>15.24</v>
      </c>
      <c r="AA35">
        <v>33.316381</v>
      </c>
      <c r="AB35">
        <v>0.96748900000000004</v>
      </c>
      <c r="AC35">
        <v>13.222492000000001</v>
      </c>
      <c r="AD35" s="1">
        <v>164</v>
      </c>
      <c r="AE35">
        <v>0</v>
      </c>
      <c r="AF35">
        <v>75</v>
      </c>
      <c r="AG35">
        <v>87</v>
      </c>
      <c r="AH35">
        <v>16.658411000000001</v>
      </c>
      <c r="AI35">
        <v>306.8</v>
      </c>
      <c r="AJ35">
        <v>10.4</v>
      </c>
      <c r="AK35">
        <v>14</v>
      </c>
      <c r="AL35">
        <v>4401</v>
      </c>
      <c r="AM35" t="s">
        <v>1006</v>
      </c>
      <c r="AN35" t="s">
        <v>1007</v>
      </c>
      <c r="AO35">
        <v>280.85199999999998</v>
      </c>
      <c r="AR35" t="s">
        <v>117</v>
      </c>
      <c r="AS35" t="s">
        <v>119</v>
      </c>
      <c r="AT35" t="s">
        <v>242</v>
      </c>
      <c r="AU35" t="s">
        <v>1005</v>
      </c>
      <c r="AV35" t="s">
        <v>48</v>
      </c>
      <c r="AW35">
        <v>2</v>
      </c>
      <c r="BB35">
        <v>0.91109507593903805</v>
      </c>
      <c r="BC35" t="s">
        <v>67</v>
      </c>
      <c r="BF35" t="s">
        <v>117</v>
      </c>
      <c r="BG35" t="s">
        <v>119</v>
      </c>
      <c r="BH35" t="s">
        <v>1005</v>
      </c>
      <c r="BI35">
        <v>7453</v>
      </c>
      <c r="BJ35">
        <v>2</v>
      </c>
      <c r="BK35" t="s">
        <v>242</v>
      </c>
      <c r="BL35" t="s">
        <v>226</v>
      </c>
      <c r="BM35">
        <v>0.91109507593903805</v>
      </c>
      <c r="BN35" t="s">
        <v>67</v>
      </c>
      <c r="BO35" t="s">
        <v>179</v>
      </c>
      <c r="BP35">
        <v>446.58199999999999</v>
      </c>
    </row>
    <row r="36" spans="1:68" ht="16.5">
      <c r="A36" s="125" t="str">
        <f t="shared" si="18"/>
        <v>삼환교통</v>
      </c>
      <c r="B36" s="126" t="str">
        <f t="shared" si="1"/>
        <v>김범주</v>
      </c>
      <c r="C36" s="127" t="str">
        <f t="shared" si="19"/>
        <v>C</v>
      </c>
      <c r="D36" s="128">
        <f t="shared" si="20"/>
        <v>0.87749999999999995</v>
      </c>
      <c r="E36" s="129">
        <f t="shared" si="21"/>
        <v>9256</v>
      </c>
      <c r="F36" s="130" t="str">
        <f t="shared" si="22"/>
        <v>23</v>
      </c>
      <c r="G36" s="131" t="str">
        <f t="shared" si="23"/>
        <v>70바3164</v>
      </c>
      <c r="H36" s="132">
        <f t="shared" si="24"/>
        <v>1</v>
      </c>
      <c r="I36" s="133">
        <f t="shared" si="8"/>
        <v>585.65200000000004</v>
      </c>
      <c r="J36" s="134">
        <f t="shared" si="25"/>
        <v>5.6156653144968031E-2</v>
      </c>
      <c r="K36" s="134">
        <f t="shared" si="26"/>
        <v>0.36381420359986077</v>
      </c>
      <c r="L36" s="134">
        <f t="shared" si="27"/>
        <v>5.1224959532281969E-2</v>
      </c>
      <c r="M36" s="135">
        <f t="shared" si="28"/>
        <v>12.403</v>
      </c>
      <c r="N36" s="136">
        <f t="shared" si="29"/>
        <v>0</v>
      </c>
      <c r="O36" s="136">
        <f t="shared" si="30"/>
        <v>9.732742311133574</v>
      </c>
      <c r="P36" s="218">
        <f t="shared" si="31"/>
        <v>3</v>
      </c>
      <c r="Q36" s="219">
        <f t="shared" si="32"/>
        <v>0</v>
      </c>
      <c r="R36" s="219">
        <f t="shared" si="33"/>
        <v>57</v>
      </c>
      <c r="T36">
        <v>514</v>
      </c>
      <c r="U36">
        <v>9256</v>
      </c>
      <c r="V36" t="s">
        <v>411</v>
      </c>
      <c r="W36">
        <v>585.65200000000004</v>
      </c>
      <c r="X36">
        <v>333.78899999999999</v>
      </c>
      <c r="Y36">
        <v>1.7549999999999999</v>
      </c>
      <c r="Z36">
        <v>12.403</v>
      </c>
      <c r="AA36">
        <v>35.589709999999997</v>
      </c>
      <c r="AB36">
        <v>1.998599</v>
      </c>
      <c r="AC36">
        <v>12.948041999999999</v>
      </c>
      <c r="AD36" s="1">
        <v>30</v>
      </c>
      <c r="AE36">
        <v>0</v>
      </c>
      <c r="AF36">
        <v>57</v>
      </c>
      <c r="AG36">
        <v>84</v>
      </c>
      <c r="AH36">
        <v>16.455655</v>
      </c>
      <c r="AI36">
        <v>131.1</v>
      </c>
      <c r="AJ36">
        <v>2.2000000000000002</v>
      </c>
      <c r="AK36">
        <v>3</v>
      </c>
      <c r="AL36">
        <v>2049</v>
      </c>
      <c r="AM36" t="s">
        <v>412</v>
      </c>
      <c r="AN36" t="s">
        <v>1008</v>
      </c>
      <c r="AO36">
        <v>585.65200000000004</v>
      </c>
      <c r="AR36" t="s">
        <v>117</v>
      </c>
      <c r="AS36" t="s">
        <v>119</v>
      </c>
      <c r="AT36" t="s">
        <v>237</v>
      </c>
      <c r="AU36" t="s">
        <v>411</v>
      </c>
      <c r="AV36" t="s">
        <v>48</v>
      </c>
      <c r="AW36">
        <v>1</v>
      </c>
      <c r="BB36">
        <v>0.87749999999999995</v>
      </c>
      <c r="BC36" t="s">
        <v>68</v>
      </c>
      <c r="BF36" t="s">
        <v>117</v>
      </c>
      <c r="BG36" t="s">
        <v>119</v>
      </c>
      <c r="BH36" t="s">
        <v>411</v>
      </c>
      <c r="BI36">
        <v>9256</v>
      </c>
      <c r="BJ36">
        <v>1</v>
      </c>
      <c r="BK36" t="s">
        <v>237</v>
      </c>
      <c r="BL36" t="s">
        <v>178</v>
      </c>
      <c r="BM36">
        <v>0.87749999999999995</v>
      </c>
      <c r="BN36" t="s">
        <v>68</v>
      </c>
      <c r="BO36" t="s">
        <v>180</v>
      </c>
      <c r="BP36">
        <v>585.65200000000004</v>
      </c>
    </row>
    <row r="37" spans="1:68" ht="16.5">
      <c r="A37" s="108" t="str">
        <f t="shared" si="18"/>
        <v>삼환교통</v>
      </c>
      <c r="B37" s="109" t="str">
        <f t="shared" si="1"/>
        <v>김병남</v>
      </c>
      <c r="C37" s="110" t="str">
        <f t="shared" si="19"/>
        <v>F</v>
      </c>
      <c r="D37" s="111">
        <f t="shared" si="20"/>
        <v>0.77164101058989276</v>
      </c>
      <c r="E37" s="112">
        <f t="shared" si="21"/>
        <v>8335</v>
      </c>
      <c r="F37" s="113" t="str">
        <f t="shared" si="22"/>
        <v>4</v>
      </c>
      <c r="G37" s="114" t="str">
        <f t="shared" si="23"/>
        <v>72아1225</v>
      </c>
      <c r="H37" s="115">
        <f t="shared" si="24"/>
        <v>2</v>
      </c>
      <c r="I37" s="116">
        <f t="shared" si="8"/>
        <v>1093.502</v>
      </c>
      <c r="J37" s="117">
        <f t="shared" si="25"/>
        <v>1.5318506802112091E-2</v>
      </c>
      <c r="K37" s="117">
        <f t="shared" si="26"/>
        <v>0.31828210784763927</v>
      </c>
      <c r="L37" s="117">
        <f t="shared" si="27"/>
        <v>0.2743479207171089</v>
      </c>
      <c r="M37" s="118">
        <f t="shared" si="28"/>
        <v>10.845000000000001</v>
      </c>
      <c r="N37" s="119">
        <f t="shared" si="29"/>
        <v>0</v>
      </c>
      <c r="O37" s="119">
        <f t="shared" si="30"/>
        <v>2.0118847519254652</v>
      </c>
      <c r="P37" s="220">
        <f t="shared" si="31"/>
        <v>1</v>
      </c>
      <c r="Q37" s="221">
        <f t="shared" si="32"/>
        <v>0</v>
      </c>
      <c r="R37" s="221">
        <f t="shared" si="33"/>
        <v>22</v>
      </c>
      <c r="T37">
        <v>514</v>
      </c>
      <c r="U37">
        <v>8335</v>
      </c>
      <c r="V37" t="s">
        <v>413</v>
      </c>
      <c r="W37">
        <v>1093.502</v>
      </c>
      <c r="X37">
        <v>505.03100000000001</v>
      </c>
      <c r="Y37">
        <v>2.165</v>
      </c>
      <c r="Z37">
        <v>10.845000000000001</v>
      </c>
      <c r="AA37">
        <v>69.903875999999997</v>
      </c>
      <c r="AB37">
        <v>1.0708230000000001</v>
      </c>
      <c r="AC37">
        <v>22.249153</v>
      </c>
      <c r="AD37" s="1">
        <v>300</v>
      </c>
      <c r="AE37">
        <v>0</v>
      </c>
      <c r="AF37">
        <v>22</v>
      </c>
      <c r="AG37">
        <v>70</v>
      </c>
      <c r="AH37">
        <v>15.642937999999999</v>
      </c>
      <c r="AI37">
        <v>7.9</v>
      </c>
      <c r="AJ37">
        <v>0</v>
      </c>
      <c r="AK37">
        <v>1</v>
      </c>
      <c r="AL37">
        <v>9</v>
      </c>
      <c r="AM37" t="s">
        <v>414</v>
      </c>
      <c r="AN37" t="s">
        <v>1009</v>
      </c>
      <c r="AO37">
        <v>1024.1010000000001</v>
      </c>
      <c r="AR37" t="s">
        <v>117</v>
      </c>
      <c r="AS37" t="s">
        <v>120</v>
      </c>
      <c r="AT37" t="s">
        <v>268</v>
      </c>
      <c r="AU37" t="s">
        <v>413</v>
      </c>
      <c r="AV37" t="s">
        <v>48</v>
      </c>
      <c r="AW37">
        <v>2</v>
      </c>
      <c r="BB37">
        <v>0.77164101058989276</v>
      </c>
      <c r="BC37" t="s">
        <v>69</v>
      </c>
      <c r="BF37" t="s">
        <v>117</v>
      </c>
      <c r="BG37" t="s">
        <v>120</v>
      </c>
      <c r="BH37" t="s">
        <v>413</v>
      </c>
      <c r="BI37">
        <v>8335</v>
      </c>
      <c r="BJ37">
        <v>2</v>
      </c>
      <c r="BK37" t="s">
        <v>268</v>
      </c>
      <c r="BL37" t="s">
        <v>361</v>
      </c>
      <c r="BM37">
        <v>0.77164101058989276</v>
      </c>
      <c r="BN37" t="s">
        <v>69</v>
      </c>
      <c r="BO37" t="s">
        <v>191</v>
      </c>
      <c r="BP37">
        <v>1093.5020000000002</v>
      </c>
    </row>
    <row r="38" spans="1:68" ht="16.5">
      <c r="A38" s="125" t="str">
        <f t="shared" si="18"/>
        <v>삼환교통</v>
      </c>
      <c r="B38" s="126" t="str">
        <f t="shared" si="1"/>
        <v>김병우</v>
      </c>
      <c r="C38" s="127" t="str">
        <f t="shared" si="19"/>
        <v>C</v>
      </c>
      <c r="D38" s="128">
        <f t="shared" si="20"/>
        <v>0.88930183270455099</v>
      </c>
      <c r="E38" s="129">
        <f t="shared" si="21"/>
        <v>788</v>
      </c>
      <c r="F38" s="130" t="str">
        <f t="shared" si="22"/>
        <v>23</v>
      </c>
      <c r="G38" s="131" t="str">
        <f t="shared" si="23"/>
        <v>70바3159</v>
      </c>
      <c r="H38" s="132">
        <f t="shared" si="24"/>
        <v>4</v>
      </c>
      <c r="I38" s="133">
        <f t="shared" si="8"/>
        <v>1220.6110000000001</v>
      </c>
      <c r="J38" s="134">
        <f t="shared" si="25"/>
        <v>3.0352112754822993E-2</v>
      </c>
      <c r="K38" s="134">
        <f t="shared" si="26"/>
        <v>0.37190001310662762</v>
      </c>
      <c r="L38" s="134">
        <f t="shared" si="27"/>
        <v>0.12125075064865054</v>
      </c>
      <c r="M38" s="135">
        <f t="shared" si="28"/>
        <v>11.106999999999999</v>
      </c>
      <c r="N38" s="136">
        <f t="shared" si="29"/>
        <v>0</v>
      </c>
      <c r="O38" s="136">
        <f t="shared" si="30"/>
        <v>12.534705979218604</v>
      </c>
      <c r="P38" s="218">
        <f t="shared" si="31"/>
        <v>20</v>
      </c>
      <c r="Q38" s="219">
        <f t="shared" si="32"/>
        <v>0</v>
      </c>
      <c r="R38" s="219">
        <f t="shared" si="33"/>
        <v>153</v>
      </c>
      <c r="T38">
        <v>514</v>
      </c>
      <c r="U38">
        <v>788</v>
      </c>
      <c r="V38" t="s">
        <v>415</v>
      </c>
      <c r="W38">
        <v>1220.6110000000001</v>
      </c>
      <c r="X38">
        <v>685.28899999999999</v>
      </c>
      <c r="Y38">
        <v>1.7809999999999999</v>
      </c>
      <c r="Z38">
        <v>11.106999999999999</v>
      </c>
      <c r="AA38">
        <v>78.677751999999998</v>
      </c>
      <c r="AB38">
        <v>2.388036</v>
      </c>
      <c r="AC38">
        <v>29.260256999999999</v>
      </c>
      <c r="AD38" s="1">
        <v>148</v>
      </c>
      <c r="AE38">
        <v>0</v>
      </c>
      <c r="AF38">
        <v>153</v>
      </c>
      <c r="AG38">
        <v>90</v>
      </c>
      <c r="AH38">
        <v>15.514055000000001</v>
      </c>
      <c r="AI38">
        <v>125.7</v>
      </c>
      <c r="AJ38">
        <v>2</v>
      </c>
      <c r="AK38">
        <v>20</v>
      </c>
      <c r="AL38">
        <v>3634</v>
      </c>
      <c r="AM38" t="s">
        <v>416</v>
      </c>
      <c r="AN38" t="s">
        <v>1010</v>
      </c>
      <c r="AO38">
        <v>911.46299999999997</v>
      </c>
      <c r="AR38" t="s">
        <v>117</v>
      </c>
      <c r="AS38" t="s">
        <v>119</v>
      </c>
      <c r="AT38" t="s">
        <v>234</v>
      </c>
      <c r="AU38" t="s">
        <v>415</v>
      </c>
      <c r="AV38" t="s">
        <v>48</v>
      </c>
      <c r="AW38">
        <v>4</v>
      </c>
      <c r="BB38">
        <v>0.88930183270455099</v>
      </c>
      <c r="BC38" t="s">
        <v>68</v>
      </c>
      <c r="BF38" t="s">
        <v>117</v>
      </c>
      <c r="BG38" t="s">
        <v>119</v>
      </c>
      <c r="BH38" t="s">
        <v>415</v>
      </c>
      <c r="BI38">
        <v>788</v>
      </c>
      <c r="BJ38">
        <v>4</v>
      </c>
      <c r="BK38" t="s">
        <v>234</v>
      </c>
      <c r="BL38" t="s">
        <v>233</v>
      </c>
      <c r="BM38">
        <v>0.88930183270455099</v>
      </c>
      <c r="BN38" t="s">
        <v>68</v>
      </c>
      <c r="BO38" t="s">
        <v>180</v>
      </c>
      <c r="BP38">
        <v>1215.8679999999999</v>
      </c>
    </row>
    <row r="39" spans="1:68" ht="16.5">
      <c r="A39" s="108" t="str">
        <f t="shared" si="18"/>
        <v>삼환교통</v>
      </c>
      <c r="B39" s="109" t="str">
        <f t="shared" si="1"/>
        <v>김부기</v>
      </c>
      <c r="C39" s="110" t="str">
        <f t="shared" si="19"/>
        <v>F</v>
      </c>
      <c r="D39" s="111">
        <f t="shared" si="20"/>
        <v>0.79802291294988426</v>
      </c>
      <c r="E39" s="112">
        <f t="shared" si="21"/>
        <v>8286</v>
      </c>
      <c r="F39" s="113" t="str">
        <f t="shared" si="22"/>
        <v>4</v>
      </c>
      <c r="G39" s="114" t="str">
        <f t="shared" si="23"/>
        <v>72아1237</v>
      </c>
      <c r="H39" s="115">
        <f t="shared" si="24"/>
        <v>13</v>
      </c>
      <c r="I39" s="116">
        <f t="shared" si="8"/>
        <v>1711.2539999999999</v>
      </c>
      <c r="J39" s="117">
        <f t="shared" si="25"/>
        <v>3.1184968261898371E-2</v>
      </c>
      <c r="K39" s="117">
        <f t="shared" si="26"/>
        <v>0.34149819747436699</v>
      </c>
      <c r="L39" s="117">
        <f t="shared" si="27"/>
        <v>0.14492296292660237</v>
      </c>
      <c r="M39" s="118">
        <f t="shared" si="28"/>
        <v>12.14</v>
      </c>
      <c r="N39" s="119">
        <f t="shared" si="29"/>
        <v>5.8436678599436437E-2</v>
      </c>
      <c r="O39" s="119">
        <f t="shared" si="30"/>
        <v>14.60916964985911</v>
      </c>
      <c r="P39" s="220">
        <f t="shared" si="31"/>
        <v>4</v>
      </c>
      <c r="Q39" s="221">
        <f t="shared" si="32"/>
        <v>1</v>
      </c>
      <c r="R39" s="221">
        <f t="shared" si="33"/>
        <v>250</v>
      </c>
      <c r="T39">
        <v>514</v>
      </c>
      <c r="U39">
        <v>8286</v>
      </c>
      <c r="V39" t="s">
        <v>417</v>
      </c>
      <c r="W39">
        <v>1711.2539999999999</v>
      </c>
      <c r="X39">
        <v>784.07100000000003</v>
      </c>
      <c r="Y39">
        <v>2.1829999999999998</v>
      </c>
      <c r="Z39">
        <v>12.14</v>
      </c>
      <c r="AA39">
        <v>110.48691700000001</v>
      </c>
      <c r="AB39">
        <v>3.4455309999999999</v>
      </c>
      <c r="AC39">
        <v>37.731082999999998</v>
      </c>
      <c r="AD39" s="1">
        <v>248</v>
      </c>
      <c r="AE39">
        <v>1</v>
      </c>
      <c r="AF39">
        <v>250</v>
      </c>
      <c r="AG39">
        <v>83</v>
      </c>
      <c r="AH39">
        <v>15.488295000000001</v>
      </c>
      <c r="AI39">
        <v>686.3</v>
      </c>
      <c r="AJ39">
        <v>13.8</v>
      </c>
      <c r="AK39">
        <v>4</v>
      </c>
      <c r="AL39">
        <v>1153</v>
      </c>
      <c r="AM39" t="s">
        <v>418</v>
      </c>
      <c r="AN39" t="s">
        <v>1011</v>
      </c>
      <c r="AO39">
        <v>206.19</v>
      </c>
      <c r="AR39" t="s">
        <v>117</v>
      </c>
      <c r="AS39" t="s">
        <v>120</v>
      </c>
      <c r="AT39" t="s">
        <v>276</v>
      </c>
      <c r="AU39" t="s">
        <v>417</v>
      </c>
      <c r="AV39" t="s">
        <v>48</v>
      </c>
      <c r="AW39">
        <v>13</v>
      </c>
      <c r="BB39">
        <v>0.79802291294988426</v>
      </c>
      <c r="BC39" t="s">
        <v>69</v>
      </c>
      <c r="BF39" t="s">
        <v>117</v>
      </c>
      <c r="BG39" t="s">
        <v>120</v>
      </c>
      <c r="BH39" t="s">
        <v>417</v>
      </c>
      <c r="BI39">
        <v>8286</v>
      </c>
      <c r="BJ39">
        <v>13</v>
      </c>
      <c r="BK39" t="s">
        <v>276</v>
      </c>
      <c r="BL39" t="s">
        <v>295</v>
      </c>
      <c r="BM39">
        <v>0.79802291294988426</v>
      </c>
      <c r="BN39" t="s">
        <v>69</v>
      </c>
      <c r="BO39" t="s">
        <v>191</v>
      </c>
      <c r="BP39">
        <v>1665.9179999999999</v>
      </c>
    </row>
    <row r="40" spans="1:68" ht="16.5">
      <c r="A40" s="125" t="str">
        <f t="shared" si="18"/>
        <v>삼환교통</v>
      </c>
      <c r="B40" s="126" t="str">
        <f t="shared" si="1"/>
        <v>김상태</v>
      </c>
      <c r="C40" s="127" t="str">
        <f t="shared" si="19"/>
        <v>D</v>
      </c>
      <c r="D40" s="128">
        <f t="shared" si="20"/>
        <v>0.80346273797095624</v>
      </c>
      <c r="E40" s="129">
        <f t="shared" si="21"/>
        <v>9585</v>
      </c>
      <c r="F40" s="130" t="str">
        <f t="shared" si="22"/>
        <v>4</v>
      </c>
      <c r="G40" s="131" t="str">
        <f t="shared" si="23"/>
        <v>72아1218</v>
      </c>
      <c r="H40" s="132">
        <f t="shared" si="24"/>
        <v>2</v>
      </c>
      <c r="I40" s="133">
        <f t="shared" si="8"/>
        <v>2059.4499999999998</v>
      </c>
      <c r="J40" s="134">
        <f t="shared" si="25"/>
        <v>5.2195928507532434E-3</v>
      </c>
      <c r="K40" s="134">
        <f t="shared" si="26"/>
        <v>0.33899634967709397</v>
      </c>
      <c r="L40" s="134">
        <f t="shared" si="27"/>
        <v>6.6522615261356194E-2</v>
      </c>
      <c r="M40" s="135">
        <f t="shared" si="28"/>
        <v>11.959</v>
      </c>
      <c r="N40" s="136">
        <f t="shared" si="29"/>
        <v>4.8556653475442475E-2</v>
      </c>
      <c r="O40" s="136">
        <f t="shared" si="30"/>
        <v>8.0118478234480079</v>
      </c>
      <c r="P40" s="218">
        <f t="shared" si="31"/>
        <v>0</v>
      </c>
      <c r="Q40" s="219">
        <f t="shared" si="32"/>
        <v>1</v>
      </c>
      <c r="R40" s="219">
        <f t="shared" si="33"/>
        <v>165</v>
      </c>
      <c r="T40">
        <v>514</v>
      </c>
      <c r="U40">
        <v>9585</v>
      </c>
      <c r="V40" t="s">
        <v>419</v>
      </c>
      <c r="W40">
        <v>2059.4499999999998</v>
      </c>
      <c r="X40">
        <v>915.45299999999997</v>
      </c>
      <c r="Y40">
        <v>2.25</v>
      </c>
      <c r="Z40">
        <v>11.959</v>
      </c>
      <c r="AA40">
        <v>124.259692</v>
      </c>
      <c r="AB40">
        <v>0.64858499999999997</v>
      </c>
      <c r="AC40">
        <v>42.123581999999999</v>
      </c>
      <c r="AD40" s="1">
        <v>137</v>
      </c>
      <c r="AE40">
        <v>1</v>
      </c>
      <c r="AF40">
        <v>165</v>
      </c>
      <c r="AG40">
        <v>74</v>
      </c>
      <c r="AH40">
        <v>16.573757000000001</v>
      </c>
      <c r="AI40">
        <v>70.2</v>
      </c>
      <c r="AJ40">
        <v>0</v>
      </c>
      <c r="AK40">
        <v>0</v>
      </c>
      <c r="AL40">
        <v>0</v>
      </c>
      <c r="AM40" t="s">
        <v>420</v>
      </c>
      <c r="AN40" t="s">
        <v>1012</v>
      </c>
      <c r="AO40">
        <v>1921.634</v>
      </c>
      <c r="AR40" t="s">
        <v>117</v>
      </c>
      <c r="AS40" t="s">
        <v>120</v>
      </c>
      <c r="AT40" t="s">
        <v>260</v>
      </c>
      <c r="AU40" t="s">
        <v>419</v>
      </c>
      <c r="AV40" t="s">
        <v>48</v>
      </c>
      <c r="AW40">
        <v>2</v>
      </c>
      <c r="BB40">
        <v>0.80346273797095624</v>
      </c>
      <c r="BC40" t="s">
        <v>66</v>
      </c>
      <c r="BF40" t="s">
        <v>117</v>
      </c>
      <c r="BG40" t="s">
        <v>120</v>
      </c>
      <c r="BH40" t="s">
        <v>419</v>
      </c>
      <c r="BI40">
        <v>9585</v>
      </c>
      <c r="BJ40">
        <v>2</v>
      </c>
      <c r="BK40" t="s">
        <v>260</v>
      </c>
      <c r="BL40" t="s">
        <v>258</v>
      </c>
      <c r="BM40">
        <v>0.80346273797095624</v>
      </c>
      <c r="BN40" t="s">
        <v>66</v>
      </c>
      <c r="BO40" t="s">
        <v>182</v>
      </c>
      <c r="BP40">
        <v>2059.4499999999998</v>
      </c>
    </row>
    <row r="41" spans="1:68" ht="16.5">
      <c r="A41" s="108" t="str">
        <f t="shared" si="18"/>
        <v>삼환교통</v>
      </c>
      <c r="B41" s="109" t="str">
        <f t="shared" si="1"/>
        <v>김상화</v>
      </c>
      <c r="C41" s="110" t="str">
        <f t="shared" si="19"/>
        <v>C</v>
      </c>
      <c r="D41" s="111">
        <f t="shared" si="20"/>
        <v>0.85141505333121092</v>
      </c>
      <c r="E41" s="112">
        <f t="shared" si="21"/>
        <v>4710</v>
      </c>
      <c r="F41" s="113" t="str">
        <f t="shared" si="22"/>
        <v>14</v>
      </c>
      <c r="G41" s="114" t="str">
        <f t="shared" si="23"/>
        <v>70바3110</v>
      </c>
      <c r="H41" s="115">
        <f t="shared" si="24"/>
        <v>10</v>
      </c>
      <c r="I41" s="116">
        <f t="shared" si="8"/>
        <v>1184.135</v>
      </c>
      <c r="J41" s="117">
        <f t="shared" si="25"/>
        <v>7.5280253817686296E-3</v>
      </c>
      <c r="K41" s="117">
        <f t="shared" si="26"/>
        <v>0.36136367686520982</v>
      </c>
      <c r="L41" s="117">
        <f t="shared" si="27"/>
        <v>0.24237101344019052</v>
      </c>
      <c r="M41" s="118">
        <f t="shared" si="28"/>
        <v>11.522</v>
      </c>
      <c r="N41" s="119">
        <f t="shared" si="29"/>
        <v>0.16889966093393069</v>
      </c>
      <c r="O41" s="119">
        <f t="shared" si="30"/>
        <v>3.2090935577446826</v>
      </c>
      <c r="P41" s="220">
        <f t="shared" si="31"/>
        <v>0</v>
      </c>
      <c r="Q41" s="221">
        <f t="shared" si="32"/>
        <v>2</v>
      </c>
      <c r="R41" s="221">
        <f t="shared" si="33"/>
        <v>38</v>
      </c>
      <c r="T41">
        <v>514</v>
      </c>
      <c r="U41">
        <v>4710</v>
      </c>
      <c r="V41" t="s">
        <v>901</v>
      </c>
      <c r="W41">
        <v>1184.135</v>
      </c>
      <c r="X41">
        <v>620.89499999999998</v>
      </c>
      <c r="Y41">
        <v>1.907</v>
      </c>
      <c r="Z41">
        <v>11.522</v>
      </c>
      <c r="AA41">
        <v>76.820808999999997</v>
      </c>
      <c r="AB41">
        <v>0.57830899999999996</v>
      </c>
      <c r="AC41">
        <v>27.760249999999999</v>
      </c>
      <c r="AD41" s="1">
        <v>287</v>
      </c>
      <c r="AE41">
        <v>2</v>
      </c>
      <c r="AF41">
        <v>38</v>
      </c>
      <c r="AG41">
        <v>77</v>
      </c>
      <c r="AH41">
        <v>15.414247</v>
      </c>
      <c r="AI41">
        <v>63.7</v>
      </c>
      <c r="AJ41">
        <v>0</v>
      </c>
      <c r="AK41">
        <v>0</v>
      </c>
      <c r="AL41">
        <v>0</v>
      </c>
      <c r="AM41" t="s">
        <v>902</v>
      </c>
      <c r="AN41" t="s">
        <v>1013</v>
      </c>
      <c r="AO41">
        <v>213.893</v>
      </c>
      <c r="AR41" t="s">
        <v>117</v>
      </c>
      <c r="AS41" t="s">
        <v>118</v>
      </c>
      <c r="AT41" t="s">
        <v>203</v>
      </c>
      <c r="AU41" t="s">
        <v>901</v>
      </c>
      <c r="AV41" t="s">
        <v>48</v>
      </c>
      <c r="AW41">
        <v>10</v>
      </c>
      <c r="BB41">
        <v>0.85141505333121092</v>
      </c>
      <c r="BC41" t="s">
        <v>68</v>
      </c>
      <c r="BF41" t="s">
        <v>117</v>
      </c>
      <c r="BG41" t="s">
        <v>118</v>
      </c>
      <c r="BH41" t="s">
        <v>901</v>
      </c>
      <c r="BI41">
        <v>4710</v>
      </c>
      <c r="BJ41">
        <v>10</v>
      </c>
      <c r="BK41" t="s">
        <v>203</v>
      </c>
      <c r="BL41" t="s">
        <v>305</v>
      </c>
      <c r="BM41">
        <v>0.85141505333121092</v>
      </c>
      <c r="BN41" t="s">
        <v>68</v>
      </c>
      <c r="BO41" t="s">
        <v>180</v>
      </c>
      <c r="BP41">
        <v>1116.9180000000001</v>
      </c>
    </row>
    <row r="42" spans="1:68" ht="16.5">
      <c r="A42" s="125" t="str">
        <f t="shared" si="18"/>
        <v>삼환교통</v>
      </c>
      <c r="B42" s="126" t="str">
        <f t="shared" si="1"/>
        <v>김성호</v>
      </c>
      <c r="C42" s="127" t="str">
        <f t="shared" si="19"/>
        <v>D</v>
      </c>
      <c r="D42" s="128">
        <f t="shared" si="20"/>
        <v>0.8290909090909091</v>
      </c>
      <c r="E42" s="129">
        <f t="shared" si="21"/>
        <v>3371</v>
      </c>
      <c r="F42" s="130" t="str">
        <f t="shared" si="22"/>
        <v>14</v>
      </c>
      <c r="G42" s="131" t="str">
        <f t="shared" si="23"/>
        <v>70바3162</v>
      </c>
      <c r="H42" s="132">
        <f t="shared" si="24"/>
        <v>1</v>
      </c>
      <c r="I42" s="133">
        <f t="shared" si="8"/>
        <v>1997.079</v>
      </c>
      <c r="J42" s="134">
        <f t="shared" si="25"/>
        <v>2.6455256937685766E-2</v>
      </c>
      <c r="K42" s="134">
        <f t="shared" si="26"/>
        <v>0.31056384068725157</v>
      </c>
      <c r="L42" s="134">
        <f t="shared" si="27"/>
        <v>0.22182397391390127</v>
      </c>
      <c r="M42" s="135">
        <f t="shared" si="28"/>
        <v>8.7910000000000004</v>
      </c>
      <c r="N42" s="136">
        <f t="shared" si="29"/>
        <v>0.50073131809007054</v>
      </c>
      <c r="O42" s="136">
        <f t="shared" si="30"/>
        <v>6.8600190578339664</v>
      </c>
      <c r="P42" s="218">
        <f t="shared" si="31"/>
        <v>3</v>
      </c>
      <c r="Q42" s="219">
        <f t="shared" si="32"/>
        <v>10</v>
      </c>
      <c r="R42" s="219">
        <f t="shared" si="33"/>
        <v>137</v>
      </c>
      <c r="T42">
        <v>514</v>
      </c>
      <c r="U42">
        <v>3371</v>
      </c>
      <c r="V42" t="s">
        <v>421</v>
      </c>
      <c r="W42">
        <v>1997.079</v>
      </c>
      <c r="X42">
        <v>1087.327</v>
      </c>
      <c r="Y42">
        <v>1.837</v>
      </c>
      <c r="Z42">
        <v>8.7910000000000004</v>
      </c>
      <c r="AA42">
        <v>131.447183</v>
      </c>
      <c r="AB42">
        <v>3.4774690000000001</v>
      </c>
      <c r="AC42">
        <v>40.822741999999998</v>
      </c>
      <c r="AD42" s="1">
        <v>443</v>
      </c>
      <c r="AE42">
        <v>10</v>
      </c>
      <c r="AF42">
        <v>137</v>
      </c>
      <c r="AG42">
        <v>78</v>
      </c>
      <c r="AH42">
        <v>15.193014</v>
      </c>
      <c r="AI42">
        <v>1114</v>
      </c>
      <c r="AJ42">
        <v>0</v>
      </c>
      <c r="AK42">
        <v>3</v>
      </c>
      <c r="AL42">
        <v>198</v>
      </c>
      <c r="AM42" t="s">
        <v>422</v>
      </c>
      <c r="AN42" t="s">
        <v>1014</v>
      </c>
      <c r="AO42">
        <v>1948.375</v>
      </c>
      <c r="AR42" t="s">
        <v>117</v>
      </c>
      <c r="AS42" t="s">
        <v>118</v>
      </c>
      <c r="AT42" t="s">
        <v>216</v>
      </c>
      <c r="AU42" t="s">
        <v>421</v>
      </c>
      <c r="AV42" t="s">
        <v>48</v>
      </c>
      <c r="AW42">
        <v>1</v>
      </c>
      <c r="BB42">
        <v>0.8290909090909091</v>
      </c>
      <c r="BC42" t="s">
        <v>66</v>
      </c>
      <c r="BF42" t="s">
        <v>117</v>
      </c>
      <c r="BG42" t="s">
        <v>118</v>
      </c>
      <c r="BH42" t="s">
        <v>421</v>
      </c>
      <c r="BI42">
        <v>3371</v>
      </c>
      <c r="BJ42">
        <v>1</v>
      </c>
      <c r="BK42" t="s">
        <v>216</v>
      </c>
      <c r="BL42" t="s">
        <v>178</v>
      </c>
      <c r="BM42">
        <v>0.8290909090909091</v>
      </c>
      <c r="BN42" t="s">
        <v>66</v>
      </c>
      <c r="BO42" t="s">
        <v>182</v>
      </c>
      <c r="BP42">
        <v>1948.375</v>
      </c>
    </row>
    <row r="43" spans="1:68" ht="16.5">
      <c r="A43" s="108" t="str">
        <f t="shared" si="18"/>
        <v>삼환교통</v>
      </c>
      <c r="B43" s="109" t="str">
        <f t="shared" si="1"/>
        <v>김수용</v>
      </c>
      <c r="C43" s="110" t="str">
        <f t="shared" si="19"/>
        <v>F</v>
      </c>
      <c r="D43" s="111">
        <f t="shared" si="20"/>
        <v>0.74541204244788517</v>
      </c>
      <c r="E43" s="112">
        <f t="shared" si="21"/>
        <v>4271</v>
      </c>
      <c r="F43" s="113" t="str">
        <f t="shared" si="22"/>
        <v>4</v>
      </c>
      <c r="G43" s="114" t="str">
        <f t="shared" si="23"/>
        <v>72아1237</v>
      </c>
      <c r="H43" s="115">
        <f t="shared" si="24"/>
        <v>17</v>
      </c>
      <c r="I43" s="116">
        <f t="shared" si="8"/>
        <v>2244.1799999999998</v>
      </c>
      <c r="J43" s="117">
        <f t="shared" si="25"/>
        <v>2.0304013127513787E-2</v>
      </c>
      <c r="K43" s="117">
        <f t="shared" si="26"/>
        <v>0.35089252967594325</v>
      </c>
      <c r="L43" s="117">
        <f t="shared" si="27"/>
        <v>0.13412471370389187</v>
      </c>
      <c r="M43" s="118">
        <f t="shared" si="28"/>
        <v>14.555</v>
      </c>
      <c r="N43" s="119">
        <f t="shared" si="29"/>
        <v>4.4559705549465735E-2</v>
      </c>
      <c r="O43" s="119">
        <f t="shared" si="30"/>
        <v>12.031120498355747</v>
      </c>
      <c r="P43" s="220">
        <f t="shared" si="31"/>
        <v>7</v>
      </c>
      <c r="Q43" s="221">
        <f t="shared" si="32"/>
        <v>1</v>
      </c>
      <c r="R43" s="221">
        <f t="shared" si="33"/>
        <v>270</v>
      </c>
      <c r="T43">
        <v>514</v>
      </c>
      <c r="U43">
        <v>4271</v>
      </c>
      <c r="V43" t="s">
        <v>423</v>
      </c>
      <c r="W43">
        <v>2244.1799999999998</v>
      </c>
      <c r="X43">
        <v>1077.499</v>
      </c>
      <c r="Y43">
        <v>2.0830000000000002</v>
      </c>
      <c r="Z43">
        <v>14.555</v>
      </c>
      <c r="AA43">
        <v>137.56024400000001</v>
      </c>
      <c r="AB43">
        <v>2.7930250000000001</v>
      </c>
      <c r="AC43">
        <v>48.268861999999999</v>
      </c>
      <c r="AD43" s="1">
        <v>301</v>
      </c>
      <c r="AE43">
        <v>1</v>
      </c>
      <c r="AF43">
        <v>270</v>
      </c>
      <c r="AG43">
        <v>76</v>
      </c>
      <c r="AH43">
        <v>16.314160999999999</v>
      </c>
      <c r="AI43">
        <v>627.1</v>
      </c>
      <c r="AJ43">
        <v>0</v>
      </c>
      <c r="AK43">
        <v>7</v>
      </c>
      <c r="AL43">
        <v>780</v>
      </c>
      <c r="AM43" t="s">
        <v>424</v>
      </c>
      <c r="AN43" t="s">
        <v>1015</v>
      </c>
      <c r="AO43">
        <v>274.39999999999998</v>
      </c>
      <c r="AR43" t="s">
        <v>117</v>
      </c>
      <c r="AS43" t="s">
        <v>120</v>
      </c>
      <c r="AT43" t="s">
        <v>276</v>
      </c>
      <c r="AU43" t="s">
        <v>423</v>
      </c>
      <c r="AV43" t="s">
        <v>48</v>
      </c>
      <c r="AW43">
        <v>17</v>
      </c>
      <c r="BB43">
        <v>0.74541204244788517</v>
      </c>
      <c r="BC43" t="s">
        <v>69</v>
      </c>
      <c r="BF43" t="s">
        <v>117</v>
      </c>
      <c r="BG43" t="s">
        <v>120</v>
      </c>
      <c r="BH43" t="s">
        <v>423</v>
      </c>
      <c r="BI43">
        <v>4271</v>
      </c>
      <c r="BJ43">
        <v>17</v>
      </c>
      <c r="BK43" t="s">
        <v>276</v>
      </c>
      <c r="BL43" t="s">
        <v>353</v>
      </c>
      <c r="BM43">
        <v>0.74541204244788517</v>
      </c>
      <c r="BN43" t="s">
        <v>69</v>
      </c>
      <c r="BO43" t="s">
        <v>191</v>
      </c>
      <c r="BP43">
        <v>2244.1799999999998</v>
      </c>
    </row>
    <row r="44" spans="1:68" ht="16.5">
      <c r="A44" s="125" t="str">
        <f t="shared" si="18"/>
        <v>삼환교통</v>
      </c>
      <c r="B44" s="126" t="str">
        <f t="shared" si="1"/>
        <v>김순동</v>
      </c>
      <c r="C44" s="127" t="str">
        <f t="shared" si="19"/>
        <v>C</v>
      </c>
      <c r="D44" s="128">
        <f t="shared" si="20"/>
        <v>0.89052631578947372</v>
      </c>
      <c r="E44" s="129">
        <f t="shared" si="21"/>
        <v>7265</v>
      </c>
      <c r="F44" s="130" t="str">
        <f t="shared" si="22"/>
        <v>14</v>
      </c>
      <c r="G44" s="131" t="str">
        <f t="shared" si="23"/>
        <v>72아1005</v>
      </c>
      <c r="H44" s="132">
        <f t="shared" si="24"/>
        <v>1</v>
      </c>
      <c r="I44" s="133">
        <f t="shared" si="8"/>
        <v>434.85</v>
      </c>
      <c r="J44" s="134">
        <f t="shared" si="25"/>
        <v>1.979240611985715E-2</v>
      </c>
      <c r="K44" s="134">
        <f t="shared" si="26"/>
        <v>0.33421006268546333</v>
      </c>
      <c r="L44" s="134">
        <f t="shared" si="27"/>
        <v>3.6794296883982981E-2</v>
      </c>
      <c r="M44" s="135">
        <f t="shared" si="28"/>
        <v>10.696</v>
      </c>
      <c r="N44" s="136">
        <f t="shared" si="29"/>
        <v>0.22996435552489364</v>
      </c>
      <c r="O44" s="136">
        <f t="shared" si="30"/>
        <v>9.1985742209957451</v>
      </c>
      <c r="P44" s="218">
        <f t="shared" si="31"/>
        <v>0</v>
      </c>
      <c r="Q44" s="219">
        <f t="shared" si="32"/>
        <v>1</v>
      </c>
      <c r="R44" s="219">
        <f t="shared" si="33"/>
        <v>40</v>
      </c>
      <c r="T44">
        <v>514</v>
      </c>
      <c r="U44">
        <v>7265</v>
      </c>
      <c r="V44" t="s">
        <v>425</v>
      </c>
      <c r="W44">
        <v>434.85</v>
      </c>
      <c r="X44">
        <v>256.95999999999998</v>
      </c>
      <c r="Y44">
        <v>1.6919999999999999</v>
      </c>
      <c r="Z44">
        <v>10.696</v>
      </c>
      <c r="AA44">
        <v>29.668600999999999</v>
      </c>
      <c r="AB44">
        <v>0.58721299999999998</v>
      </c>
      <c r="AC44">
        <v>9.9155449999999998</v>
      </c>
      <c r="AD44" s="1">
        <v>16</v>
      </c>
      <c r="AE44">
        <v>1</v>
      </c>
      <c r="AF44">
        <v>40</v>
      </c>
      <c r="AG44">
        <v>62</v>
      </c>
      <c r="AH44">
        <v>14.656909000000001</v>
      </c>
      <c r="AI44">
        <v>0</v>
      </c>
      <c r="AJ44">
        <v>0</v>
      </c>
      <c r="AK44">
        <v>0</v>
      </c>
      <c r="AL44">
        <v>0</v>
      </c>
      <c r="AM44" t="s">
        <v>426</v>
      </c>
      <c r="AN44" t="s">
        <v>1016</v>
      </c>
      <c r="AO44">
        <v>434.85</v>
      </c>
      <c r="AR44" t="s">
        <v>117</v>
      </c>
      <c r="AS44" t="s">
        <v>118</v>
      </c>
      <c r="AT44" t="s">
        <v>224</v>
      </c>
      <c r="AU44" t="s">
        <v>425</v>
      </c>
      <c r="AV44" t="s">
        <v>48</v>
      </c>
      <c r="AW44">
        <v>1</v>
      </c>
      <c r="BB44">
        <v>0.89052631578947372</v>
      </c>
      <c r="BC44" t="s">
        <v>68</v>
      </c>
      <c r="BF44" t="s">
        <v>117</v>
      </c>
      <c r="BG44" t="s">
        <v>118</v>
      </c>
      <c r="BH44" t="s">
        <v>425</v>
      </c>
      <c r="BI44">
        <v>7265</v>
      </c>
      <c r="BJ44">
        <v>1</v>
      </c>
      <c r="BK44" t="s">
        <v>224</v>
      </c>
      <c r="BL44" t="s">
        <v>178</v>
      </c>
      <c r="BM44">
        <v>0.89052631578947372</v>
      </c>
      <c r="BN44" t="s">
        <v>68</v>
      </c>
      <c r="BO44" t="s">
        <v>180</v>
      </c>
      <c r="BP44">
        <v>434.85</v>
      </c>
    </row>
    <row r="45" spans="1:68" ht="16.5">
      <c r="A45" s="108" t="str">
        <f t="shared" si="18"/>
        <v>삼환교통</v>
      </c>
      <c r="B45" s="109" t="str">
        <f t="shared" si="1"/>
        <v>김승엽</v>
      </c>
      <c r="C45" s="110" t="str">
        <f t="shared" si="19"/>
        <v>C</v>
      </c>
      <c r="D45" s="111">
        <f t="shared" si="20"/>
        <v>0.87835754901688523</v>
      </c>
      <c r="E45" s="112">
        <f t="shared" si="21"/>
        <v>7962</v>
      </c>
      <c r="F45" s="113" t="str">
        <f t="shared" si="22"/>
        <v>23</v>
      </c>
      <c r="G45" s="114" t="str">
        <f t="shared" si="23"/>
        <v>70바3159</v>
      </c>
      <c r="H45" s="115">
        <f t="shared" si="24"/>
        <v>3</v>
      </c>
      <c r="I45" s="116">
        <f t="shared" si="8"/>
        <v>907.03300000000002</v>
      </c>
      <c r="J45" s="117">
        <f t="shared" si="25"/>
        <v>2.2206579549852414E-2</v>
      </c>
      <c r="K45" s="117">
        <f t="shared" si="26"/>
        <v>0.36852389511973371</v>
      </c>
      <c r="L45" s="117">
        <f t="shared" si="27"/>
        <v>0.13009449490812353</v>
      </c>
      <c r="M45" s="118">
        <f t="shared" si="28"/>
        <v>11.363</v>
      </c>
      <c r="N45" s="119">
        <f t="shared" si="29"/>
        <v>0.11024957195603688</v>
      </c>
      <c r="O45" s="119">
        <f t="shared" si="30"/>
        <v>9.260964044307098</v>
      </c>
      <c r="P45" s="220">
        <f t="shared" si="31"/>
        <v>3</v>
      </c>
      <c r="Q45" s="221">
        <f t="shared" si="32"/>
        <v>1</v>
      </c>
      <c r="R45" s="221">
        <f t="shared" si="33"/>
        <v>84</v>
      </c>
      <c r="T45">
        <v>514</v>
      </c>
      <c r="U45">
        <v>7962</v>
      </c>
      <c r="V45" t="s">
        <v>427</v>
      </c>
      <c r="W45">
        <v>907.03300000000002</v>
      </c>
      <c r="X45">
        <v>518.78099999999995</v>
      </c>
      <c r="Y45">
        <v>1.748</v>
      </c>
      <c r="Z45">
        <v>11.363</v>
      </c>
      <c r="AA45">
        <v>57.114424</v>
      </c>
      <c r="AB45">
        <v>1.268316</v>
      </c>
      <c r="AC45">
        <v>21.048030000000001</v>
      </c>
      <c r="AD45" s="1">
        <v>118</v>
      </c>
      <c r="AE45">
        <v>1</v>
      </c>
      <c r="AF45">
        <v>84</v>
      </c>
      <c r="AG45">
        <v>65</v>
      </c>
      <c r="AH45">
        <v>15.880979</v>
      </c>
      <c r="AI45">
        <v>78.2</v>
      </c>
      <c r="AJ45">
        <v>0</v>
      </c>
      <c r="AK45">
        <v>3</v>
      </c>
      <c r="AL45">
        <v>967</v>
      </c>
      <c r="AM45" t="s">
        <v>428</v>
      </c>
      <c r="AN45" t="s">
        <v>1017</v>
      </c>
      <c r="AO45">
        <v>721.68399999999997</v>
      </c>
      <c r="AR45" t="s">
        <v>117</v>
      </c>
      <c r="AS45" t="s">
        <v>119</v>
      </c>
      <c r="AT45" t="s">
        <v>234</v>
      </c>
      <c r="AU45" t="s">
        <v>427</v>
      </c>
      <c r="AV45" t="s">
        <v>48</v>
      </c>
      <c r="AW45">
        <v>3</v>
      </c>
      <c r="BB45">
        <v>0.87835754901688523</v>
      </c>
      <c r="BC45" t="s">
        <v>68</v>
      </c>
      <c r="BF45" t="s">
        <v>117</v>
      </c>
      <c r="BG45" t="s">
        <v>119</v>
      </c>
      <c r="BH45" t="s">
        <v>427</v>
      </c>
      <c r="BI45">
        <v>7962</v>
      </c>
      <c r="BJ45">
        <v>3</v>
      </c>
      <c r="BK45" t="s">
        <v>234</v>
      </c>
      <c r="BL45" t="s">
        <v>242</v>
      </c>
      <c r="BM45">
        <v>0.87835754901688523</v>
      </c>
      <c r="BN45" t="s">
        <v>68</v>
      </c>
      <c r="BO45" t="s">
        <v>180</v>
      </c>
      <c r="BP45">
        <v>884.76799999999992</v>
      </c>
    </row>
    <row r="46" spans="1:68" ht="16.5">
      <c r="A46" s="125" t="str">
        <f t="shared" si="18"/>
        <v>삼환교통</v>
      </c>
      <c r="B46" s="126" t="str">
        <f t="shared" si="1"/>
        <v>김승학</v>
      </c>
      <c r="C46" s="127" t="str">
        <f t="shared" si="19"/>
        <v>C</v>
      </c>
      <c r="D46" s="128">
        <f t="shared" si="20"/>
        <v>0.89349999999999996</v>
      </c>
      <c r="E46" s="129">
        <f t="shared" si="21"/>
        <v>878</v>
      </c>
      <c r="F46" s="130" t="str">
        <f t="shared" si="22"/>
        <v>23</v>
      </c>
      <c r="G46" s="131" t="str">
        <f t="shared" si="23"/>
        <v>70바3163</v>
      </c>
      <c r="H46" s="132">
        <f t="shared" si="24"/>
        <v>1</v>
      </c>
      <c r="I46" s="133">
        <f t="shared" si="8"/>
        <v>789.98599999999999</v>
      </c>
      <c r="J46" s="134">
        <f t="shared" si="25"/>
        <v>4.3607524246331554E-2</v>
      </c>
      <c r="K46" s="134">
        <f t="shared" si="26"/>
        <v>0.33760854316532701</v>
      </c>
      <c r="L46" s="134">
        <f t="shared" si="27"/>
        <v>0.15063558088371187</v>
      </c>
      <c r="M46" s="135">
        <f t="shared" si="28"/>
        <v>11.24</v>
      </c>
      <c r="N46" s="136">
        <f t="shared" si="29"/>
        <v>0</v>
      </c>
      <c r="O46" s="136">
        <f t="shared" si="30"/>
        <v>4.0507046960325876</v>
      </c>
      <c r="P46" s="218">
        <f t="shared" si="31"/>
        <v>12</v>
      </c>
      <c r="Q46" s="219">
        <f t="shared" si="32"/>
        <v>0</v>
      </c>
      <c r="R46" s="219">
        <f t="shared" si="33"/>
        <v>32</v>
      </c>
      <c r="T46">
        <v>514</v>
      </c>
      <c r="U46">
        <v>878</v>
      </c>
      <c r="V46" t="s">
        <v>429</v>
      </c>
      <c r="W46">
        <v>789.98599999999999</v>
      </c>
      <c r="X46">
        <v>442.173</v>
      </c>
      <c r="Y46">
        <v>1.7869999999999999</v>
      </c>
      <c r="Z46">
        <v>11.24</v>
      </c>
      <c r="AA46">
        <v>50.526097</v>
      </c>
      <c r="AB46">
        <v>2.2033179999999999</v>
      </c>
      <c r="AC46">
        <v>17.058042</v>
      </c>
      <c r="AD46" s="1">
        <v>119</v>
      </c>
      <c r="AE46">
        <v>0</v>
      </c>
      <c r="AF46">
        <v>32</v>
      </c>
      <c r="AG46">
        <v>79</v>
      </c>
      <c r="AH46">
        <v>15.635206999999999</v>
      </c>
      <c r="AI46">
        <v>91.9</v>
      </c>
      <c r="AJ46">
        <v>0</v>
      </c>
      <c r="AK46">
        <v>12</v>
      </c>
      <c r="AL46">
        <v>2430</v>
      </c>
      <c r="AM46" t="s">
        <v>430</v>
      </c>
      <c r="AN46" t="s">
        <v>1018</v>
      </c>
      <c r="AO46">
        <v>789.98599999999999</v>
      </c>
      <c r="AR46" t="s">
        <v>117</v>
      </c>
      <c r="AS46" t="s">
        <v>119</v>
      </c>
      <c r="AT46" t="s">
        <v>236</v>
      </c>
      <c r="AU46" t="s">
        <v>429</v>
      </c>
      <c r="AV46" t="s">
        <v>48</v>
      </c>
      <c r="AW46">
        <v>1</v>
      </c>
      <c r="BB46">
        <v>0.89349999999999996</v>
      </c>
      <c r="BC46" t="s">
        <v>68</v>
      </c>
      <c r="BF46" t="s">
        <v>117</v>
      </c>
      <c r="BG46" t="s">
        <v>119</v>
      </c>
      <c r="BH46" t="s">
        <v>429</v>
      </c>
      <c r="BI46">
        <v>878</v>
      </c>
      <c r="BJ46">
        <v>1</v>
      </c>
      <c r="BK46" t="s">
        <v>236</v>
      </c>
      <c r="BL46" t="s">
        <v>178</v>
      </c>
      <c r="BM46">
        <v>0.89349999999999996</v>
      </c>
      <c r="BN46" t="s">
        <v>68</v>
      </c>
      <c r="BO46" t="s">
        <v>180</v>
      </c>
      <c r="BP46">
        <v>789.98599999999999</v>
      </c>
    </row>
    <row r="47" spans="1:68" ht="16.5">
      <c r="A47" s="108" t="str">
        <f t="shared" si="18"/>
        <v>삼환교통</v>
      </c>
      <c r="B47" s="109" t="str">
        <f t="shared" si="1"/>
        <v>김영돈</v>
      </c>
      <c r="C47" s="110" t="str">
        <f t="shared" si="19"/>
        <v>D</v>
      </c>
      <c r="D47" s="111">
        <f t="shared" si="20"/>
        <v>0.80787747255404541</v>
      </c>
      <c r="E47" s="112">
        <f t="shared" si="21"/>
        <v>6088</v>
      </c>
      <c r="F47" s="113" t="str">
        <f t="shared" si="22"/>
        <v>23</v>
      </c>
      <c r="G47" s="114" t="str">
        <f t="shared" si="23"/>
        <v>70바3192</v>
      </c>
      <c r="H47" s="115">
        <f t="shared" si="24"/>
        <v>2</v>
      </c>
      <c r="I47" s="116">
        <f t="shared" si="8"/>
        <v>432.39699999999999</v>
      </c>
      <c r="J47" s="117">
        <f t="shared" si="25"/>
        <v>4.5804698653855225E-2</v>
      </c>
      <c r="K47" s="117">
        <f t="shared" si="26"/>
        <v>0.31687757583483056</v>
      </c>
      <c r="L47" s="117">
        <f t="shared" si="27"/>
        <v>0.17113902270367279</v>
      </c>
      <c r="M47" s="118">
        <f t="shared" si="28"/>
        <v>14.157999999999999</v>
      </c>
      <c r="N47" s="119">
        <f t="shared" si="29"/>
        <v>0.46253789919911564</v>
      </c>
      <c r="O47" s="119">
        <f t="shared" si="30"/>
        <v>6.4755305887876187</v>
      </c>
      <c r="P47" s="220">
        <f t="shared" si="31"/>
        <v>1</v>
      </c>
      <c r="Q47" s="221">
        <f t="shared" si="32"/>
        <v>2</v>
      </c>
      <c r="R47" s="221">
        <f t="shared" si="33"/>
        <v>28</v>
      </c>
      <c r="T47">
        <v>514</v>
      </c>
      <c r="U47">
        <v>6088</v>
      </c>
      <c r="V47" t="s">
        <v>431</v>
      </c>
      <c r="W47">
        <v>432.39699999999999</v>
      </c>
      <c r="X47">
        <v>244.12299999999999</v>
      </c>
      <c r="Y47">
        <v>1.7709999999999999</v>
      </c>
      <c r="Z47">
        <v>14.157999999999999</v>
      </c>
      <c r="AA47">
        <v>24.099710999999999</v>
      </c>
      <c r="AB47">
        <v>1.10388</v>
      </c>
      <c r="AC47">
        <v>7.6366579999999997</v>
      </c>
      <c r="AD47" s="1">
        <v>74</v>
      </c>
      <c r="AE47">
        <v>2</v>
      </c>
      <c r="AF47">
        <v>28</v>
      </c>
      <c r="AG47">
        <v>69</v>
      </c>
      <c r="AH47">
        <v>17.941998999999999</v>
      </c>
      <c r="AI47">
        <v>188.3</v>
      </c>
      <c r="AJ47">
        <v>0</v>
      </c>
      <c r="AK47">
        <v>1</v>
      </c>
      <c r="AL47">
        <v>216</v>
      </c>
      <c r="AM47" t="s">
        <v>432</v>
      </c>
      <c r="AN47" t="s">
        <v>1019</v>
      </c>
      <c r="AO47">
        <v>88.006</v>
      </c>
      <c r="AR47" t="s">
        <v>117</v>
      </c>
      <c r="AS47" t="s">
        <v>119</v>
      </c>
      <c r="AT47" t="s">
        <v>242</v>
      </c>
      <c r="AU47" t="s">
        <v>431</v>
      </c>
      <c r="AV47" t="s">
        <v>48</v>
      </c>
      <c r="AW47">
        <v>2</v>
      </c>
      <c r="BB47">
        <v>0.80787747255404541</v>
      </c>
      <c r="BC47" t="s">
        <v>66</v>
      </c>
      <c r="BF47" t="s">
        <v>117</v>
      </c>
      <c r="BG47" t="s">
        <v>119</v>
      </c>
      <c r="BH47" t="s">
        <v>431</v>
      </c>
      <c r="BI47">
        <v>6088</v>
      </c>
      <c r="BJ47">
        <v>2</v>
      </c>
      <c r="BK47" t="s">
        <v>242</v>
      </c>
      <c r="BL47" t="s">
        <v>223</v>
      </c>
      <c r="BM47">
        <v>0.80787747255404541</v>
      </c>
      <c r="BN47" t="s">
        <v>66</v>
      </c>
      <c r="BO47" t="s">
        <v>182</v>
      </c>
      <c r="BP47">
        <v>165.416</v>
      </c>
    </row>
    <row r="48" spans="1:68" ht="16.5">
      <c r="A48" s="125" t="str">
        <f t="shared" si="18"/>
        <v>삼환교통</v>
      </c>
      <c r="B48" s="126" t="str">
        <f t="shared" si="1"/>
        <v>김영민</v>
      </c>
      <c r="C48" s="127" t="str">
        <f t="shared" si="19"/>
        <v>F</v>
      </c>
      <c r="D48" s="128">
        <f t="shared" si="20"/>
        <v>0.79687907880676534</v>
      </c>
      <c r="E48" s="129">
        <f t="shared" si="21"/>
        <v>2709</v>
      </c>
      <c r="F48" s="130" t="str">
        <f t="shared" si="22"/>
        <v>62</v>
      </c>
      <c r="G48" s="131" t="str">
        <f t="shared" si="23"/>
        <v>70바3161</v>
      </c>
      <c r="H48" s="132">
        <f t="shared" si="24"/>
        <v>8</v>
      </c>
      <c r="I48" s="133">
        <f t="shared" si="8"/>
        <v>848.03</v>
      </c>
      <c r="J48" s="134">
        <f t="shared" si="25"/>
        <v>3.5995032876279809E-2</v>
      </c>
      <c r="K48" s="134">
        <f t="shared" si="26"/>
        <v>0.37083270124996875</v>
      </c>
      <c r="L48" s="134">
        <f t="shared" si="27"/>
        <v>0.254707970236902</v>
      </c>
      <c r="M48" s="135">
        <f t="shared" si="28"/>
        <v>14.804</v>
      </c>
      <c r="N48" s="136">
        <f t="shared" si="29"/>
        <v>0.11792035659115833</v>
      </c>
      <c r="O48" s="136">
        <f t="shared" si="30"/>
        <v>25.706637736872516</v>
      </c>
      <c r="P48" s="218">
        <f t="shared" si="31"/>
        <v>7</v>
      </c>
      <c r="Q48" s="219">
        <f t="shared" si="32"/>
        <v>1</v>
      </c>
      <c r="R48" s="219">
        <f t="shared" si="33"/>
        <v>218</v>
      </c>
      <c r="T48">
        <v>514</v>
      </c>
      <c r="U48">
        <v>2709</v>
      </c>
      <c r="V48" t="s">
        <v>200</v>
      </c>
      <c r="W48">
        <v>848.03</v>
      </c>
      <c r="X48">
        <v>480.40600000000001</v>
      </c>
      <c r="Y48">
        <v>1.7649999999999999</v>
      </c>
      <c r="Z48">
        <v>14.804</v>
      </c>
      <c r="AA48">
        <v>57.059984</v>
      </c>
      <c r="AB48">
        <v>2.0538759999999998</v>
      </c>
      <c r="AC48">
        <v>21.159707999999998</v>
      </c>
      <c r="AD48" s="1">
        <v>216</v>
      </c>
      <c r="AE48">
        <v>1</v>
      </c>
      <c r="AF48">
        <v>218</v>
      </c>
      <c r="AG48">
        <v>78</v>
      </c>
      <c r="AH48">
        <v>14.862079</v>
      </c>
      <c r="AI48">
        <v>101.9</v>
      </c>
      <c r="AJ48">
        <v>0</v>
      </c>
      <c r="AK48">
        <v>7</v>
      </c>
      <c r="AL48">
        <v>1158</v>
      </c>
      <c r="AM48" t="s">
        <v>433</v>
      </c>
      <c r="AN48" t="s">
        <v>1020</v>
      </c>
      <c r="AO48">
        <v>113.54900000000001</v>
      </c>
      <c r="AR48" t="s">
        <v>117</v>
      </c>
      <c r="AS48" t="s">
        <v>122</v>
      </c>
      <c r="AT48" t="s">
        <v>306</v>
      </c>
      <c r="AU48" t="s">
        <v>200</v>
      </c>
      <c r="AV48" t="s">
        <v>48</v>
      </c>
      <c r="AW48">
        <v>8</v>
      </c>
      <c r="BB48">
        <v>0.79687907880676534</v>
      </c>
      <c r="BC48" t="s">
        <v>69</v>
      </c>
      <c r="BF48" t="s">
        <v>117</v>
      </c>
      <c r="BG48" t="s">
        <v>122</v>
      </c>
      <c r="BH48" t="s">
        <v>200</v>
      </c>
      <c r="BI48">
        <v>2709</v>
      </c>
      <c r="BJ48">
        <v>8</v>
      </c>
      <c r="BK48" t="s">
        <v>306</v>
      </c>
      <c r="BL48" t="s">
        <v>242</v>
      </c>
      <c r="BM48">
        <v>0.79687907880676534</v>
      </c>
      <c r="BN48" t="s">
        <v>69</v>
      </c>
      <c r="BO48" t="s">
        <v>191</v>
      </c>
      <c r="BP48">
        <v>713.78200000000004</v>
      </c>
    </row>
    <row r="49" spans="1:68" ht="16.5">
      <c r="A49" s="108" t="str">
        <f t="shared" si="18"/>
        <v>삼환교통</v>
      </c>
      <c r="B49" s="109" t="str">
        <f t="shared" si="1"/>
        <v>김영식</v>
      </c>
      <c r="C49" s="110" t="str">
        <f t="shared" si="19"/>
        <v>D</v>
      </c>
      <c r="D49" s="111">
        <f t="shared" si="20"/>
        <v>0.83958333333333346</v>
      </c>
      <c r="E49" s="112">
        <f t="shared" si="21"/>
        <v>9636</v>
      </c>
      <c r="F49" s="113" t="str">
        <f t="shared" si="22"/>
        <v>79</v>
      </c>
      <c r="G49" s="114" t="str">
        <f t="shared" si="23"/>
        <v>70바3128</v>
      </c>
      <c r="H49" s="115">
        <f t="shared" si="24"/>
        <v>1</v>
      </c>
      <c r="I49" s="116">
        <f t="shared" si="8"/>
        <v>2120.0650000000001</v>
      </c>
      <c r="J49" s="117">
        <f t="shared" si="25"/>
        <v>1.4067095760282262E-2</v>
      </c>
      <c r="K49" s="117">
        <f t="shared" si="26"/>
        <v>0.32801352664195865</v>
      </c>
      <c r="L49" s="117">
        <f t="shared" si="27"/>
        <v>0.15235381934044476</v>
      </c>
      <c r="M49" s="118">
        <f t="shared" si="28"/>
        <v>10.771000000000001</v>
      </c>
      <c r="N49" s="119">
        <f t="shared" si="29"/>
        <v>9.4336730241761452E-2</v>
      </c>
      <c r="O49" s="119">
        <f t="shared" si="30"/>
        <v>17.169284904000584</v>
      </c>
      <c r="P49" s="220">
        <f t="shared" si="31"/>
        <v>1</v>
      </c>
      <c r="Q49" s="221">
        <f t="shared" si="32"/>
        <v>2</v>
      </c>
      <c r="R49" s="221">
        <f t="shared" si="33"/>
        <v>364</v>
      </c>
      <c r="T49">
        <v>514</v>
      </c>
      <c r="U49">
        <v>9636</v>
      </c>
      <c r="V49" t="s">
        <v>434</v>
      </c>
      <c r="W49">
        <v>2120.0650000000001</v>
      </c>
      <c r="X49">
        <v>1051.808</v>
      </c>
      <c r="Y49">
        <v>2.016</v>
      </c>
      <c r="Z49">
        <v>10.771000000000001</v>
      </c>
      <c r="AA49">
        <v>116.167191</v>
      </c>
      <c r="AB49">
        <v>1.6341349999999999</v>
      </c>
      <c r="AC49">
        <v>38.104410000000001</v>
      </c>
      <c r="AD49" s="1">
        <v>323</v>
      </c>
      <c r="AE49">
        <v>2</v>
      </c>
      <c r="AF49">
        <v>364</v>
      </c>
      <c r="AG49">
        <v>82</v>
      </c>
      <c r="AH49">
        <v>18.250118000000001</v>
      </c>
      <c r="AI49">
        <v>608.6</v>
      </c>
      <c r="AJ49">
        <v>0</v>
      </c>
      <c r="AK49">
        <v>1</v>
      </c>
      <c r="AL49">
        <v>120</v>
      </c>
      <c r="AM49" t="s">
        <v>435</v>
      </c>
      <c r="AN49" t="s">
        <v>1021</v>
      </c>
      <c r="AO49">
        <v>2072.62</v>
      </c>
      <c r="AR49" t="s">
        <v>117</v>
      </c>
      <c r="AS49" t="s">
        <v>123</v>
      </c>
      <c r="AT49" t="s">
        <v>333</v>
      </c>
      <c r="AU49" t="s">
        <v>434</v>
      </c>
      <c r="AV49" t="s">
        <v>48</v>
      </c>
      <c r="AW49">
        <v>1</v>
      </c>
      <c r="BB49">
        <v>0.83958333333333346</v>
      </c>
      <c r="BC49" t="s">
        <v>66</v>
      </c>
      <c r="BF49" t="s">
        <v>117</v>
      </c>
      <c r="BG49" t="s">
        <v>123</v>
      </c>
      <c r="BH49" t="s">
        <v>434</v>
      </c>
      <c r="BI49">
        <v>9636</v>
      </c>
      <c r="BJ49">
        <v>1</v>
      </c>
      <c r="BK49" t="s">
        <v>333</v>
      </c>
      <c r="BL49" t="s">
        <v>178</v>
      </c>
      <c r="BM49">
        <v>0.83958333333333346</v>
      </c>
      <c r="BN49" t="s">
        <v>66</v>
      </c>
      <c r="BO49" t="s">
        <v>182</v>
      </c>
      <c r="BP49">
        <v>2072.62</v>
      </c>
    </row>
    <row r="50" spans="1:68" ht="16.5">
      <c r="A50" s="125" t="str">
        <f t="shared" si="18"/>
        <v>삼환교통</v>
      </c>
      <c r="B50" s="126" t="str">
        <f t="shared" si="1"/>
        <v>김영웅</v>
      </c>
      <c r="C50" s="127" t="str">
        <f t="shared" si="19"/>
        <v>F</v>
      </c>
      <c r="D50" s="128">
        <f t="shared" si="20"/>
        <v>0.792417678745582</v>
      </c>
      <c r="E50" s="129">
        <f t="shared" si="21"/>
        <v>5914</v>
      </c>
      <c r="F50" s="130" t="str">
        <f t="shared" si="22"/>
        <v>예비</v>
      </c>
      <c r="G50" s="131" t="str">
        <f t="shared" si="23"/>
        <v>72아1210</v>
      </c>
      <c r="H50" s="132">
        <f t="shared" si="24"/>
        <v>15</v>
      </c>
      <c r="I50" s="133">
        <f t="shared" si="8"/>
        <v>2047.6420000000001</v>
      </c>
      <c r="J50" s="134">
        <f t="shared" si="25"/>
        <v>2.055454773975943E-2</v>
      </c>
      <c r="K50" s="134">
        <f t="shared" si="26"/>
        <v>0.38268721746776635</v>
      </c>
      <c r="L50" s="134">
        <f t="shared" si="27"/>
        <v>0.17337014966483399</v>
      </c>
      <c r="M50" s="135">
        <f t="shared" si="28"/>
        <v>15.25</v>
      </c>
      <c r="N50" s="136">
        <f t="shared" si="29"/>
        <v>9.7673323754836047E-2</v>
      </c>
      <c r="O50" s="136">
        <f t="shared" si="30"/>
        <v>39.508859458831182</v>
      </c>
      <c r="P50" s="218">
        <f t="shared" si="31"/>
        <v>15</v>
      </c>
      <c r="Q50" s="219">
        <f t="shared" si="32"/>
        <v>2</v>
      </c>
      <c r="R50" s="219">
        <f t="shared" si="33"/>
        <v>809</v>
      </c>
      <c r="T50">
        <v>514</v>
      </c>
      <c r="U50">
        <v>5914</v>
      </c>
      <c r="V50" t="s">
        <v>436</v>
      </c>
      <c r="W50">
        <v>2047.6420000000001</v>
      </c>
      <c r="X50">
        <v>970.47500000000002</v>
      </c>
      <c r="Y50">
        <v>2.11</v>
      </c>
      <c r="Z50">
        <v>15.25</v>
      </c>
      <c r="AA50">
        <v>124.289137</v>
      </c>
      <c r="AB50">
        <v>2.5547070000000001</v>
      </c>
      <c r="AC50">
        <v>47.563864000000002</v>
      </c>
      <c r="AD50" s="1">
        <v>355</v>
      </c>
      <c r="AE50">
        <v>2</v>
      </c>
      <c r="AF50">
        <v>809</v>
      </c>
      <c r="AG50">
        <v>78</v>
      </c>
      <c r="AH50">
        <v>16.474826</v>
      </c>
      <c r="AI50">
        <v>1483.9</v>
      </c>
      <c r="AJ50">
        <v>0</v>
      </c>
      <c r="AK50">
        <v>15</v>
      </c>
      <c r="AL50">
        <v>2331</v>
      </c>
      <c r="AM50" t="s">
        <v>437</v>
      </c>
      <c r="AN50" t="s">
        <v>1022</v>
      </c>
      <c r="AO50">
        <v>208.42400000000001</v>
      </c>
      <c r="AR50" t="s">
        <v>117</v>
      </c>
      <c r="AS50" t="s">
        <v>89</v>
      </c>
      <c r="AT50" t="s">
        <v>360</v>
      </c>
      <c r="AU50" t="s">
        <v>436</v>
      </c>
      <c r="AV50" t="s">
        <v>48</v>
      </c>
      <c r="AW50">
        <v>15</v>
      </c>
      <c r="BB50">
        <v>0.792417678745582</v>
      </c>
      <c r="BC50" t="s">
        <v>69</v>
      </c>
      <c r="BF50" t="s">
        <v>117</v>
      </c>
      <c r="BG50" t="s">
        <v>89</v>
      </c>
      <c r="BH50" t="s">
        <v>436</v>
      </c>
      <c r="BI50">
        <v>5914</v>
      </c>
      <c r="BJ50">
        <v>15</v>
      </c>
      <c r="BK50" t="s">
        <v>360</v>
      </c>
      <c r="BL50" t="s">
        <v>292</v>
      </c>
      <c r="BM50">
        <v>0.792417678745582</v>
      </c>
      <c r="BN50" t="s">
        <v>69</v>
      </c>
      <c r="BO50" t="s">
        <v>191</v>
      </c>
      <c r="BP50">
        <v>2047.6419999999998</v>
      </c>
    </row>
    <row r="51" spans="1:68" ht="16.5">
      <c r="A51" s="108" t="str">
        <f t="shared" si="18"/>
        <v>삼환교통</v>
      </c>
      <c r="B51" s="109" t="str">
        <f t="shared" si="1"/>
        <v>김영인</v>
      </c>
      <c r="C51" s="110" t="str">
        <f t="shared" si="19"/>
        <v>C</v>
      </c>
      <c r="D51" s="111">
        <f t="shared" si="20"/>
        <v>0.89670525118374678</v>
      </c>
      <c r="E51" s="112">
        <f t="shared" si="21"/>
        <v>2547</v>
      </c>
      <c r="F51" s="113" t="str">
        <f t="shared" si="22"/>
        <v>급행99</v>
      </c>
      <c r="G51" s="114" t="str">
        <f t="shared" si="23"/>
        <v>70바3126</v>
      </c>
      <c r="H51" s="115">
        <f t="shared" si="24"/>
        <v>14</v>
      </c>
      <c r="I51" s="116">
        <f t="shared" si="8"/>
        <v>2114.1999999999998</v>
      </c>
      <c r="J51" s="117">
        <f t="shared" si="25"/>
        <v>4.1628606580548753E-3</v>
      </c>
      <c r="K51" s="117">
        <f t="shared" si="26"/>
        <v>0.33177606072840515</v>
      </c>
      <c r="L51" s="117">
        <f t="shared" si="27"/>
        <v>0.26440261091665879</v>
      </c>
      <c r="M51" s="118">
        <f t="shared" si="28"/>
        <v>10.02</v>
      </c>
      <c r="N51" s="119">
        <f t="shared" si="29"/>
        <v>0.14189764449910133</v>
      </c>
      <c r="O51" s="119">
        <f t="shared" si="30"/>
        <v>13.90596916091193</v>
      </c>
      <c r="P51" s="220">
        <f t="shared" si="31"/>
        <v>0</v>
      </c>
      <c r="Q51" s="221">
        <f t="shared" si="32"/>
        <v>3</v>
      </c>
      <c r="R51" s="221">
        <f t="shared" si="33"/>
        <v>294</v>
      </c>
      <c r="T51">
        <v>514</v>
      </c>
      <c r="U51">
        <v>2547</v>
      </c>
      <c r="V51" t="s">
        <v>438</v>
      </c>
      <c r="W51">
        <v>2114.1999999999998</v>
      </c>
      <c r="X51">
        <v>831.18499999999995</v>
      </c>
      <c r="Y51">
        <v>2.544</v>
      </c>
      <c r="Z51">
        <v>10.02</v>
      </c>
      <c r="AA51">
        <v>125.708027</v>
      </c>
      <c r="AB51">
        <v>0.52330500000000002</v>
      </c>
      <c r="AC51">
        <v>41.706913999999998</v>
      </c>
      <c r="AD51" s="1">
        <v>559</v>
      </c>
      <c r="AE51">
        <v>3</v>
      </c>
      <c r="AF51">
        <v>294</v>
      </c>
      <c r="AG51">
        <v>73</v>
      </c>
      <c r="AH51">
        <v>16.818337</v>
      </c>
      <c r="AI51">
        <v>502.8</v>
      </c>
      <c r="AJ51">
        <v>0</v>
      </c>
      <c r="AK51">
        <v>0</v>
      </c>
      <c r="AL51">
        <v>0</v>
      </c>
      <c r="AM51" t="s">
        <v>439</v>
      </c>
      <c r="AN51" t="s">
        <v>1023</v>
      </c>
      <c r="AO51">
        <v>312.70400000000001</v>
      </c>
      <c r="AR51" t="s">
        <v>117</v>
      </c>
      <c r="AS51" t="s">
        <v>124</v>
      </c>
      <c r="AT51" t="s">
        <v>353</v>
      </c>
      <c r="AU51" t="s">
        <v>438</v>
      </c>
      <c r="AV51" t="s">
        <v>48</v>
      </c>
      <c r="AW51">
        <v>14</v>
      </c>
      <c r="BB51">
        <v>0.89670525118374678</v>
      </c>
      <c r="BC51" t="s">
        <v>68</v>
      </c>
      <c r="BF51" t="s">
        <v>117</v>
      </c>
      <c r="BG51" t="s">
        <v>124</v>
      </c>
      <c r="BH51" t="s">
        <v>438</v>
      </c>
      <c r="BI51">
        <v>2547</v>
      </c>
      <c r="BJ51">
        <v>14</v>
      </c>
      <c r="BK51" t="s">
        <v>353</v>
      </c>
      <c r="BL51" t="s">
        <v>258</v>
      </c>
      <c r="BM51">
        <v>0.89670525118374678</v>
      </c>
      <c r="BN51" t="s">
        <v>68</v>
      </c>
      <c r="BO51" t="s">
        <v>180</v>
      </c>
      <c r="BP51">
        <v>2114.2000000000003</v>
      </c>
    </row>
    <row r="52" spans="1:68" ht="16.5">
      <c r="A52" s="125" t="str">
        <f t="shared" si="18"/>
        <v>삼환교통</v>
      </c>
      <c r="B52" s="126" t="str">
        <f t="shared" si="1"/>
        <v>김영준</v>
      </c>
      <c r="C52" s="127" t="str">
        <f t="shared" si="19"/>
        <v>B</v>
      </c>
      <c r="D52" s="128">
        <f t="shared" si="20"/>
        <v>0.90315789473684216</v>
      </c>
      <c r="E52" s="129">
        <f t="shared" si="21"/>
        <v>8695</v>
      </c>
      <c r="F52" s="130" t="str">
        <f t="shared" si="22"/>
        <v>23</v>
      </c>
      <c r="G52" s="131" t="str">
        <f t="shared" si="23"/>
        <v>70바3185</v>
      </c>
      <c r="H52" s="132">
        <f t="shared" si="24"/>
        <v>1</v>
      </c>
      <c r="I52" s="133">
        <f t="shared" si="8"/>
        <v>516.10900000000004</v>
      </c>
      <c r="J52" s="134">
        <f t="shared" si="25"/>
        <v>4.069498267495688E-2</v>
      </c>
      <c r="K52" s="134">
        <f t="shared" si="26"/>
        <v>0.31228497919347481</v>
      </c>
      <c r="L52" s="134">
        <f t="shared" si="27"/>
        <v>0.27513567870352967</v>
      </c>
      <c r="M52" s="135">
        <f t="shared" si="28"/>
        <v>15.582000000000001</v>
      </c>
      <c r="N52" s="136">
        <f t="shared" si="29"/>
        <v>0</v>
      </c>
      <c r="O52" s="136">
        <f t="shared" si="30"/>
        <v>3.4876353638475592</v>
      </c>
      <c r="P52" s="218">
        <f t="shared" si="31"/>
        <v>0</v>
      </c>
      <c r="Q52" s="219">
        <f t="shared" si="32"/>
        <v>0</v>
      </c>
      <c r="R52" s="219">
        <f t="shared" si="33"/>
        <v>18</v>
      </c>
      <c r="T52">
        <v>514</v>
      </c>
      <c r="U52">
        <v>8695</v>
      </c>
      <c r="V52" t="s">
        <v>440</v>
      </c>
      <c r="W52">
        <v>516.10900000000004</v>
      </c>
      <c r="X52">
        <v>300.69600000000003</v>
      </c>
      <c r="Y52">
        <v>1.716</v>
      </c>
      <c r="Z52">
        <v>15.582000000000001</v>
      </c>
      <c r="AA52">
        <v>29.016378</v>
      </c>
      <c r="AB52">
        <v>1.1808209999999999</v>
      </c>
      <c r="AC52">
        <v>9.0613790000000005</v>
      </c>
      <c r="AD52" s="1">
        <v>142</v>
      </c>
      <c r="AE52">
        <v>0</v>
      </c>
      <c r="AF52">
        <v>18</v>
      </c>
      <c r="AG52">
        <v>66</v>
      </c>
      <c r="AH52">
        <v>17.786816000000002</v>
      </c>
      <c r="AI52">
        <v>6.3</v>
      </c>
      <c r="AJ52">
        <v>0</v>
      </c>
      <c r="AK52">
        <v>0</v>
      </c>
      <c r="AL52">
        <v>0</v>
      </c>
      <c r="AM52" t="s">
        <v>441</v>
      </c>
      <c r="AN52" t="s">
        <v>1024</v>
      </c>
      <c r="AO52">
        <v>516.10900000000004</v>
      </c>
      <c r="AR52" t="s">
        <v>117</v>
      </c>
      <c r="AS52" t="s">
        <v>119</v>
      </c>
      <c r="AT52" t="s">
        <v>240</v>
      </c>
      <c r="AU52" t="s">
        <v>440</v>
      </c>
      <c r="AV52" t="s">
        <v>48</v>
      </c>
      <c r="AW52">
        <v>1</v>
      </c>
      <c r="BB52">
        <v>0.90315789473684216</v>
      </c>
      <c r="BC52" t="s">
        <v>67</v>
      </c>
      <c r="BF52" t="s">
        <v>117</v>
      </c>
      <c r="BG52" t="s">
        <v>119</v>
      </c>
      <c r="BH52" t="s">
        <v>440</v>
      </c>
      <c r="BI52">
        <v>8695</v>
      </c>
      <c r="BJ52">
        <v>1</v>
      </c>
      <c r="BK52" t="s">
        <v>240</v>
      </c>
      <c r="BL52" t="s">
        <v>178</v>
      </c>
      <c r="BM52">
        <v>0.90315789473684216</v>
      </c>
      <c r="BN52" t="s">
        <v>67</v>
      </c>
      <c r="BO52" t="s">
        <v>179</v>
      </c>
      <c r="BP52">
        <v>516.10900000000004</v>
      </c>
    </row>
    <row r="53" spans="1:68" ht="16.5">
      <c r="A53" s="108" t="str">
        <f t="shared" si="18"/>
        <v>삼환교통</v>
      </c>
      <c r="B53" s="109" t="str">
        <f t="shared" si="1"/>
        <v>김영환</v>
      </c>
      <c r="C53" s="110" t="str">
        <f t="shared" si="19"/>
        <v>B</v>
      </c>
      <c r="D53" s="111">
        <f t="shared" si="20"/>
        <v>0.91137541724457183</v>
      </c>
      <c r="E53" s="112">
        <f t="shared" si="21"/>
        <v>332</v>
      </c>
      <c r="F53" s="113" t="str">
        <f t="shared" si="22"/>
        <v>급행99</v>
      </c>
      <c r="G53" s="114" t="str">
        <f t="shared" si="23"/>
        <v>70바3117</v>
      </c>
      <c r="H53" s="115">
        <f t="shared" si="24"/>
        <v>2</v>
      </c>
      <c r="I53" s="116">
        <f t="shared" si="8"/>
        <v>2333.04</v>
      </c>
      <c r="J53" s="117">
        <f t="shared" si="25"/>
        <v>9.4101595755091347E-3</v>
      </c>
      <c r="K53" s="117">
        <f t="shared" si="26"/>
        <v>0.35773156267731954</v>
      </c>
      <c r="L53" s="117">
        <f t="shared" si="27"/>
        <v>0.1547337379556287</v>
      </c>
      <c r="M53" s="118">
        <f t="shared" si="28"/>
        <v>10.855</v>
      </c>
      <c r="N53" s="119">
        <f t="shared" si="29"/>
        <v>8.5725062579295686E-2</v>
      </c>
      <c r="O53" s="119">
        <f t="shared" si="30"/>
        <v>4.8434660357302057</v>
      </c>
      <c r="P53" s="220">
        <f t="shared" si="31"/>
        <v>28</v>
      </c>
      <c r="Q53" s="221">
        <f t="shared" si="32"/>
        <v>2</v>
      </c>
      <c r="R53" s="221">
        <f t="shared" si="33"/>
        <v>113</v>
      </c>
      <c r="T53">
        <v>514</v>
      </c>
      <c r="U53">
        <v>332</v>
      </c>
      <c r="V53" t="s">
        <v>201</v>
      </c>
      <c r="W53">
        <v>2333.04</v>
      </c>
      <c r="X53">
        <v>883.03899999999999</v>
      </c>
      <c r="Y53">
        <v>2.6419999999999999</v>
      </c>
      <c r="Z53">
        <v>10.855</v>
      </c>
      <c r="AA53">
        <v>127.22441000000001</v>
      </c>
      <c r="AB53">
        <v>1.1972020000000001</v>
      </c>
      <c r="AC53">
        <v>45.512186999999997</v>
      </c>
      <c r="AD53" s="1">
        <v>361</v>
      </c>
      <c r="AE53">
        <v>2</v>
      </c>
      <c r="AF53">
        <v>113</v>
      </c>
      <c r="AG53">
        <v>71</v>
      </c>
      <c r="AH53">
        <v>18.337990000000001</v>
      </c>
      <c r="AI53">
        <v>148.4</v>
      </c>
      <c r="AJ53">
        <v>0</v>
      </c>
      <c r="AK53">
        <v>28</v>
      </c>
      <c r="AL53">
        <v>7876</v>
      </c>
      <c r="AM53" t="s">
        <v>442</v>
      </c>
      <c r="AN53" t="s">
        <v>1025</v>
      </c>
      <c r="AO53">
        <v>2220.46</v>
      </c>
      <c r="AR53" t="s">
        <v>117</v>
      </c>
      <c r="AS53" t="s">
        <v>124</v>
      </c>
      <c r="AT53" t="s">
        <v>349</v>
      </c>
      <c r="AU53" t="s">
        <v>201</v>
      </c>
      <c r="AV53" t="s">
        <v>48</v>
      </c>
      <c r="AW53">
        <v>2</v>
      </c>
      <c r="BB53">
        <v>0.91137541724457183</v>
      </c>
      <c r="BC53" t="s">
        <v>67</v>
      </c>
      <c r="BF53" t="s">
        <v>117</v>
      </c>
      <c r="BG53" t="s">
        <v>124</v>
      </c>
      <c r="BH53" t="s">
        <v>201</v>
      </c>
      <c r="BI53">
        <v>332</v>
      </c>
      <c r="BJ53">
        <v>2</v>
      </c>
      <c r="BK53" t="s">
        <v>349</v>
      </c>
      <c r="BL53" t="s">
        <v>355</v>
      </c>
      <c r="BM53">
        <v>0.91137541724457183</v>
      </c>
      <c r="BN53" t="s">
        <v>67</v>
      </c>
      <c r="BO53" t="s">
        <v>179</v>
      </c>
      <c r="BP53">
        <v>2333.04</v>
      </c>
    </row>
    <row r="54" spans="1:68" ht="16.5">
      <c r="A54" s="125" t="str">
        <f t="shared" si="18"/>
        <v>삼환교통</v>
      </c>
      <c r="B54" s="126" t="str">
        <f t="shared" si="1"/>
        <v>김오균</v>
      </c>
      <c r="C54" s="127" t="str">
        <f t="shared" si="19"/>
        <v>F</v>
      </c>
      <c r="D54" s="128">
        <f t="shared" si="20"/>
        <v>0.76686522575302341</v>
      </c>
      <c r="E54" s="129">
        <f t="shared" si="21"/>
        <v>1843</v>
      </c>
      <c r="F54" s="130" t="str">
        <f t="shared" si="22"/>
        <v>58</v>
      </c>
      <c r="G54" s="131" t="str">
        <f t="shared" si="23"/>
        <v>72아1196</v>
      </c>
      <c r="H54" s="132">
        <f t="shared" si="24"/>
        <v>2</v>
      </c>
      <c r="I54" s="133">
        <f t="shared" si="8"/>
        <v>1920.316</v>
      </c>
      <c r="J54" s="134">
        <f t="shared" si="25"/>
        <v>4.070448597926179E-3</v>
      </c>
      <c r="K54" s="134">
        <f t="shared" si="26"/>
        <v>0.3712842828686938</v>
      </c>
      <c r="L54" s="134">
        <f t="shared" si="27"/>
        <v>0.25881157059567278</v>
      </c>
      <c r="M54" s="135">
        <f t="shared" si="28"/>
        <v>12.603999999999999</v>
      </c>
      <c r="N54" s="136">
        <f t="shared" si="29"/>
        <v>0</v>
      </c>
      <c r="O54" s="136">
        <f t="shared" si="30"/>
        <v>14.320559741209259</v>
      </c>
      <c r="P54" s="218">
        <f t="shared" si="31"/>
        <v>1</v>
      </c>
      <c r="Q54" s="219">
        <f t="shared" si="32"/>
        <v>0</v>
      </c>
      <c r="R54" s="219">
        <f t="shared" si="33"/>
        <v>275</v>
      </c>
      <c r="T54">
        <v>514</v>
      </c>
      <c r="U54">
        <v>1843</v>
      </c>
      <c r="V54" t="s">
        <v>443</v>
      </c>
      <c r="W54">
        <v>1920.316</v>
      </c>
      <c r="X54">
        <v>894.61500000000001</v>
      </c>
      <c r="Y54">
        <v>2.1469999999999998</v>
      </c>
      <c r="Z54">
        <v>12.603999999999999</v>
      </c>
      <c r="AA54">
        <v>127.12996800000001</v>
      </c>
      <c r="AB54">
        <v>0.51747600000000005</v>
      </c>
      <c r="AC54">
        <v>47.201358999999997</v>
      </c>
      <c r="AD54" s="1">
        <v>497</v>
      </c>
      <c r="AE54">
        <v>0</v>
      </c>
      <c r="AF54">
        <v>275</v>
      </c>
      <c r="AG54">
        <v>70</v>
      </c>
      <c r="AH54">
        <v>15.10514</v>
      </c>
      <c r="AI54">
        <v>1392.2</v>
      </c>
      <c r="AJ54">
        <v>0</v>
      </c>
      <c r="AK54">
        <v>1</v>
      </c>
      <c r="AL54">
        <v>18</v>
      </c>
      <c r="AM54" t="s">
        <v>444</v>
      </c>
      <c r="AN54" t="s">
        <v>1026</v>
      </c>
      <c r="AO54">
        <v>1806.5119999999999</v>
      </c>
      <c r="AR54" t="s">
        <v>117</v>
      </c>
      <c r="AS54" t="s">
        <v>121</v>
      </c>
      <c r="AT54" t="s">
        <v>285</v>
      </c>
      <c r="AU54" t="s">
        <v>443</v>
      </c>
      <c r="AV54" t="s">
        <v>48</v>
      </c>
      <c r="AW54">
        <v>2</v>
      </c>
      <c r="BB54">
        <v>0.76686522575302341</v>
      </c>
      <c r="BC54" t="s">
        <v>69</v>
      </c>
      <c r="BF54" t="s">
        <v>117</v>
      </c>
      <c r="BG54" t="s">
        <v>121</v>
      </c>
      <c r="BH54" t="s">
        <v>443</v>
      </c>
      <c r="BI54">
        <v>1843</v>
      </c>
      <c r="BJ54">
        <v>2</v>
      </c>
      <c r="BK54" t="s">
        <v>285</v>
      </c>
      <c r="BL54" t="s">
        <v>278</v>
      </c>
      <c r="BM54">
        <v>0.76686522575302341</v>
      </c>
      <c r="BN54" t="s">
        <v>69</v>
      </c>
      <c r="BO54" t="s">
        <v>191</v>
      </c>
      <c r="BP54">
        <v>1920.316</v>
      </c>
    </row>
    <row r="55" spans="1:68" ht="16.5">
      <c r="A55" s="108" t="str">
        <f t="shared" si="18"/>
        <v>삼환교통</v>
      </c>
      <c r="B55" s="109" t="str">
        <f t="shared" si="1"/>
        <v>김완기</v>
      </c>
      <c r="C55" s="110" t="str">
        <f t="shared" si="19"/>
        <v>F</v>
      </c>
      <c r="D55" s="111">
        <f t="shared" si="20"/>
        <v>0.76090909090909087</v>
      </c>
      <c r="E55" s="112">
        <f t="shared" si="21"/>
        <v>8966</v>
      </c>
      <c r="F55" s="113" t="str">
        <f t="shared" si="22"/>
        <v>62</v>
      </c>
      <c r="G55" s="114" t="str">
        <f t="shared" si="23"/>
        <v>70바3118</v>
      </c>
      <c r="H55" s="115">
        <f t="shared" si="24"/>
        <v>1</v>
      </c>
      <c r="I55" s="116">
        <f t="shared" si="8"/>
        <v>1230.817</v>
      </c>
      <c r="J55" s="117">
        <f t="shared" si="25"/>
        <v>9.7992189580305908E-3</v>
      </c>
      <c r="K55" s="117">
        <f t="shared" si="26"/>
        <v>0.34800513077032486</v>
      </c>
      <c r="L55" s="117">
        <f t="shared" si="27"/>
        <v>0.24455300828636589</v>
      </c>
      <c r="M55" s="118">
        <f t="shared" si="28"/>
        <v>18.515999999999998</v>
      </c>
      <c r="N55" s="119">
        <f t="shared" si="29"/>
        <v>0</v>
      </c>
      <c r="O55" s="119">
        <f t="shared" si="30"/>
        <v>17.143084634027641</v>
      </c>
      <c r="P55" s="220">
        <f t="shared" si="31"/>
        <v>1</v>
      </c>
      <c r="Q55" s="221">
        <f t="shared" si="32"/>
        <v>0</v>
      </c>
      <c r="R55" s="221">
        <f t="shared" si="33"/>
        <v>211</v>
      </c>
      <c r="T55">
        <v>514</v>
      </c>
      <c r="U55">
        <v>8966</v>
      </c>
      <c r="V55" t="s">
        <v>445</v>
      </c>
      <c r="W55">
        <v>1230.817</v>
      </c>
      <c r="X55">
        <v>735.24699999999996</v>
      </c>
      <c r="Y55">
        <v>1.6739999999999999</v>
      </c>
      <c r="Z55">
        <v>18.515999999999998</v>
      </c>
      <c r="AA55">
        <v>78.064690999999996</v>
      </c>
      <c r="AB55">
        <v>0.76497300000000001</v>
      </c>
      <c r="AC55">
        <v>27.166913000000001</v>
      </c>
      <c r="AD55" s="1">
        <v>301</v>
      </c>
      <c r="AE55">
        <v>0</v>
      </c>
      <c r="AF55">
        <v>211</v>
      </c>
      <c r="AG55">
        <v>79</v>
      </c>
      <c r="AH55">
        <v>15.766628000000001</v>
      </c>
      <c r="AI55">
        <v>314.60000000000002</v>
      </c>
      <c r="AJ55">
        <v>0</v>
      </c>
      <c r="AK55">
        <v>1</v>
      </c>
      <c r="AL55">
        <v>305</v>
      </c>
      <c r="AM55" t="s">
        <v>446</v>
      </c>
      <c r="AN55" t="s">
        <v>1027</v>
      </c>
      <c r="AO55">
        <v>1230.817</v>
      </c>
      <c r="AR55" t="s">
        <v>117</v>
      </c>
      <c r="AS55" t="s">
        <v>122</v>
      </c>
      <c r="AT55" t="s">
        <v>297</v>
      </c>
      <c r="AU55" t="s">
        <v>445</v>
      </c>
      <c r="AV55" t="s">
        <v>48</v>
      </c>
      <c r="AW55">
        <v>1</v>
      </c>
      <c r="BB55">
        <v>0.76090909090909087</v>
      </c>
      <c r="BC55" t="s">
        <v>69</v>
      </c>
      <c r="BF55" t="s">
        <v>117</v>
      </c>
      <c r="BG55" t="s">
        <v>122</v>
      </c>
      <c r="BH55" t="s">
        <v>445</v>
      </c>
      <c r="BI55">
        <v>8966</v>
      </c>
      <c r="BJ55">
        <v>1</v>
      </c>
      <c r="BK55" t="s">
        <v>297</v>
      </c>
      <c r="BL55" t="s">
        <v>178</v>
      </c>
      <c r="BM55">
        <v>0.76090909090909087</v>
      </c>
      <c r="BN55" t="s">
        <v>69</v>
      </c>
      <c r="BO55" t="s">
        <v>191</v>
      </c>
      <c r="BP55">
        <v>1230.817</v>
      </c>
    </row>
    <row r="56" spans="1:68" ht="16.5">
      <c r="A56" s="125" t="str">
        <f t="shared" si="18"/>
        <v>삼환교통</v>
      </c>
      <c r="B56" s="126" t="str">
        <f t="shared" si="1"/>
        <v>김용원</v>
      </c>
      <c r="C56" s="127" t="str">
        <f t="shared" si="19"/>
        <v>C</v>
      </c>
      <c r="D56" s="128">
        <f t="shared" si="20"/>
        <v>0.86826086956521753</v>
      </c>
      <c r="E56" s="129">
        <f t="shared" si="21"/>
        <v>6569</v>
      </c>
      <c r="F56" s="130" t="str">
        <f t="shared" si="22"/>
        <v>79</v>
      </c>
      <c r="G56" s="131" t="str">
        <f t="shared" si="23"/>
        <v>70바3153</v>
      </c>
      <c r="H56" s="132">
        <f t="shared" si="24"/>
        <v>1</v>
      </c>
      <c r="I56" s="133">
        <f t="shared" si="8"/>
        <v>2219.2020000000002</v>
      </c>
      <c r="J56" s="134">
        <f t="shared" si="25"/>
        <v>1.217719084045943E-2</v>
      </c>
      <c r="K56" s="134">
        <f t="shared" si="26"/>
        <v>0.35060168460184876</v>
      </c>
      <c r="L56" s="134">
        <f t="shared" si="27"/>
        <v>0.17889313365795451</v>
      </c>
      <c r="M56" s="135">
        <f t="shared" si="28"/>
        <v>11.31</v>
      </c>
      <c r="N56" s="136">
        <f t="shared" si="29"/>
        <v>9.0122485470002275E-2</v>
      </c>
      <c r="O56" s="136">
        <f t="shared" si="30"/>
        <v>13.248005364090334</v>
      </c>
      <c r="P56" s="218">
        <f t="shared" si="31"/>
        <v>12</v>
      </c>
      <c r="Q56" s="219">
        <f t="shared" si="32"/>
        <v>2</v>
      </c>
      <c r="R56" s="219">
        <f t="shared" si="33"/>
        <v>294</v>
      </c>
      <c r="T56">
        <v>514</v>
      </c>
      <c r="U56">
        <v>6569</v>
      </c>
      <c r="V56" t="s">
        <v>447</v>
      </c>
      <c r="W56">
        <v>2219.2020000000002</v>
      </c>
      <c r="X56">
        <v>1111.2339999999999</v>
      </c>
      <c r="Y56">
        <v>1.9970000000000001</v>
      </c>
      <c r="Z56">
        <v>11.31</v>
      </c>
      <c r="AA56">
        <v>131.43663599999999</v>
      </c>
      <c r="AB56">
        <v>1.6005290000000001</v>
      </c>
      <c r="AC56">
        <v>46.081905999999996</v>
      </c>
      <c r="AD56" s="1">
        <v>397</v>
      </c>
      <c r="AE56">
        <v>2</v>
      </c>
      <c r="AF56">
        <v>294</v>
      </c>
      <c r="AG56">
        <v>86</v>
      </c>
      <c r="AH56">
        <v>16.884195999999999</v>
      </c>
      <c r="AI56">
        <v>833</v>
      </c>
      <c r="AJ56">
        <v>15.7</v>
      </c>
      <c r="AK56">
        <v>12</v>
      </c>
      <c r="AL56">
        <v>2437</v>
      </c>
      <c r="AM56" t="s">
        <v>448</v>
      </c>
      <c r="AN56" t="s">
        <v>1028</v>
      </c>
      <c r="AO56">
        <v>2219.2020000000002</v>
      </c>
      <c r="AR56" t="s">
        <v>117</v>
      </c>
      <c r="AS56" t="s">
        <v>123</v>
      </c>
      <c r="AT56" t="s">
        <v>334</v>
      </c>
      <c r="AU56" t="s">
        <v>447</v>
      </c>
      <c r="AV56" t="s">
        <v>48</v>
      </c>
      <c r="AW56">
        <v>1</v>
      </c>
      <c r="BB56">
        <v>0.86826086956521753</v>
      </c>
      <c r="BC56" t="s">
        <v>68</v>
      </c>
      <c r="BF56" t="s">
        <v>117</v>
      </c>
      <c r="BG56" t="s">
        <v>123</v>
      </c>
      <c r="BH56" t="s">
        <v>447</v>
      </c>
      <c r="BI56">
        <v>6569</v>
      </c>
      <c r="BJ56">
        <v>1</v>
      </c>
      <c r="BK56" t="s">
        <v>334</v>
      </c>
      <c r="BL56" t="s">
        <v>178</v>
      </c>
      <c r="BM56">
        <v>0.86826086956521753</v>
      </c>
      <c r="BN56" t="s">
        <v>68</v>
      </c>
      <c r="BO56" t="s">
        <v>180</v>
      </c>
      <c r="BP56">
        <v>2219.2020000000002</v>
      </c>
    </row>
    <row r="57" spans="1:68" ht="16.5">
      <c r="A57" s="108" t="str">
        <f t="shared" si="18"/>
        <v>삼환교통</v>
      </c>
      <c r="B57" s="109" t="str">
        <f t="shared" si="1"/>
        <v>김용유</v>
      </c>
      <c r="C57" s="110" t="str">
        <f t="shared" si="19"/>
        <v>B</v>
      </c>
      <c r="D57" s="111">
        <f t="shared" si="20"/>
        <v>0.9296749417529605</v>
      </c>
      <c r="E57" s="112">
        <f t="shared" si="21"/>
        <v>8558</v>
      </c>
      <c r="F57" s="113" t="str">
        <f t="shared" si="22"/>
        <v>급행99</v>
      </c>
      <c r="G57" s="114" t="str">
        <f t="shared" si="23"/>
        <v>70바3134</v>
      </c>
      <c r="H57" s="115">
        <f t="shared" si="24"/>
        <v>14</v>
      </c>
      <c r="I57" s="116">
        <f t="shared" si="8"/>
        <v>2028.463</v>
      </c>
      <c r="J57" s="117">
        <f t="shared" si="25"/>
        <v>2.4144412065153838E-2</v>
      </c>
      <c r="K57" s="117">
        <f t="shared" si="26"/>
        <v>0.32128828369156043</v>
      </c>
      <c r="L57" s="117">
        <f t="shared" si="27"/>
        <v>0.192263797762148</v>
      </c>
      <c r="M57" s="118">
        <f t="shared" si="28"/>
        <v>10.109</v>
      </c>
      <c r="N57" s="119">
        <f t="shared" si="29"/>
        <v>0</v>
      </c>
      <c r="O57" s="119">
        <f t="shared" si="30"/>
        <v>3.9438727746081641</v>
      </c>
      <c r="P57" s="220">
        <f t="shared" si="31"/>
        <v>1</v>
      </c>
      <c r="Q57" s="221">
        <f t="shared" si="32"/>
        <v>0</v>
      </c>
      <c r="R57" s="221">
        <f t="shared" si="33"/>
        <v>80</v>
      </c>
      <c r="T57">
        <v>514</v>
      </c>
      <c r="U57">
        <v>8558</v>
      </c>
      <c r="V57" t="s">
        <v>449</v>
      </c>
      <c r="W57">
        <v>2028.463</v>
      </c>
      <c r="X57">
        <v>816.53700000000003</v>
      </c>
      <c r="Y57">
        <v>2.484</v>
      </c>
      <c r="Z57">
        <v>10.109</v>
      </c>
      <c r="AA57">
        <v>124.826357</v>
      </c>
      <c r="AB57">
        <v>3.0138590000000001</v>
      </c>
      <c r="AC57">
        <v>40.105246000000001</v>
      </c>
      <c r="AD57" s="1">
        <v>390</v>
      </c>
      <c r="AE57">
        <v>0</v>
      </c>
      <c r="AF57">
        <v>80</v>
      </c>
      <c r="AG57">
        <v>68</v>
      </c>
      <c r="AH57">
        <v>16.250277000000001</v>
      </c>
      <c r="AI57">
        <v>609</v>
      </c>
      <c r="AJ57">
        <v>0</v>
      </c>
      <c r="AK57">
        <v>1</v>
      </c>
      <c r="AL57">
        <v>110</v>
      </c>
      <c r="AM57" t="s">
        <v>450</v>
      </c>
      <c r="AN57" t="s">
        <v>1029</v>
      </c>
      <c r="AO57">
        <v>315.04300000000001</v>
      </c>
      <c r="AR57" t="s">
        <v>117</v>
      </c>
      <c r="AS57" t="s">
        <v>124</v>
      </c>
      <c r="AT57" t="s">
        <v>211</v>
      </c>
      <c r="AU57" t="s">
        <v>449</v>
      </c>
      <c r="AV57" t="s">
        <v>48</v>
      </c>
      <c r="AW57">
        <v>14</v>
      </c>
      <c r="BB57">
        <v>0.9296749417529605</v>
      </c>
      <c r="BC57" t="s">
        <v>67</v>
      </c>
      <c r="BF57" t="s">
        <v>117</v>
      </c>
      <c r="BG57" t="s">
        <v>124</v>
      </c>
      <c r="BH57" t="s">
        <v>449</v>
      </c>
      <c r="BI57">
        <v>8558</v>
      </c>
      <c r="BJ57">
        <v>14</v>
      </c>
      <c r="BK57" t="s">
        <v>211</v>
      </c>
      <c r="BL57" t="s">
        <v>286</v>
      </c>
      <c r="BM57">
        <v>0.9296749417529605</v>
      </c>
      <c r="BN57" t="s">
        <v>67</v>
      </c>
      <c r="BO57" t="s">
        <v>179</v>
      </c>
      <c r="BP57">
        <v>2028.463</v>
      </c>
    </row>
    <row r="58" spans="1:68" ht="16.5">
      <c r="A58" s="125" t="str">
        <f t="shared" si="18"/>
        <v>삼환교통</v>
      </c>
      <c r="B58" s="126" t="str">
        <f t="shared" si="1"/>
        <v>김우회</v>
      </c>
      <c r="C58" s="127" t="str">
        <f t="shared" si="19"/>
        <v>D</v>
      </c>
      <c r="D58" s="128">
        <f t="shared" si="20"/>
        <v>0.8214816953630063</v>
      </c>
      <c r="E58" s="129">
        <f t="shared" si="21"/>
        <v>2078</v>
      </c>
      <c r="F58" s="130" t="str">
        <f t="shared" si="22"/>
        <v>4</v>
      </c>
      <c r="G58" s="131" t="str">
        <f t="shared" si="23"/>
        <v>72아1204</v>
      </c>
      <c r="H58" s="132">
        <f t="shared" si="24"/>
        <v>2</v>
      </c>
      <c r="I58" s="133">
        <f t="shared" si="8"/>
        <v>2276.2069999999999</v>
      </c>
      <c r="J58" s="134">
        <f t="shared" si="25"/>
        <v>1.7899827814226728E-2</v>
      </c>
      <c r="K58" s="134">
        <f t="shared" si="26"/>
        <v>0.3125997209225238</v>
      </c>
      <c r="L58" s="134">
        <f t="shared" si="27"/>
        <v>8.3472197388023153E-2</v>
      </c>
      <c r="M58" s="135">
        <f t="shared" si="28"/>
        <v>10.718999999999999</v>
      </c>
      <c r="N58" s="136">
        <f t="shared" si="29"/>
        <v>0.17573094186952243</v>
      </c>
      <c r="O58" s="136">
        <f t="shared" si="30"/>
        <v>6.1066502299659042</v>
      </c>
      <c r="P58" s="218">
        <f t="shared" si="31"/>
        <v>8</v>
      </c>
      <c r="Q58" s="219">
        <f t="shared" si="32"/>
        <v>4</v>
      </c>
      <c r="R58" s="219">
        <f t="shared" si="33"/>
        <v>139</v>
      </c>
      <c r="T58">
        <v>514</v>
      </c>
      <c r="U58">
        <v>2078</v>
      </c>
      <c r="V58" t="s">
        <v>451</v>
      </c>
      <c r="W58">
        <v>2276.2069999999999</v>
      </c>
      <c r="X58">
        <v>989.61400000000003</v>
      </c>
      <c r="Y58">
        <v>2.2999999999999998</v>
      </c>
      <c r="Z58">
        <v>10.718999999999999</v>
      </c>
      <c r="AA58">
        <v>147.051638</v>
      </c>
      <c r="AB58">
        <v>2.632199</v>
      </c>
      <c r="AC58">
        <v>45.968300999999997</v>
      </c>
      <c r="AD58" s="1">
        <v>190</v>
      </c>
      <c r="AE58">
        <v>4</v>
      </c>
      <c r="AF58">
        <v>139</v>
      </c>
      <c r="AG58">
        <v>67</v>
      </c>
      <c r="AH58">
        <v>15.478963</v>
      </c>
      <c r="AI58">
        <v>95.7</v>
      </c>
      <c r="AJ58">
        <v>0</v>
      </c>
      <c r="AK58">
        <v>8</v>
      </c>
      <c r="AL58">
        <v>1296</v>
      </c>
      <c r="AM58" t="s">
        <v>452</v>
      </c>
      <c r="AN58" t="s">
        <v>1030</v>
      </c>
      <c r="AO58">
        <v>2138.1210000000001</v>
      </c>
      <c r="AR58" t="s">
        <v>117</v>
      </c>
      <c r="AS58" t="s">
        <v>120</v>
      </c>
      <c r="AT58" t="s">
        <v>248</v>
      </c>
      <c r="AU58" t="s">
        <v>451</v>
      </c>
      <c r="AV58" t="s">
        <v>48</v>
      </c>
      <c r="AW58">
        <v>2</v>
      </c>
      <c r="BB58">
        <v>0.8214816953630063</v>
      </c>
      <c r="BC58" t="s">
        <v>66</v>
      </c>
      <c r="BF58" t="s">
        <v>117</v>
      </c>
      <c r="BG58" t="s">
        <v>120</v>
      </c>
      <c r="BH58" t="s">
        <v>451</v>
      </c>
      <c r="BI58">
        <v>2078</v>
      </c>
      <c r="BJ58">
        <v>2</v>
      </c>
      <c r="BK58" t="s">
        <v>248</v>
      </c>
      <c r="BL58" t="s">
        <v>268</v>
      </c>
      <c r="BM58">
        <v>0.8214816953630063</v>
      </c>
      <c r="BN58" t="s">
        <v>66</v>
      </c>
      <c r="BO58" t="s">
        <v>182</v>
      </c>
      <c r="BP58">
        <v>2276.2070000000003</v>
      </c>
    </row>
    <row r="59" spans="1:68" ht="16.5">
      <c r="A59" s="108" t="str">
        <f t="shared" si="18"/>
        <v>삼환교통</v>
      </c>
      <c r="B59" s="109" t="str">
        <f t="shared" si="1"/>
        <v>김원균</v>
      </c>
      <c r="C59" s="110" t="str">
        <f t="shared" si="19"/>
        <v>F</v>
      </c>
      <c r="D59" s="111">
        <f t="shared" si="20"/>
        <v>0.69641278364354398</v>
      </c>
      <c r="E59" s="112">
        <f t="shared" si="21"/>
        <v>5836</v>
      </c>
      <c r="F59" s="113" t="str">
        <f t="shared" si="22"/>
        <v>4</v>
      </c>
      <c r="G59" s="114" t="str">
        <f t="shared" si="23"/>
        <v>72아1215</v>
      </c>
      <c r="H59" s="115">
        <f t="shared" si="24"/>
        <v>12</v>
      </c>
      <c r="I59" s="116">
        <f t="shared" si="8"/>
        <v>1750.9459999999999</v>
      </c>
      <c r="J59" s="117">
        <f t="shared" si="25"/>
        <v>4.7811002450270569E-2</v>
      </c>
      <c r="K59" s="117">
        <f t="shared" si="26"/>
        <v>0.36518146866880535</v>
      </c>
      <c r="L59" s="117">
        <f t="shared" si="27"/>
        <v>0.18789842747863156</v>
      </c>
      <c r="M59" s="118">
        <f t="shared" si="28"/>
        <v>17.867999999999999</v>
      </c>
      <c r="N59" s="119">
        <f t="shared" si="29"/>
        <v>5.7111984036058223E-2</v>
      </c>
      <c r="O59" s="119">
        <f t="shared" si="30"/>
        <v>15.934243546060245</v>
      </c>
      <c r="P59" s="220">
        <f t="shared" si="31"/>
        <v>26</v>
      </c>
      <c r="Q59" s="221">
        <f t="shared" si="32"/>
        <v>1</v>
      </c>
      <c r="R59" s="221">
        <f t="shared" si="33"/>
        <v>279</v>
      </c>
      <c r="T59">
        <v>514</v>
      </c>
      <c r="U59">
        <v>5836</v>
      </c>
      <c r="V59" t="s">
        <v>453</v>
      </c>
      <c r="W59">
        <v>1750.9459999999999</v>
      </c>
      <c r="X59">
        <v>973.73400000000004</v>
      </c>
      <c r="Y59">
        <v>1.798</v>
      </c>
      <c r="Z59">
        <v>17.867999999999999</v>
      </c>
      <c r="AA59">
        <v>114.640809</v>
      </c>
      <c r="AB59">
        <v>5.4810920000000003</v>
      </c>
      <c r="AC59">
        <v>41.864699000000002</v>
      </c>
      <c r="AD59" s="1">
        <v>329</v>
      </c>
      <c r="AE59">
        <v>1</v>
      </c>
      <c r="AF59">
        <v>279</v>
      </c>
      <c r="AG59">
        <v>78</v>
      </c>
      <c r="AH59">
        <v>15.273322</v>
      </c>
      <c r="AI59">
        <v>385.7</v>
      </c>
      <c r="AJ59">
        <v>0</v>
      </c>
      <c r="AK59">
        <v>26</v>
      </c>
      <c r="AL59">
        <v>10000</v>
      </c>
      <c r="AM59" t="s">
        <v>454</v>
      </c>
      <c r="AN59" t="s">
        <v>1031</v>
      </c>
      <c r="AO59">
        <v>227.101</v>
      </c>
      <c r="AR59" t="s">
        <v>117</v>
      </c>
      <c r="AS59" t="s">
        <v>120</v>
      </c>
      <c r="AT59" t="s">
        <v>255</v>
      </c>
      <c r="AU59" t="s">
        <v>453</v>
      </c>
      <c r="AV59" t="s">
        <v>48</v>
      </c>
      <c r="AW59">
        <v>12</v>
      </c>
      <c r="BB59">
        <v>0.69641278364354398</v>
      </c>
      <c r="BC59" t="s">
        <v>69</v>
      </c>
      <c r="BF59" t="s">
        <v>117</v>
      </c>
      <c r="BG59" t="s">
        <v>120</v>
      </c>
      <c r="BH59" t="s">
        <v>453</v>
      </c>
      <c r="BI59">
        <v>5836</v>
      </c>
      <c r="BJ59">
        <v>12</v>
      </c>
      <c r="BK59" t="s">
        <v>255</v>
      </c>
      <c r="BL59" t="s">
        <v>257</v>
      </c>
      <c r="BM59">
        <v>0.69641278364354398</v>
      </c>
      <c r="BN59" t="s">
        <v>69</v>
      </c>
      <c r="BO59" t="s">
        <v>191</v>
      </c>
      <c r="BP59">
        <v>1750.9459999999995</v>
      </c>
    </row>
    <row r="60" spans="1:68" ht="16.5">
      <c r="A60" s="125" t="str">
        <f t="shared" si="18"/>
        <v>삼환교통</v>
      </c>
      <c r="B60" s="126" t="str">
        <f t="shared" si="1"/>
        <v>김재훈</v>
      </c>
      <c r="C60" s="127" t="str">
        <f t="shared" si="19"/>
        <v>F</v>
      </c>
      <c r="D60" s="128">
        <f t="shared" si="20"/>
        <v>0.7981818181818181</v>
      </c>
      <c r="E60" s="129">
        <f t="shared" si="21"/>
        <v>8403</v>
      </c>
      <c r="F60" s="130" t="str">
        <f t="shared" si="22"/>
        <v>62</v>
      </c>
      <c r="G60" s="131" t="str">
        <f t="shared" si="23"/>
        <v>70바3177</v>
      </c>
      <c r="H60" s="132">
        <f t="shared" si="24"/>
        <v>1</v>
      </c>
      <c r="I60" s="133">
        <f t="shared" si="8"/>
        <v>1654.318</v>
      </c>
      <c r="J60" s="134">
        <f t="shared" si="25"/>
        <v>1.7884799038860824E-2</v>
      </c>
      <c r="K60" s="134">
        <f t="shared" si="26"/>
        <v>0.38107921063524186</v>
      </c>
      <c r="L60" s="134">
        <f t="shared" si="27"/>
        <v>0.17529882404712999</v>
      </c>
      <c r="M60" s="135">
        <f t="shared" si="28"/>
        <v>11.962999999999999</v>
      </c>
      <c r="N60" s="136">
        <f t="shared" si="29"/>
        <v>0</v>
      </c>
      <c r="O60" s="136">
        <f t="shared" si="30"/>
        <v>4.6544860178031069</v>
      </c>
      <c r="P60" s="218">
        <f t="shared" si="31"/>
        <v>34</v>
      </c>
      <c r="Q60" s="219">
        <f t="shared" si="32"/>
        <v>0</v>
      </c>
      <c r="R60" s="219">
        <f t="shared" si="33"/>
        <v>77</v>
      </c>
      <c r="T60">
        <v>514</v>
      </c>
      <c r="U60">
        <v>8403</v>
      </c>
      <c r="V60" t="s">
        <v>455</v>
      </c>
      <c r="W60">
        <v>1654.318</v>
      </c>
      <c r="X60">
        <v>942.995</v>
      </c>
      <c r="Y60">
        <v>1.754</v>
      </c>
      <c r="Z60">
        <v>11.962999999999999</v>
      </c>
      <c r="AA60">
        <v>119.404976</v>
      </c>
      <c r="AB60">
        <v>2.1355339999999998</v>
      </c>
      <c r="AC60">
        <v>45.502754000000003</v>
      </c>
      <c r="AD60" s="1">
        <v>290</v>
      </c>
      <c r="AE60">
        <v>0</v>
      </c>
      <c r="AF60">
        <v>77</v>
      </c>
      <c r="AG60">
        <v>84</v>
      </c>
      <c r="AH60">
        <v>13.854682</v>
      </c>
      <c r="AI60">
        <v>359.2</v>
      </c>
      <c r="AJ60">
        <v>15.7</v>
      </c>
      <c r="AK60">
        <v>34</v>
      </c>
      <c r="AL60">
        <v>8798</v>
      </c>
      <c r="AM60" t="s">
        <v>456</v>
      </c>
      <c r="AN60" t="s">
        <v>1032</v>
      </c>
      <c r="AO60">
        <v>1580.6690000000001</v>
      </c>
      <c r="AR60" t="s">
        <v>117</v>
      </c>
      <c r="AS60" t="s">
        <v>122</v>
      </c>
      <c r="AT60" t="s">
        <v>314</v>
      </c>
      <c r="AU60" t="s">
        <v>455</v>
      </c>
      <c r="AV60" t="s">
        <v>48</v>
      </c>
      <c r="AW60">
        <v>1</v>
      </c>
      <c r="BB60">
        <v>0.7981818181818181</v>
      </c>
      <c r="BC60" t="s">
        <v>69</v>
      </c>
      <c r="BF60" t="s">
        <v>117</v>
      </c>
      <c r="BG60" t="s">
        <v>122</v>
      </c>
      <c r="BH60" t="s">
        <v>455</v>
      </c>
      <c r="BI60">
        <v>8403</v>
      </c>
      <c r="BJ60">
        <v>1</v>
      </c>
      <c r="BK60" t="s">
        <v>314</v>
      </c>
      <c r="BL60" t="s">
        <v>178</v>
      </c>
      <c r="BM60">
        <v>0.7981818181818181</v>
      </c>
      <c r="BN60" t="s">
        <v>69</v>
      </c>
      <c r="BO60" t="s">
        <v>191</v>
      </c>
      <c r="BP60">
        <v>1580.6690000000001</v>
      </c>
    </row>
    <row r="61" spans="1:68" ht="16.5">
      <c r="A61" s="108" t="str">
        <f t="shared" si="18"/>
        <v>삼환교통</v>
      </c>
      <c r="B61" s="109" t="str">
        <f t="shared" si="1"/>
        <v>김정배</v>
      </c>
      <c r="C61" s="110" t="str">
        <f t="shared" si="19"/>
        <v>D</v>
      </c>
      <c r="D61" s="111">
        <f t="shared" si="20"/>
        <v>0.83639679393932487</v>
      </c>
      <c r="E61" s="112">
        <f t="shared" si="21"/>
        <v>4124</v>
      </c>
      <c r="F61" s="113" t="str">
        <f t="shared" si="22"/>
        <v>14</v>
      </c>
      <c r="G61" s="114" t="str">
        <f t="shared" si="23"/>
        <v>70바3110</v>
      </c>
      <c r="H61" s="115">
        <f t="shared" si="24"/>
        <v>4</v>
      </c>
      <c r="I61" s="116">
        <f t="shared" si="8"/>
        <v>757.23599999999999</v>
      </c>
      <c r="J61" s="117">
        <f t="shared" si="25"/>
        <v>2.1292197496159921E-2</v>
      </c>
      <c r="K61" s="117">
        <f t="shared" si="26"/>
        <v>0.35716476091733684</v>
      </c>
      <c r="L61" s="117">
        <f t="shared" si="27"/>
        <v>0.14526514851380548</v>
      </c>
      <c r="M61" s="118">
        <f t="shared" si="28"/>
        <v>12.683</v>
      </c>
      <c r="N61" s="119">
        <f t="shared" si="29"/>
        <v>0.5282369036865654</v>
      </c>
      <c r="O61" s="119">
        <f t="shared" si="30"/>
        <v>29.977444284212584</v>
      </c>
      <c r="P61" s="220">
        <f t="shared" si="31"/>
        <v>2</v>
      </c>
      <c r="Q61" s="221">
        <f t="shared" si="32"/>
        <v>4</v>
      </c>
      <c r="R61" s="221">
        <f t="shared" si="33"/>
        <v>227</v>
      </c>
      <c r="T61">
        <v>514</v>
      </c>
      <c r="U61">
        <v>4124</v>
      </c>
      <c r="V61" t="s">
        <v>1033</v>
      </c>
      <c r="W61">
        <v>757.23599999999999</v>
      </c>
      <c r="X61">
        <v>439.97300000000001</v>
      </c>
      <c r="Y61">
        <v>1.7210000000000001</v>
      </c>
      <c r="Z61">
        <v>12.683</v>
      </c>
      <c r="AA61">
        <v>48.426096000000001</v>
      </c>
      <c r="AB61">
        <v>1.0310980000000001</v>
      </c>
      <c r="AC61">
        <v>17.296095000000001</v>
      </c>
      <c r="AD61" s="1">
        <v>110</v>
      </c>
      <c r="AE61">
        <v>4</v>
      </c>
      <c r="AF61">
        <v>227</v>
      </c>
      <c r="AG61">
        <v>81</v>
      </c>
      <c r="AH61">
        <v>15.636939999999999</v>
      </c>
      <c r="AI61">
        <v>137</v>
      </c>
      <c r="AJ61">
        <v>0</v>
      </c>
      <c r="AK61">
        <v>2</v>
      </c>
      <c r="AL61">
        <v>135</v>
      </c>
      <c r="AM61" t="s">
        <v>1034</v>
      </c>
      <c r="AN61" t="s">
        <v>1035</v>
      </c>
      <c r="AO61">
        <v>283.22800000000001</v>
      </c>
      <c r="AR61" t="s">
        <v>117</v>
      </c>
      <c r="AS61" t="s">
        <v>118</v>
      </c>
      <c r="AT61" t="s">
        <v>203</v>
      </c>
      <c r="AU61" t="s">
        <v>1033</v>
      </c>
      <c r="AV61" t="s">
        <v>48</v>
      </c>
      <c r="AW61">
        <v>4</v>
      </c>
      <c r="BB61">
        <v>0.83639679393932487</v>
      </c>
      <c r="BC61" t="s">
        <v>66</v>
      </c>
      <c r="BF61" t="s">
        <v>117</v>
      </c>
      <c r="BG61" t="s">
        <v>118</v>
      </c>
      <c r="BH61" t="s">
        <v>1033</v>
      </c>
      <c r="BI61">
        <v>4124</v>
      </c>
      <c r="BJ61">
        <v>4</v>
      </c>
      <c r="BK61" t="s">
        <v>203</v>
      </c>
      <c r="BL61" t="s">
        <v>213</v>
      </c>
      <c r="BM61">
        <v>0.83639679393932487</v>
      </c>
      <c r="BN61" t="s">
        <v>66</v>
      </c>
      <c r="BO61" t="s">
        <v>182</v>
      </c>
      <c r="BP61">
        <v>665.54900000000009</v>
      </c>
    </row>
    <row r="62" spans="1:68" ht="16.5">
      <c r="A62" s="125" t="str">
        <f t="shared" si="18"/>
        <v>삼환교통</v>
      </c>
      <c r="B62" s="126" t="str">
        <f t="shared" si="1"/>
        <v>김정윤</v>
      </c>
      <c r="C62" s="127" t="str">
        <f t="shared" si="19"/>
        <v>F</v>
      </c>
      <c r="D62" s="128">
        <f t="shared" si="20"/>
        <v>0.78000000000000014</v>
      </c>
      <c r="E62" s="129">
        <f t="shared" si="21"/>
        <v>1547</v>
      </c>
      <c r="F62" s="130" t="str">
        <f t="shared" si="22"/>
        <v>58</v>
      </c>
      <c r="G62" s="131" t="str">
        <f t="shared" si="23"/>
        <v>72아1199</v>
      </c>
      <c r="H62" s="132">
        <f t="shared" si="24"/>
        <v>1</v>
      </c>
      <c r="I62" s="133">
        <f t="shared" si="8"/>
        <v>1953.0319999999999</v>
      </c>
      <c r="J62" s="134">
        <f t="shared" si="25"/>
        <v>1.9665585052639694E-2</v>
      </c>
      <c r="K62" s="134">
        <f t="shared" si="26"/>
        <v>0.36789508426176831</v>
      </c>
      <c r="L62" s="134">
        <f t="shared" si="27"/>
        <v>0.24116348324041798</v>
      </c>
      <c r="M62" s="135">
        <f t="shared" si="28"/>
        <v>12.534000000000001</v>
      </c>
      <c r="N62" s="136">
        <f t="shared" si="29"/>
        <v>0</v>
      </c>
      <c r="O62" s="136">
        <f t="shared" si="30"/>
        <v>13.927063151039</v>
      </c>
      <c r="P62" s="218">
        <f t="shared" si="31"/>
        <v>10</v>
      </c>
      <c r="Q62" s="219">
        <f t="shared" si="32"/>
        <v>0</v>
      </c>
      <c r="R62" s="219">
        <f t="shared" si="33"/>
        <v>272</v>
      </c>
      <c r="T62">
        <v>514</v>
      </c>
      <c r="U62">
        <v>1547</v>
      </c>
      <c r="V62" t="s">
        <v>457</v>
      </c>
      <c r="W62">
        <v>1953.0319999999999</v>
      </c>
      <c r="X62">
        <v>894.36400000000003</v>
      </c>
      <c r="Y62">
        <v>2.1840000000000002</v>
      </c>
      <c r="Z62">
        <v>12.534000000000001</v>
      </c>
      <c r="AA62">
        <v>134.568028</v>
      </c>
      <c r="AB62">
        <v>2.6463589999999999</v>
      </c>
      <c r="AC62">
        <v>49.506915999999997</v>
      </c>
      <c r="AD62" s="1">
        <v>471</v>
      </c>
      <c r="AE62">
        <v>0</v>
      </c>
      <c r="AF62">
        <v>272</v>
      </c>
      <c r="AG62">
        <v>76</v>
      </c>
      <c r="AH62">
        <v>14.513343000000001</v>
      </c>
      <c r="AI62">
        <v>1382.6</v>
      </c>
      <c r="AJ62">
        <v>0</v>
      </c>
      <c r="AK62">
        <v>10</v>
      </c>
      <c r="AL62">
        <v>1045</v>
      </c>
      <c r="AM62" t="s">
        <v>458</v>
      </c>
      <c r="AN62" t="s">
        <v>1036</v>
      </c>
      <c r="AO62">
        <v>1953.0319999999999</v>
      </c>
      <c r="AR62" t="s">
        <v>117</v>
      </c>
      <c r="AS62" t="s">
        <v>121</v>
      </c>
      <c r="AT62" t="s">
        <v>290</v>
      </c>
      <c r="AU62" t="s">
        <v>457</v>
      </c>
      <c r="AV62" t="s">
        <v>48</v>
      </c>
      <c r="AW62">
        <v>1</v>
      </c>
      <c r="BB62">
        <v>0.78000000000000014</v>
      </c>
      <c r="BC62" t="s">
        <v>69</v>
      </c>
      <c r="BF62" t="s">
        <v>117</v>
      </c>
      <c r="BG62" t="s">
        <v>121</v>
      </c>
      <c r="BH62" t="s">
        <v>457</v>
      </c>
      <c r="BI62">
        <v>1547</v>
      </c>
      <c r="BJ62">
        <v>1</v>
      </c>
      <c r="BK62" t="s">
        <v>290</v>
      </c>
      <c r="BL62" t="s">
        <v>178</v>
      </c>
      <c r="BM62">
        <v>0.78000000000000014</v>
      </c>
      <c r="BN62" t="s">
        <v>69</v>
      </c>
      <c r="BO62" t="s">
        <v>191</v>
      </c>
      <c r="BP62">
        <v>1953.0319999999999</v>
      </c>
    </row>
    <row r="63" spans="1:68" ht="16.5">
      <c r="A63" s="108" t="str">
        <f t="shared" si="18"/>
        <v>삼환교통</v>
      </c>
      <c r="B63" s="109" t="str">
        <f t="shared" si="1"/>
        <v>김정준</v>
      </c>
      <c r="C63" s="110" t="str">
        <f t="shared" si="19"/>
        <v>F</v>
      </c>
      <c r="D63" s="111">
        <f t="shared" si="20"/>
        <v>0.76583333333333337</v>
      </c>
      <c r="E63" s="112">
        <f t="shared" si="21"/>
        <v>8901</v>
      </c>
      <c r="F63" s="113" t="str">
        <f t="shared" si="22"/>
        <v>79</v>
      </c>
      <c r="G63" s="114" t="str">
        <f t="shared" si="23"/>
        <v>70바3166</v>
      </c>
      <c r="H63" s="115">
        <f t="shared" si="24"/>
        <v>1</v>
      </c>
      <c r="I63" s="116">
        <f t="shared" si="8"/>
        <v>1991.807</v>
      </c>
      <c r="J63" s="117">
        <f t="shared" si="25"/>
        <v>1.3547307484178595E-2</v>
      </c>
      <c r="K63" s="117">
        <f t="shared" si="26"/>
        <v>0.32967456871848588</v>
      </c>
      <c r="L63" s="117">
        <f t="shared" si="27"/>
        <v>0.33637797236378825</v>
      </c>
      <c r="M63" s="118">
        <f t="shared" si="28"/>
        <v>14.013</v>
      </c>
      <c r="N63" s="119">
        <f t="shared" si="29"/>
        <v>0.15061700255094995</v>
      </c>
      <c r="O63" s="119">
        <f t="shared" si="30"/>
        <v>15.26252292516293</v>
      </c>
      <c r="P63" s="220">
        <f t="shared" si="31"/>
        <v>1</v>
      </c>
      <c r="Q63" s="221">
        <f t="shared" si="32"/>
        <v>3</v>
      </c>
      <c r="R63" s="221">
        <f t="shared" si="33"/>
        <v>304</v>
      </c>
      <c r="T63">
        <v>514</v>
      </c>
      <c r="U63">
        <v>8901</v>
      </c>
      <c r="V63" t="s">
        <v>459</v>
      </c>
      <c r="W63">
        <v>1991.807</v>
      </c>
      <c r="X63">
        <v>1083.971</v>
      </c>
      <c r="Y63">
        <v>1.8380000000000001</v>
      </c>
      <c r="Z63">
        <v>14.013</v>
      </c>
      <c r="AA63">
        <v>115.45718599999999</v>
      </c>
      <c r="AB63">
        <v>1.5641339999999999</v>
      </c>
      <c r="AC63">
        <v>38.063298000000003</v>
      </c>
      <c r="AD63" s="1">
        <v>670</v>
      </c>
      <c r="AE63">
        <v>3</v>
      </c>
      <c r="AF63">
        <v>304</v>
      </c>
      <c r="AG63">
        <v>77</v>
      </c>
      <c r="AH63">
        <v>17.251477000000001</v>
      </c>
      <c r="AI63">
        <v>511.9</v>
      </c>
      <c r="AJ63">
        <v>0</v>
      </c>
      <c r="AK63">
        <v>1</v>
      </c>
      <c r="AL63">
        <v>1982</v>
      </c>
      <c r="AM63" t="s">
        <v>460</v>
      </c>
      <c r="AN63" t="s">
        <v>1037</v>
      </c>
      <c r="AO63">
        <v>1991.807</v>
      </c>
      <c r="AR63" t="s">
        <v>117</v>
      </c>
      <c r="AS63" t="s">
        <v>123</v>
      </c>
      <c r="AT63" t="s">
        <v>337</v>
      </c>
      <c r="AU63" t="s">
        <v>459</v>
      </c>
      <c r="AV63" t="s">
        <v>48</v>
      </c>
      <c r="AW63">
        <v>1</v>
      </c>
      <c r="BB63">
        <v>0.76583333333333337</v>
      </c>
      <c r="BC63" t="s">
        <v>69</v>
      </c>
      <c r="BF63" t="s">
        <v>117</v>
      </c>
      <c r="BG63" t="s">
        <v>123</v>
      </c>
      <c r="BH63" t="s">
        <v>459</v>
      </c>
      <c r="BI63">
        <v>8901</v>
      </c>
      <c r="BJ63">
        <v>1</v>
      </c>
      <c r="BK63" t="s">
        <v>337</v>
      </c>
      <c r="BL63" t="s">
        <v>178</v>
      </c>
      <c r="BM63">
        <v>0.76583333333333337</v>
      </c>
      <c r="BN63" t="s">
        <v>69</v>
      </c>
      <c r="BO63" t="s">
        <v>191</v>
      </c>
      <c r="BP63">
        <v>1991.807</v>
      </c>
    </row>
    <row r="64" spans="1:68" ht="16.5">
      <c r="A64" s="125" t="str">
        <f t="shared" si="18"/>
        <v>삼환교통</v>
      </c>
      <c r="B64" s="126" t="str">
        <f t="shared" si="1"/>
        <v>김종인</v>
      </c>
      <c r="C64" s="127" t="str">
        <f t="shared" si="19"/>
        <v>B</v>
      </c>
      <c r="D64" s="128">
        <f t="shared" si="20"/>
        <v>0.90086956521739137</v>
      </c>
      <c r="E64" s="129">
        <f t="shared" si="21"/>
        <v>7151</v>
      </c>
      <c r="F64" s="130" t="str">
        <f t="shared" si="22"/>
        <v>62</v>
      </c>
      <c r="G64" s="131" t="str">
        <f t="shared" si="23"/>
        <v>72아1192</v>
      </c>
      <c r="H64" s="132">
        <f t="shared" si="24"/>
        <v>1</v>
      </c>
      <c r="I64" s="133">
        <f t="shared" si="8"/>
        <v>1872.491</v>
      </c>
      <c r="J64" s="134">
        <f t="shared" si="25"/>
        <v>6.2932111489969918E-3</v>
      </c>
      <c r="K64" s="134">
        <f t="shared" si="26"/>
        <v>0.33972929587330253</v>
      </c>
      <c r="L64" s="134">
        <f t="shared" si="27"/>
        <v>0.22643633534153168</v>
      </c>
      <c r="M64" s="135">
        <f t="shared" si="28"/>
        <v>8.4329999999999998</v>
      </c>
      <c r="N64" s="136">
        <f t="shared" si="29"/>
        <v>5.3404796071115965E-2</v>
      </c>
      <c r="O64" s="136">
        <f t="shared" si="30"/>
        <v>3.6849309289070016</v>
      </c>
      <c r="P64" s="218">
        <f t="shared" si="31"/>
        <v>0</v>
      </c>
      <c r="Q64" s="219">
        <f t="shared" si="32"/>
        <v>1</v>
      </c>
      <c r="R64" s="219">
        <f t="shared" si="33"/>
        <v>69</v>
      </c>
      <c r="T64">
        <v>514</v>
      </c>
      <c r="U64">
        <v>7151</v>
      </c>
      <c r="V64" t="s">
        <v>461</v>
      </c>
      <c r="W64">
        <v>1872.491</v>
      </c>
      <c r="X64">
        <v>903.68</v>
      </c>
      <c r="Y64">
        <v>2.0720000000000001</v>
      </c>
      <c r="Z64">
        <v>8.4329999999999998</v>
      </c>
      <c r="AA64">
        <v>128.926073</v>
      </c>
      <c r="AB64">
        <v>0.81135900000000005</v>
      </c>
      <c r="AC64">
        <v>43.799964000000003</v>
      </c>
      <c r="AD64" s="1">
        <v>424</v>
      </c>
      <c r="AE64">
        <v>1</v>
      </c>
      <c r="AF64">
        <v>69</v>
      </c>
      <c r="AG64">
        <v>93</v>
      </c>
      <c r="AH64">
        <v>14.523757</v>
      </c>
      <c r="AI64">
        <v>59</v>
      </c>
      <c r="AJ64">
        <v>5.9</v>
      </c>
      <c r="AK64">
        <v>0</v>
      </c>
      <c r="AL64">
        <v>0</v>
      </c>
      <c r="AM64" t="s">
        <v>462</v>
      </c>
      <c r="AN64" t="s">
        <v>1038</v>
      </c>
      <c r="AO64">
        <v>1872.491</v>
      </c>
      <c r="AR64" t="s">
        <v>117</v>
      </c>
      <c r="AS64" t="s">
        <v>122</v>
      </c>
      <c r="AT64" t="s">
        <v>325</v>
      </c>
      <c r="AU64" t="s">
        <v>461</v>
      </c>
      <c r="AV64" t="s">
        <v>48</v>
      </c>
      <c r="AW64">
        <v>1</v>
      </c>
      <c r="BB64">
        <v>0.90086956521739137</v>
      </c>
      <c r="BC64" t="s">
        <v>67</v>
      </c>
      <c r="BF64" t="s">
        <v>117</v>
      </c>
      <c r="BG64" t="s">
        <v>122</v>
      </c>
      <c r="BH64" t="s">
        <v>461</v>
      </c>
      <c r="BI64">
        <v>7151</v>
      </c>
      <c r="BJ64">
        <v>1</v>
      </c>
      <c r="BK64" t="s">
        <v>325</v>
      </c>
      <c r="BL64" t="s">
        <v>178</v>
      </c>
      <c r="BM64">
        <v>0.90086956521739137</v>
      </c>
      <c r="BN64" t="s">
        <v>67</v>
      </c>
      <c r="BO64" t="s">
        <v>179</v>
      </c>
      <c r="BP64">
        <v>1872.491</v>
      </c>
    </row>
    <row r="65" spans="1:68" ht="16.5">
      <c r="A65" s="108" t="str">
        <f t="shared" si="18"/>
        <v>삼환교통</v>
      </c>
      <c r="B65" s="109" t="str">
        <f t="shared" si="1"/>
        <v>김종필</v>
      </c>
      <c r="C65" s="110" t="str">
        <f t="shared" si="19"/>
        <v>F</v>
      </c>
      <c r="D65" s="111">
        <f t="shared" si="20"/>
        <v>0.7767857142857143</v>
      </c>
      <c r="E65" s="112">
        <f t="shared" si="21"/>
        <v>8435</v>
      </c>
      <c r="F65" s="113" t="str">
        <f t="shared" si="22"/>
        <v>4</v>
      </c>
      <c r="G65" s="114" t="str">
        <f t="shared" si="23"/>
        <v>72아1223</v>
      </c>
      <c r="H65" s="115">
        <f t="shared" si="24"/>
        <v>1</v>
      </c>
      <c r="I65" s="116">
        <f t="shared" si="8"/>
        <v>1995.1869999999999</v>
      </c>
      <c r="J65" s="117">
        <f t="shared" si="25"/>
        <v>3.6030921612020636E-2</v>
      </c>
      <c r="K65" s="117">
        <f t="shared" si="26"/>
        <v>0.32969046963353416</v>
      </c>
      <c r="L65" s="117">
        <f t="shared" si="27"/>
        <v>0.204993316415955</v>
      </c>
      <c r="M65" s="118">
        <f t="shared" si="28"/>
        <v>13.106</v>
      </c>
      <c r="N65" s="119">
        <f t="shared" si="29"/>
        <v>0.20048246104249878</v>
      </c>
      <c r="O65" s="119">
        <f t="shared" si="30"/>
        <v>17.893059648043018</v>
      </c>
      <c r="P65" s="220">
        <f t="shared" si="31"/>
        <v>11</v>
      </c>
      <c r="Q65" s="221">
        <f t="shared" si="32"/>
        <v>4</v>
      </c>
      <c r="R65" s="221">
        <f t="shared" si="33"/>
        <v>357</v>
      </c>
      <c r="T65">
        <v>514</v>
      </c>
      <c r="U65">
        <v>8435</v>
      </c>
      <c r="V65" t="s">
        <v>463</v>
      </c>
      <c r="W65">
        <v>1995.1869999999999</v>
      </c>
      <c r="X65">
        <v>917.274</v>
      </c>
      <c r="Y65">
        <v>2.1749999999999998</v>
      </c>
      <c r="Z65">
        <v>13.106</v>
      </c>
      <c r="AA65">
        <v>127.32052899999999</v>
      </c>
      <c r="AB65">
        <v>4.5874759999999997</v>
      </c>
      <c r="AC65">
        <v>41.976365000000001</v>
      </c>
      <c r="AD65" s="1">
        <v>409</v>
      </c>
      <c r="AE65">
        <v>4</v>
      </c>
      <c r="AF65">
        <v>357</v>
      </c>
      <c r="AG65">
        <v>69</v>
      </c>
      <c r="AH65">
        <v>15.670583000000001</v>
      </c>
      <c r="AI65">
        <v>141.19999999999999</v>
      </c>
      <c r="AJ65">
        <v>0</v>
      </c>
      <c r="AK65">
        <v>11</v>
      </c>
      <c r="AL65">
        <v>3277</v>
      </c>
      <c r="AM65" t="s">
        <v>464</v>
      </c>
      <c r="AN65" t="s">
        <v>1039</v>
      </c>
      <c r="AO65">
        <v>1995.1869999999999</v>
      </c>
      <c r="AR65" t="s">
        <v>117</v>
      </c>
      <c r="AS65" t="s">
        <v>120</v>
      </c>
      <c r="AT65" t="s">
        <v>266</v>
      </c>
      <c r="AU65" t="s">
        <v>463</v>
      </c>
      <c r="AV65" t="s">
        <v>48</v>
      </c>
      <c r="AW65">
        <v>1</v>
      </c>
      <c r="BB65">
        <v>0.7767857142857143</v>
      </c>
      <c r="BC65" t="s">
        <v>69</v>
      </c>
      <c r="BF65" t="s">
        <v>117</v>
      </c>
      <c r="BG65" t="s">
        <v>120</v>
      </c>
      <c r="BH65" t="s">
        <v>463</v>
      </c>
      <c r="BI65">
        <v>8435</v>
      </c>
      <c r="BJ65">
        <v>1</v>
      </c>
      <c r="BK65" t="s">
        <v>266</v>
      </c>
      <c r="BL65" t="s">
        <v>178</v>
      </c>
      <c r="BM65">
        <v>0.7767857142857143</v>
      </c>
      <c r="BN65" t="s">
        <v>69</v>
      </c>
      <c r="BO65" t="s">
        <v>191</v>
      </c>
      <c r="BP65">
        <v>1995.1869999999999</v>
      </c>
    </row>
    <row r="66" spans="1:68" ht="16.5">
      <c r="A66" s="125" t="str">
        <f t="shared" si="18"/>
        <v>삼환교통</v>
      </c>
      <c r="B66" s="126" t="str">
        <f t="shared" si="1"/>
        <v>김주한</v>
      </c>
      <c r="C66" s="127" t="str">
        <f t="shared" si="19"/>
        <v>C</v>
      </c>
      <c r="D66" s="128">
        <f t="shared" si="20"/>
        <v>0.88428571428571434</v>
      </c>
      <c r="E66" s="129">
        <f t="shared" si="21"/>
        <v>8912</v>
      </c>
      <c r="F66" s="130" t="str">
        <f t="shared" si="22"/>
        <v>4</v>
      </c>
      <c r="G66" s="131" t="str">
        <f t="shared" si="23"/>
        <v>72아1205</v>
      </c>
      <c r="H66" s="132">
        <f t="shared" si="24"/>
        <v>1</v>
      </c>
      <c r="I66" s="133">
        <f t="shared" si="8"/>
        <v>2128.1660000000002</v>
      </c>
      <c r="J66" s="134">
        <f t="shared" si="25"/>
        <v>3.7198902163460548E-3</v>
      </c>
      <c r="K66" s="134">
        <f t="shared" si="26"/>
        <v>0.32146984707724457</v>
      </c>
      <c r="L66" s="134">
        <f t="shared" si="27"/>
        <v>0.16681029581339049</v>
      </c>
      <c r="M66" s="135">
        <f t="shared" si="28"/>
        <v>9.9250000000000007</v>
      </c>
      <c r="N66" s="136">
        <f t="shared" si="29"/>
        <v>4.6988815722081828E-2</v>
      </c>
      <c r="O66" s="136">
        <f t="shared" si="30"/>
        <v>7.7531545941435009</v>
      </c>
      <c r="P66" s="218">
        <f t="shared" si="31"/>
        <v>0</v>
      </c>
      <c r="Q66" s="219">
        <f t="shared" si="32"/>
        <v>1</v>
      </c>
      <c r="R66" s="219">
        <f t="shared" si="33"/>
        <v>165</v>
      </c>
      <c r="T66">
        <v>514</v>
      </c>
      <c r="U66">
        <v>8912</v>
      </c>
      <c r="V66" t="s">
        <v>465</v>
      </c>
      <c r="W66">
        <v>2128.1660000000002</v>
      </c>
      <c r="X66">
        <v>859.49199999999996</v>
      </c>
      <c r="Y66">
        <v>2.476</v>
      </c>
      <c r="Z66">
        <v>9.9250000000000007</v>
      </c>
      <c r="AA66">
        <v>126.416634</v>
      </c>
      <c r="AB66">
        <v>0.47025600000000001</v>
      </c>
      <c r="AC66">
        <v>40.639136000000001</v>
      </c>
      <c r="AD66" s="1">
        <v>355</v>
      </c>
      <c r="AE66">
        <v>1</v>
      </c>
      <c r="AF66">
        <v>165</v>
      </c>
      <c r="AG66">
        <v>75</v>
      </c>
      <c r="AH66">
        <v>16.834540000000001</v>
      </c>
      <c r="AI66">
        <v>93</v>
      </c>
      <c r="AJ66">
        <v>0</v>
      </c>
      <c r="AK66">
        <v>0</v>
      </c>
      <c r="AL66">
        <v>0</v>
      </c>
      <c r="AM66" t="s">
        <v>466</v>
      </c>
      <c r="AN66" t="s">
        <v>1040</v>
      </c>
      <c r="AO66">
        <v>2128.1660000000002</v>
      </c>
      <c r="AR66" t="s">
        <v>117</v>
      </c>
      <c r="AS66" t="s">
        <v>120</v>
      </c>
      <c r="AT66" t="s">
        <v>249</v>
      </c>
      <c r="AU66" t="s">
        <v>465</v>
      </c>
      <c r="AV66" t="s">
        <v>48</v>
      </c>
      <c r="AW66">
        <v>1</v>
      </c>
      <c r="BB66">
        <v>0.88428571428571434</v>
      </c>
      <c r="BC66" t="s">
        <v>68</v>
      </c>
      <c r="BF66" t="s">
        <v>117</v>
      </c>
      <c r="BG66" t="s">
        <v>120</v>
      </c>
      <c r="BH66" t="s">
        <v>465</v>
      </c>
      <c r="BI66">
        <v>8912</v>
      </c>
      <c r="BJ66">
        <v>1</v>
      </c>
      <c r="BK66" t="s">
        <v>249</v>
      </c>
      <c r="BL66" t="s">
        <v>178</v>
      </c>
      <c r="BM66">
        <v>0.88428571428571434</v>
      </c>
      <c r="BN66" t="s">
        <v>68</v>
      </c>
      <c r="BO66" t="s">
        <v>180</v>
      </c>
      <c r="BP66">
        <v>2128.1660000000002</v>
      </c>
    </row>
    <row r="67" spans="1:68" ht="16.5">
      <c r="A67" s="108" t="str">
        <f t="shared" si="18"/>
        <v>삼환교통</v>
      </c>
      <c r="B67" s="109" t="str">
        <f t="shared" si="1"/>
        <v>김주환</v>
      </c>
      <c r="C67" s="110" t="str">
        <f t="shared" si="19"/>
        <v>B</v>
      </c>
      <c r="D67" s="111">
        <f t="shared" si="20"/>
        <v>0.92178571428571432</v>
      </c>
      <c r="E67" s="112">
        <f t="shared" si="21"/>
        <v>602</v>
      </c>
      <c r="F67" s="113" t="str">
        <f t="shared" si="22"/>
        <v>4</v>
      </c>
      <c r="G67" s="114" t="str">
        <f t="shared" si="23"/>
        <v>72아1207</v>
      </c>
      <c r="H67" s="115">
        <f t="shared" si="24"/>
        <v>2</v>
      </c>
      <c r="I67" s="116">
        <f t="shared" si="8"/>
        <v>1830.2159999999999</v>
      </c>
      <c r="J67" s="117">
        <f t="shared" si="25"/>
        <v>3.5768478590181486E-2</v>
      </c>
      <c r="K67" s="117">
        <f t="shared" si="26"/>
        <v>0.35618938526027794</v>
      </c>
      <c r="L67" s="117">
        <f t="shared" si="27"/>
        <v>0.20216193061365437</v>
      </c>
      <c r="M67" s="118">
        <f t="shared" si="28"/>
        <v>17.742999999999999</v>
      </c>
      <c r="N67" s="119">
        <f t="shared" si="29"/>
        <v>0.16391507887593595</v>
      </c>
      <c r="O67" s="119">
        <f t="shared" si="30"/>
        <v>5.9555811991590071</v>
      </c>
      <c r="P67" s="220">
        <f t="shared" si="31"/>
        <v>22</v>
      </c>
      <c r="Q67" s="221">
        <f t="shared" si="32"/>
        <v>3</v>
      </c>
      <c r="R67" s="221">
        <f t="shared" si="33"/>
        <v>109</v>
      </c>
      <c r="T67">
        <v>514</v>
      </c>
      <c r="U67">
        <v>602</v>
      </c>
      <c r="V67" t="s">
        <v>467</v>
      </c>
      <c r="W67">
        <v>1830.2159999999999</v>
      </c>
      <c r="X67">
        <v>991.55499999999995</v>
      </c>
      <c r="Y67">
        <v>1.8460000000000001</v>
      </c>
      <c r="Z67">
        <v>17.742999999999999</v>
      </c>
      <c r="AA67">
        <v>120.04609000000001</v>
      </c>
      <c r="AB67">
        <v>4.2938660000000004</v>
      </c>
      <c r="AC67">
        <v>42.759143000000002</v>
      </c>
      <c r="AD67" s="1">
        <v>370</v>
      </c>
      <c r="AE67">
        <v>3</v>
      </c>
      <c r="AF67">
        <v>109</v>
      </c>
      <c r="AG67">
        <v>74</v>
      </c>
      <c r="AH67">
        <v>15.245944</v>
      </c>
      <c r="AI67">
        <v>1876.1</v>
      </c>
      <c r="AJ67">
        <v>0</v>
      </c>
      <c r="AK67">
        <v>22</v>
      </c>
      <c r="AL67">
        <v>7169</v>
      </c>
      <c r="AM67" t="s">
        <v>468</v>
      </c>
      <c r="AN67" t="s">
        <v>1041</v>
      </c>
      <c r="AO67">
        <v>1690.9839999999999</v>
      </c>
      <c r="AR67" t="s">
        <v>117</v>
      </c>
      <c r="AS67" t="s">
        <v>120</v>
      </c>
      <c r="AT67" t="s">
        <v>250</v>
      </c>
      <c r="AU67" t="s">
        <v>467</v>
      </c>
      <c r="AV67" t="s">
        <v>48</v>
      </c>
      <c r="AW67">
        <v>2</v>
      </c>
      <c r="BB67">
        <v>0.92178571428571432</v>
      </c>
      <c r="BC67" t="s">
        <v>67</v>
      </c>
      <c r="BF67" t="s">
        <v>117</v>
      </c>
      <c r="BG67" t="s">
        <v>120</v>
      </c>
      <c r="BH67" t="s">
        <v>467</v>
      </c>
      <c r="BI67">
        <v>602</v>
      </c>
      <c r="BJ67">
        <v>2</v>
      </c>
      <c r="BK67" t="s">
        <v>250</v>
      </c>
      <c r="BL67" t="s">
        <v>249</v>
      </c>
      <c r="BM67">
        <v>0.92178571428571432</v>
      </c>
      <c r="BN67" t="s">
        <v>67</v>
      </c>
      <c r="BO67" t="s">
        <v>179</v>
      </c>
      <c r="BP67">
        <v>1830.2159999999999</v>
      </c>
    </row>
    <row r="68" spans="1:68" ht="16.5">
      <c r="A68" s="125" t="str">
        <f t="shared" si="18"/>
        <v>삼환교통</v>
      </c>
      <c r="B68" s="126" t="str">
        <f t="shared" si="1"/>
        <v>김지석</v>
      </c>
      <c r="C68" s="127" t="str">
        <f t="shared" si="19"/>
        <v>F</v>
      </c>
      <c r="D68" s="128">
        <f t="shared" si="20"/>
        <v>0.77555363715415393</v>
      </c>
      <c r="E68" s="129">
        <f t="shared" si="21"/>
        <v>9298</v>
      </c>
      <c r="F68" s="130" t="str">
        <f t="shared" si="22"/>
        <v>79</v>
      </c>
      <c r="G68" s="131" t="str">
        <f t="shared" si="23"/>
        <v>70바3168</v>
      </c>
      <c r="H68" s="132">
        <f t="shared" si="24"/>
        <v>2</v>
      </c>
      <c r="I68" s="133">
        <f t="shared" si="8"/>
        <v>1317.0940000000001</v>
      </c>
      <c r="J68" s="134">
        <f t="shared" si="25"/>
        <v>1.9305776618855536E-2</v>
      </c>
      <c r="K68" s="134">
        <f t="shared" si="26"/>
        <v>0.35327417997184313</v>
      </c>
      <c r="L68" s="134">
        <f t="shared" si="27"/>
        <v>0.25131084038041324</v>
      </c>
      <c r="M68" s="135">
        <f t="shared" si="28"/>
        <v>15.456</v>
      </c>
      <c r="N68" s="136">
        <f t="shared" si="29"/>
        <v>7.5924725190457176E-2</v>
      </c>
      <c r="O68" s="136">
        <f t="shared" si="30"/>
        <v>44.491888961607899</v>
      </c>
      <c r="P68" s="218">
        <f t="shared" si="31"/>
        <v>2</v>
      </c>
      <c r="Q68" s="219">
        <f t="shared" si="32"/>
        <v>1</v>
      </c>
      <c r="R68" s="219">
        <f t="shared" si="33"/>
        <v>586</v>
      </c>
      <c r="T68">
        <v>514</v>
      </c>
      <c r="U68">
        <v>9298</v>
      </c>
      <c r="V68" t="s">
        <v>469</v>
      </c>
      <c r="W68">
        <v>1317.0940000000001</v>
      </c>
      <c r="X68">
        <v>741.98299999999995</v>
      </c>
      <c r="Y68">
        <v>1.7749999999999999</v>
      </c>
      <c r="Z68">
        <v>15.456</v>
      </c>
      <c r="AA68">
        <v>71.595254999999995</v>
      </c>
      <c r="AB68">
        <v>1.3822019999999999</v>
      </c>
      <c r="AC68">
        <v>25.292755</v>
      </c>
      <c r="AD68" s="1">
        <v>331</v>
      </c>
      <c r="AE68">
        <v>1</v>
      </c>
      <c r="AF68">
        <v>586</v>
      </c>
      <c r="AG68">
        <v>80</v>
      </c>
      <c r="AH68">
        <v>18.396386</v>
      </c>
      <c r="AI68">
        <v>523.79999999999995</v>
      </c>
      <c r="AJ68">
        <v>0</v>
      </c>
      <c r="AK68">
        <v>2</v>
      </c>
      <c r="AL68">
        <v>293</v>
      </c>
      <c r="AM68" t="s">
        <v>470</v>
      </c>
      <c r="AN68" t="s">
        <v>1042</v>
      </c>
      <c r="AO68">
        <v>1181.4880000000001</v>
      </c>
      <c r="AR68" t="s">
        <v>117</v>
      </c>
      <c r="AS68" t="s">
        <v>123</v>
      </c>
      <c r="AT68" t="s">
        <v>339</v>
      </c>
      <c r="AU68" t="s">
        <v>469</v>
      </c>
      <c r="AV68" t="s">
        <v>48</v>
      </c>
      <c r="AW68">
        <v>2</v>
      </c>
      <c r="BB68">
        <v>0.77555363715415393</v>
      </c>
      <c r="BC68" t="s">
        <v>69</v>
      </c>
      <c r="BF68" t="s">
        <v>117</v>
      </c>
      <c r="BG68" t="s">
        <v>123</v>
      </c>
      <c r="BH68" t="s">
        <v>469</v>
      </c>
      <c r="BI68">
        <v>9298</v>
      </c>
      <c r="BJ68">
        <v>2</v>
      </c>
      <c r="BK68" t="s">
        <v>339</v>
      </c>
      <c r="BL68" t="s">
        <v>342</v>
      </c>
      <c r="BM68">
        <v>0.77555363715415393</v>
      </c>
      <c r="BN68" t="s">
        <v>69</v>
      </c>
      <c r="BO68" t="s">
        <v>191</v>
      </c>
      <c r="BP68">
        <v>1317.0940000000001</v>
      </c>
    </row>
    <row r="69" spans="1:68" ht="16.5">
      <c r="A69" s="108" t="str">
        <f t="shared" si="18"/>
        <v>삼환교통</v>
      </c>
      <c r="B69" s="109" t="str">
        <f t="shared" ref="B69:B132" si="34">IF(BH69="NULL", E69, BH69)</f>
        <v>김지회</v>
      </c>
      <c r="C69" s="110" t="str">
        <f t="shared" si="19"/>
        <v>D</v>
      </c>
      <c r="D69" s="111">
        <f t="shared" si="20"/>
        <v>0.80107142857142855</v>
      </c>
      <c r="E69" s="112">
        <f t="shared" si="21"/>
        <v>4676</v>
      </c>
      <c r="F69" s="113" t="str">
        <f t="shared" si="22"/>
        <v>4</v>
      </c>
      <c r="G69" s="114" t="str">
        <f t="shared" si="23"/>
        <v>72아1222</v>
      </c>
      <c r="H69" s="115">
        <f t="shared" si="24"/>
        <v>1</v>
      </c>
      <c r="I69" s="116">
        <f t="shared" ref="I69:I132" si="35">W69</f>
        <v>2069.3029999999999</v>
      </c>
      <c r="J69" s="117">
        <f t="shared" si="25"/>
        <v>2.7795442774797015E-2</v>
      </c>
      <c r="K69" s="117">
        <f t="shared" si="26"/>
        <v>0.32332410198777017</v>
      </c>
      <c r="L69" s="117">
        <f t="shared" si="27"/>
        <v>0.26095743349330669</v>
      </c>
      <c r="M69" s="118">
        <f t="shared" si="28"/>
        <v>12.654999999999999</v>
      </c>
      <c r="N69" s="119">
        <f t="shared" si="29"/>
        <v>4.8325450646908651E-2</v>
      </c>
      <c r="O69" s="119">
        <f t="shared" si="30"/>
        <v>65.577636527855034</v>
      </c>
      <c r="P69" s="220">
        <f t="shared" si="31"/>
        <v>2</v>
      </c>
      <c r="Q69" s="221">
        <f t="shared" si="32"/>
        <v>1</v>
      </c>
      <c r="R69" s="221">
        <f t="shared" si="33"/>
        <v>1357</v>
      </c>
      <c r="T69">
        <v>514</v>
      </c>
      <c r="U69">
        <v>4676</v>
      </c>
      <c r="V69" t="s">
        <v>860</v>
      </c>
      <c r="W69">
        <v>2069.3029999999999</v>
      </c>
      <c r="X69">
        <v>922.72799999999995</v>
      </c>
      <c r="Y69">
        <v>2.2429999999999999</v>
      </c>
      <c r="Z69">
        <v>12.654999999999999</v>
      </c>
      <c r="AA69">
        <v>123.73024700000001</v>
      </c>
      <c r="AB69">
        <v>3.4391370000000001</v>
      </c>
      <c r="AC69">
        <v>40.004970999999998</v>
      </c>
      <c r="AD69" s="1">
        <v>540</v>
      </c>
      <c r="AE69">
        <v>1</v>
      </c>
      <c r="AF69">
        <v>1357</v>
      </c>
      <c r="AG69">
        <v>68</v>
      </c>
      <c r="AH69">
        <v>16.724309000000002</v>
      </c>
      <c r="AI69">
        <v>49.9</v>
      </c>
      <c r="AJ69">
        <v>0</v>
      </c>
      <c r="AK69">
        <v>2</v>
      </c>
      <c r="AL69">
        <v>289</v>
      </c>
      <c r="AM69" t="s">
        <v>861</v>
      </c>
      <c r="AN69" t="s">
        <v>1043</v>
      </c>
      <c r="AO69">
        <v>2069.3029999999999</v>
      </c>
      <c r="AR69" t="s">
        <v>117</v>
      </c>
      <c r="AS69" t="s">
        <v>120</v>
      </c>
      <c r="AT69" t="s">
        <v>853</v>
      </c>
      <c r="AU69" t="s">
        <v>860</v>
      </c>
      <c r="AV69" t="s">
        <v>48</v>
      </c>
      <c r="AW69">
        <v>1</v>
      </c>
      <c r="BB69">
        <v>0.80107142857142855</v>
      </c>
      <c r="BC69" t="s">
        <v>66</v>
      </c>
      <c r="BF69" t="s">
        <v>117</v>
      </c>
      <c r="BG69" t="s">
        <v>120</v>
      </c>
      <c r="BH69" t="s">
        <v>860</v>
      </c>
      <c r="BI69">
        <v>4676</v>
      </c>
      <c r="BJ69">
        <v>1</v>
      </c>
      <c r="BK69" t="s">
        <v>853</v>
      </c>
      <c r="BL69" t="s">
        <v>178</v>
      </c>
      <c r="BM69">
        <v>0.80107142857142855</v>
      </c>
      <c r="BN69" t="s">
        <v>66</v>
      </c>
      <c r="BO69" t="s">
        <v>182</v>
      </c>
      <c r="BP69">
        <v>2069.3029999999999</v>
      </c>
    </row>
    <row r="70" spans="1:68" ht="16.5">
      <c r="A70" s="125" t="str">
        <f t="shared" si="18"/>
        <v>삼환교통</v>
      </c>
      <c r="B70" s="126" t="str">
        <f t="shared" si="34"/>
        <v>김진락</v>
      </c>
      <c r="C70" s="127" t="str">
        <f t="shared" si="19"/>
        <v>C</v>
      </c>
      <c r="D70" s="128">
        <f t="shared" si="20"/>
        <v>0.89880109196076385</v>
      </c>
      <c r="E70" s="129">
        <f t="shared" si="21"/>
        <v>8833</v>
      </c>
      <c r="F70" s="130" t="str">
        <f t="shared" si="22"/>
        <v>23</v>
      </c>
      <c r="G70" s="131" t="str">
        <f t="shared" si="23"/>
        <v>70바3192</v>
      </c>
      <c r="H70" s="132">
        <f t="shared" si="24"/>
        <v>8</v>
      </c>
      <c r="I70" s="133">
        <f t="shared" si="35"/>
        <v>802.22900000000004</v>
      </c>
      <c r="J70" s="134">
        <f t="shared" si="25"/>
        <v>3.7042638824773391E-2</v>
      </c>
      <c r="K70" s="134">
        <f t="shared" si="26"/>
        <v>0.3313661093886674</v>
      </c>
      <c r="L70" s="134">
        <f t="shared" si="27"/>
        <v>0.26301716841450506</v>
      </c>
      <c r="M70" s="135">
        <f t="shared" si="28"/>
        <v>13.959</v>
      </c>
      <c r="N70" s="136">
        <f t="shared" si="29"/>
        <v>0.37395805935711623</v>
      </c>
      <c r="O70" s="136">
        <f t="shared" si="30"/>
        <v>5.3600655174519991</v>
      </c>
      <c r="P70" s="218">
        <f t="shared" si="31"/>
        <v>1</v>
      </c>
      <c r="Q70" s="219">
        <f t="shared" si="32"/>
        <v>3</v>
      </c>
      <c r="R70" s="219">
        <f t="shared" si="33"/>
        <v>43</v>
      </c>
      <c r="T70">
        <v>514</v>
      </c>
      <c r="U70">
        <v>8833</v>
      </c>
      <c r="V70" t="s">
        <v>471</v>
      </c>
      <c r="W70">
        <v>802.22900000000004</v>
      </c>
      <c r="X70">
        <v>447.63600000000002</v>
      </c>
      <c r="Y70">
        <v>1.792</v>
      </c>
      <c r="Z70">
        <v>13.959</v>
      </c>
      <c r="AA70">
        <v>47.167482</v>
      </c>
      <c r="AB70">
        <v>1.7472080000000001</v>
      </c>
      <c r="AC70">
        <v>15.629705</v>
      </c>
      <c r="AD70" s="1">
        <v>211</v>
      </c>
      <c r="AE70">
        <v>3</v>
      </c>
      <c r="AF70">
        <v>43</v>
      </c>
      <c r="AG70">
        <v>78</v>
      </c>
      <c r="AH70">
        <v>17.008094</v>
      </c>
      <c r="AI70">
        <v>913.7</v>
      </c>
      <c r="AJ70">
        <v>0</v>
      </c>
      <c r="AK70">
        <v>1</v>
      </c>
      <c r="AL70">
        <v>286</v>
      </c>
      <c r="AM70" t="s">
        <v>472</v>
      </c>
      <c r="AN70" t="s">
        <v>1044</v>
      </c>
      <c r="AO70">
        <v>175.261</v>
      </c>
      <c r="AR70" t="s">
        <v>117</v>
      </c>
      <c r="AS70" t="s">
        <v>119</v>
      </c>
      <c r="AT70" t="s">
        <v>242</v>
      </c>
      <c r="AU70" t="s">
        <v>471</v>
      </c>
      <c r="AV70" t="s">
        <v>48</v>
      </c>
      <c r="AW70">
        <v>8</v>
      </c>
      <c r="BB70">
        <v>0.89880109196076385</v>
      </c>
      <c r="BC70" t="s">
        <v>68</v>
      </c>
      <c r="BF70" t="s">
        <v>117</v>
      </c>
      <c r="BG70" t="s">
        <v>119</v>
      </c>
      <c r="BH70" t="s">
        <v>471</v>
      </c>
      <c r="BI70">
        <v>8833</v>
      </c>
      <c r="BJ70">
        <v>8</v>
      </c>
      <c r="BK70" t="s">
        <v>242</v>
      </c>
      <c r="BL70" t="s">
        <v>213</v>
      </c>
      <c r="BM70">
        <v>0.89880109196076385</v>
      </c>
      <c r="BN70" t="s">
        <v>68</v>
      </c>
      <c r="BO70" t="s">
        <v>180</v>
      </c>
      <c r="BP70">
        <v>779.36599999999999</v>
      </c>
    </row>
    <row r="71" spans="1:68" ht="16.5">
      <c r="A71" s="108" t="str">
        <f t="shared" ref="A71:A86" si="36">BF71</f>
        <v>삼환교통</v>
      </c>
      <c r="B71" s="109" t="str">
        <f t="shared" si="34"/>
        <v>김창호</v>
      </c>
      <c r="C71" s="110" t="str">
        <f t="shared" ref="C71:C86" si="37">BN71</f>
        <v>C</v>
      </c>
      <c r="D71" s="111">
        <f t="shared" ref="D71:D86" si="38">BM71</f>
        <v>0.88005713879798753</v>
      </c>
      <c r="E71" s="112">
        <f t="shared" ref="E71:E86" si="39">U71</f>
        <v>3287</v>
      </c>
      <c r="F71" s="113" t="str">
        <f t="shared" ref="F71:F86" si="40">BG71</f>
        <v>23</v>
      </c>
      <c r="G71" s="114" t="str">
        <f t="shared" ref="G71:G86" si="41">BK71</f>
        <v>72아1008</v>
      </c>
      <c r="H71" s="115">
        <f t="shared" ref="H71:H86" si="42">BJ71</f>
        <v>6</v>
      </c>
      <c r="I71" s="116">
        <f t="shared" si="35"/>
        <v>917.29399999999998</v>
      </c>
      <c r="J71" s="117">
        <f t="shared" ref="J71:J86" si="43">AB71/AA71</f>
        <v>1.8809096180369755E-2</v>
      </c>
      <c r="K71" s="117">
        <f t="shared" ref="K71:K86" si="44">AC71/AA71</f>
        <v>0.35881126310360295</v>
      </c>
      <c r="L71" s="117">
        <f t="shared" ref="L71:L86" si="45">AD71/I71</f>
        <v>0.12645891066550091</v>
      </c>
      <c r="M71" s="118">
        <f t="shared" ref="M71:M86" si="46">Z71</f>
        <v>12.941000000000001</v>
      </c>
      <c r="N71" s="119">
        <f t="shared" ref="N71:N86" si="47">AE71*100/W71</f>
        <v>0.21803260459569124</v>
      </c>
      <c r="O71" s="119">
        <f t="shared" ref="O71:O86" si="48">AF71*100/W71</f>
        <v>12.754907368847938</v>
      </c>
      <c r="P71" s="220">
        <f t="shared" ref="P71:P86" si="49">AK71</f>
        <v>0</v>
      </c>
      <c r="Q71" s="221">
        <f t="shared" ref="Q71:Q86" si="50">AE71</f>
        <v>2</v>
      </c>
      <c r="R71" s="221">
        <f t="shared" ref="R71:R86" si="51">AF71</f>
        <v>117</v>
      </c>
      <c r="T71">
        <v>514</v>
      </c>
      <c r="U71">
        <v>3287</v>
      </c>
      <c r="V71" t="s">
        <v>473</v>
      </c>
      <c r="W71">
        <v>917.29399999999998</v>
      </c>
      <c r="X71">
        <v>499.048</v>
      </c>
      <c r="Y71">
        <v>1.8380000000000001</v>
      </c>
      <c r="Z71">
        <v>12.941000000000001</v>
      </c>
      <c r="AA71">
        <v>54.316645000000001</v>
      </c>
      <c r="AB71">
        <v>1.021647</v>
      </c>
      <c r="AC71">
        <v>19.489424</v>
      </c>
      <c r="AD71" s="1">
        <v>116</v>
      </c>
      <c r="AE71">
        <v>2</v>
      </c>
      <c r="AF71">
        <v>117</v>
      </c>
      <c r="AG71">
        <v>82</v>
      </c>
      <c r="AH71">
        <v>16.887898</v>
      </c>
      <c r="AI71">
        <v>155.6</v>
      </c>
      <c r="AJ71">
        <v>0</v>
      </c>
      <c r="AK71">
        <v>0</v>
      </c>
      <c r="AL71">
        <v>0</v>
      </c>
      <c r="AM71" t="s">
        <v>474</v>
      </c>
      <c r="AN71" t="s">
        <v>1045</v>
      </c>
      <c r="AO71">
        <v>235.95400000000001</v>
      </c>
      <c r="AR71" t="s">
        <v>117</v>
      </c>
      <c r="AS71" t="s">
        <v>119</v>
      </c>
      <c r="AT71" t="s">
        <v>244</v>
      </c>
      <c r="AU71" t="s">
        <v>473</v>
      </c>
      <c r="AV71" t="s">
        <v>48</v>
      </c>
      <c r="AW71">
        <v>6</v>
      </c>
      <c r="BB71">
        <v>0.88005713879798753</v>
      </c>
      <c r="BC71" t="s">
        <v>68</v>
      </c>
      <c r="BF71" t="s">
        <v>117</v>
      </c>
      <c r="BG71" t="s">
        <v>119</v>
      </c>
      <c r="BH71" t="s">
        <v>473</v>
      </c>
      <c r="BI71">
        <v>3287</v>
      </c>
      <c r="BJ71">
        <v>6</v>
      </c>
      <c r="BK71" t="s">
        <v>244</v>
      </c>
      <c r="BL71" t="s">
        <v>246</v>
      </c>
      <c r="BM71">
        <v>0.88005713879798753</v>
      </c>
      <c r="BN71" t="s">
        <v>68</v>
      </c>
      <c r="BO71" t="s">
        <v>180</v>
      </c>
      <c r="BP71">
        <v>763.97</v>
      </c>
    </row>
    <row r="72" spans="1:68" ht="16.5">
      <c r="A72" s="125" t="str">
        <f t="shared" si="36"/>
        <v>삼환교통</v>
      </c>
      <c r="B72" s="126" t="str">
        <f t="shared" si="34"/>
        <v>김태민</v>
      </c>
      <c r="C72" s="127" t="str">
        <f t="shared" si="37"/>
        <v>C</v>
      </c>
      <c r="D72" s="128">
        <f t="shared" si="38"/>
        <v>0.85091460455646317</v>
      </c>
      <c r="E72" s="129">
        <f t="shared" si="39"/>
        <v>6346</v>
      </c>
      <c r="F72" s="130" t="str">
        <f t="shared" si="40"/>
        <v>79</v>
      </c>
      <c r="G72" s="131" t="str">
        <f t="shared" si="41"/>
        <v>70바3108</v>
      </c>
      <c r="H72" s="132">
        <f t="shared" si="42"/>
        <v>3</v>
      </c>
      <c r="I72" s="133">
        <f t="shared" si="35"/>
        <v>2358.0529999999999</v>
      </c>
      <c r="J72" s="134">
        <f t="shared" si="43"/>
        <v>3.4180733125563495E-2</v>
      </c>
      <c r="K72" s="134">
        <f t="shared" si="44"/>
        <v>0.35045586462712663</v>
      </c>
      <c r="L72" s="134">
        <f t="shared" si="45"/>
        <v>0.20440592302208646</v>
      </c>
      <c r="M72" s="135">
        <f t="shared" si="46"/>
        <v>11.472</v>
      </c>
      <c r="N72" s="136">
        <f t="shared" si="47"/>
        <v>4.2407867846905901E-2</v>
      </c>
      <c r="O72" s="136">
        <f t="shared" si="48"/>
        <v>25.402312840296634</v>
      </c>
      <c r="P72" s="218">
        <f t="shared" si="49"/>
        <v>14</v>
      </c>
      <c r="Q72" s="219">
        <f t="shared" si="50"/>
        <v>1</v>
      </c>
      <c r="R72" s="219">
        <f t="shared" si="51"/>
        <v>599</v>
      </c>
      <c r="T72">
        <v>514</v>
      </c>
      <c r="U72">
        <v>6346</v>
      </c>
      <c r="V72" t="s">
        <v>475</v>
      </c>
      <c r="W72">
        <v>2358.0529999999999</v>
      </c>
      <c r="X72">
        <v>1161.1369999999999</v>
      </c>
      <c r="Y72">
        <v>2.0310000000000001</v>
      </c>
      <c r="Z72">
        <v>11.472</v>
      </c>
      <c r="AA72">
        <v>146.58913200000001</v>
      </c>
      <c r="AB72">
        <v>5.0105240000000002</v>
      </c>
      <c r="AC72">
        <v>51.373021000000001</v>
      </c>
      <c r="AD72" s="1">
        <v>482</v>
      </c>
      <c r="AE72">
        <v>1</v>
      </c>
      <c r="AF72">
        <v>599</v>
      </c>
      <c r="AG72">
        <v>74</v>
      </c>
      <c r="AH72">
        <v>16.086137000000001</v>
      </c>
      <c r="AI72">
        <v>383.9</v>
      </c>
      <c r="AJ72">
        <v>0</v>
      </c>
      <c r="AK72">
        <v>14</v>
      </c>
      <c r="AL72">
        <v>1603</v>
      </c>
      <c r="AM72" t="s">
        <v>476</v>
      </c>
      <c r="AN72" t="s">
        <v>1046</v>
      </c>
      <c r="AO72">
        <v>2107.5479999999998</v>
      </c>
      <c r="AR72" t="s">
        <v>117</v>
      </c>
      <c r="AS72" t="s">
        <v>123</v>
      </c>
      <c r="AT72" t="s">
        <v>331</v>
      </c>
      <c r="AU72" t="s">
        <v>475</v>
      </c>
      <c r="AV72" t="s">
        <v>48</v>
      </c>
      <c r="AW72">
        <v>3</v>
      </c>
      <c r="BB72">
        <v>0.85091460455646317</v>
      </c>
      <c r="BC72" t="s">
        <v>68</v>
      </c>
      <c r="BF72" t="s">
        <v>117</v>
      </c>
      <c r="BG72" t="s">
        <v>123</v>
      </c>
      <c r="BH72" t="s">
        <v>475</v>
      </c>
      <c r="BI72">
        <v>6346</v>
      </c>
      <c r="BJ72">
        <v>3</v>
      </c>
      <c r="BK72" t="s">
        <v>331</v>
      </c>
      <c r="BL72" t="s">
        <v>338</v>
      </c>
      <c r="BM72">
        <v>0.85091460455646317</v>
      </c>
      <c r="BN72" t="s">
        <v>68</v>
      </c>
      <c r="BO72" t="s">
        <v>180</v>
      </c>
      <c r="BP72">
        <v>2358.0529999999999</v>
      </c>
    </row>
    <row r="73" spans="1:68" ht="16.5">
      <c r="A73" s="108" t="str">
        <f t="shared" si="36"/>
        <v>삼환교통</v>
      </c>
      <c r="B73" s="109" t="str">
        <f t="shared" si="34"/>
        <v>김태훈</v>
      </c>
      <c r="C73" s="110" t="str">
        <f t="shared" si="37"/>
        <v>F</v>
      </c>
      <c r="D73" s="111">
        <f t="shared" si="38"/>
        <v>0.76057134766302115</v>
      </c>
      <c r="E73" s="112">
        <f t="shared" si="39"/>
        <v>4580</v>
      </c>
      <c r="F73" s="113" t="str">
        <f t="shared" si="40"/>
        <v>4</v>
      </c>
      <c r="G73" s="114" t="str">
        <f t="shared" si="41"/>
        <v>72아1226</v>
      </c>
      <c r="H73" s="115">
        <f t="shared" si="42"/>
        <v>2</v>
      </c>
      <c r="I73" s="116">
        <f t="shared" si="35"/>
        <v>1760.3679999999999</v>
      </c>
      <c r="J73" s="117">
        <f t="shared" si="43"/>
        <v>3.2134832594646799E-2</v>
      </c>
      <c r="K73" s="117">
        <f t="shared" si="44"/>
        <v>0.31942952561128723</v>
      </c>
      <c r="L73" s="117">
        <f t="shared" si="45"/>
        <v>0.30050534888159747</v>
      </c>
      <c r="M73" s="118">
        <f t="shared" si="46"/>
        <v>12.858000000000001</v>
      </c>
      <c r="N73" s="119">
        <f t="shared" si="47"/>
        <v>0.11361260827281569</v>
      </c>
      <c r="O73" s="119">
        <f t="shared" si="48"/>
        <v>6.078274542595639</v>
      </c>
      <c r="P73" s="220">
        <f t="shared" si="49"/>
        <v>5</v>
      </c>
      <c r="Q73" s="221">
        <f t="shared" si="50"/>
        <v>2</v>
      </c>
      <c r="R73" s="221">
        <f t="shared" si="51"/>
        <v>107</v>
      </c>
      <c r="T73">
        <v>514</v>
      </c>
      <c r="U73">
        <v>4580</v>
      </c>
      <c r="V73" t="s">
        <v>477</v>
      </c>
      <c r="W73">
        <v>1760.3679999999999</v>
      </c>
      <c r="X73">
        <v>827.15</v>
      </c>
      <c r="Y73">
        <v>2.1280000000000001</v>
      </c>
      <c r="Z73">
        <v>12.858000000000001</v>
      </c>
      <c r="AA73">
        <v>111.767752</v>
      </c>
      <c r="AB73">
        <v>3.5916380000000001</v>
      </c>
      <c r="AC73">
        <v>35.701920000000001</v>
      </c>
      <c r="AD73" s="1">
        <v>529</v>
      </c>
      <c r="AE73">
        <v>2</v>
      </c>
      <c r="AF73">
        <v>107</v>
      </c>
      <c r="AG73">
        <v>69</v>
      </c>
      <c r="AH73">
        <v>15.750230999999999</v>
      </c>
      <c r="AI73">
        <v>95.4</v>
      </c>
      <c r="AJ73">
        <v>0</v>
      </c>
      <c r="AK73">
        <v>5</v>
      </c>
      <c r="AL73">
        <v>1327</v>
      </c>
      <c r="AM73" t="s">
        <v>478</v>
      </c>
      <c r="AN73" t="s">
        <v>1047</v>
      </c>
      <c r="AO73">
        <v>1621.2170000000001</v>
      </c>
      <c r="AR73" t="s">
        <v>117</v>
      </c>
      <c r="AS73" t="s">
        <v>120</v>
      </c>
      <c r="AT73" t="s">
        <v>270</v>
      </c>
      <c r="AU73" t="s">
        <v>477</v>
      </c>
      <c r="AV73" t="s">
        <v>48</v>
      </c>
      <c r="AW73">
        <v>2</v>
      </c>
      <c r="BB73">
        <v>0.76057134766302115</v>
      </c>
      <c r="BC73" t="s">
        <v>69</v>
      </c>
      <c r="BF73" t="s">
        <v>117</v>
      </c>
      <c r="BG73" t="s">
        <v>120</v>
      </c>
      <c r="BH73" t="s">
        <v>477</v>
      </c>
      <c r="BI73">
        <v>4580</v>
      </c>
      <c r="BJ73">
        <v>2</v>
      </c>
      <c r="BK73" t="s">
        <v>270</v>
      </c>
      <c r="BL73" t="s">
        <v>263</v>
      </c>
      <c r="BM73">
        <v>0.76057134766302115</v>
      </c>
      <c r="BN73" t="s">
        <v>69</v>
      </c>
      <c r="BO73" t="s">
        <v>191</v>
      </c>
      <c r="BP73">
        <v>1760.3680000000002</v>
      </c>
    </row>
    <row r="74" spans="1:68" ht="16.5">
      <c r="A74" s="125" t="str">
        <f t="shared" si="36"/>
        <v>삼환교통</v>
      </c>
      <c r="B74" s="126" t="str">
        <f t="shared" si="34"/>
        <v>김학재</v>
      </c>
      <c r="C74" s="127" t="str">
        <f t="shared" si="37"/>
        <v>F</v>
      </c>
      <c r="D74" s="128">
        <f t="shared" si="38"/>
        <v>0.77142857142857157</v>
      </c>
      <c r="E74" s="129">
        <f t="shared" si="39"/>
        <v>9095</v>
      </c>
      <c r="F74" s="130" t="str">
        <f t="shared" si="40"/>
        <v>급행99</v>
      </c>
      <c r="G74" s="131" t="str">
        <f t="shared" si="41"/>
        <v>70바3124</v>
      </c>
      <c r="H74" s="132">
        <f t="shared" si="42"/>
        <v>1</v>
      </c>
      <c r="I74" s="133">
        <f t="shared" si="35"/>
        <v>2455.0889999999999</v>
      </c>
      <c r="J74" s="134">
        <f t="shared" si="43"/>
        <v>1.9113332323697232E-2</v>
      </c>
      <c r="K74" s="134">
        <f t="shared" si="44"/>
        <v>0.3281019175382156</v>
      </c>
      <c r="L74" s="134">
        <f t="shared" si="45"/>
        <v>0.23380007812344075</v>
      </c>
      <c r="M74" s="135">
        <f t="shared" si="46"/>
        <v>15.811999999999999</v>
      </c>
      <c r="N74" s="136">
        <f t="shared" si="47"/>
        <v>0</v>
      </c>
      <c r="O74" s="136">
        <f t="shared" si="48"/>
        <v>13.400736185124043</v>
      </c>
      <c r="P74" s="218">
        <f t="shared" si="49"/>
        <v>9</v>
      </c>
      <c r="Q74" s="219">
        <f t="shared" si="50"/>
        <v>0</v>
      </c>
      <c r="R74" s="219">
        <f t="shared" si="51"/>
        <v>329</v>
      </c>
      <c r="T74">
        <v>514</v>
      </c>
      <c r="U74">
        <v>9095</v>
      </c>
      <c r="V74" t="s">
        <v>479</v>
      </c>
      <c r="W74">
        <v>2455.0889999999999</v>
      </c>
      <c r="X74">
        <v>1136.3689999999999</v>
      </c>
      <c r="Y74">
        <v>2.16</v>
      </c>
      <c r="Z74">
        <v>15.811999999999999</v>
      </c>
      <c r="AA74">
        <v>135.08497399999999</v>
      </c>
      <c r="AB74">
        <v>2.5819239999999999</v>
      </c>
      <c r="AC74">
        <v>44.321638999999998</v>
      </c>
      <c r="AD74" s="1">
        <v>574</v>
      </c>
      <c r="AE74">
        <v>0</v>
      </c>
      <c r="AF74">
        <v>329</v>
      </c>
      <c r="AG74">
        <v>77</v>
      </c>
      <c r="AH74">
        <v>18.174403999999999</v>
      </c>
      <c r="AI74">
        <v>496.7</v>
      </c>
      <c r="AJ74">
        <v>0</v>
      </c>
      <c r="AK74">
        <v>9</v>
      </c>
      <c r="AL74">
        <v>4270</v>
      </c>
      <c r="AM74" t="s">
        <v>480</v>
      </c>
      <c r="AN74" t="s">
        <v>1048</v>
      </c>
      <c r="AO74">
        <v>2455.0889999999999</v>
      </c>
      <c r="AR74" t="s">
        <v>117</v>
      </c>
      <c r="AS74" t="s">
        <v>124</v>
      </c>
      <c r="AT74" t="s">
        <v>352</v>
      </c>
      <c r="AU74" t="s">
        <v>479</v>
      </c>
      <c r="AV74" t="s">
        <v>48</v>
      </c>
      <c r="AW74">
        <v>1</v>
      </c>
      <c r="BB74">
        <v>0.77142857142857157</v>
      </c>
      <c r="BC74" t="s">
        <v>69</v>
      </c>
      <c r="BF74" t="s">
        <v>117</v>
      </c>
      <c r="BG74" t="s">
        <v>124</v>
      </c>
      <c r="BH74" t="s">
        <v>479</v>
      </c>
      <c r="BI74">
        <v>9095</v>
      </c>
      <c r="BJ74">
        <v>1</v>
      </c>
      <c r="BK74" t="s">
        <v>352</v>
      </c>
      <c r="BL74" t="s">
        <v>178</v>
      </c>
      <c r="BM74">
        <v>0.77142857142857157</v>
      </c>
      <c r="BN74" t="s">
        <v>69</v>
      </c>
      <c r="BO74" t="s">
        <v>191</v>
      </c>
      <c r="BP74">
        <v>2455.0889999999999</v>
      </c>
    </row>
    <row r="75" spans="1:68" ht="16.5">
      <c r="A75" s="108" t="str">
        <f t="shared" si="36"/>
        <v>삼환교통</v>
      </c>
      <c r="B75" s="109" t="str">
        <f t="shared" si="34"/>
        <v>김학준</v>
      </c>
      <c r="C75" s="110" t="str">
        <f t="shared" si="37"/>
        <v>B</v>
      </c>
      <c r="D75" s="111">
        <f t="shared" si="38"/>
        <v>0.94958333333333333</v>
      </c>
      <c r="E75" s="112">
        <f t="shared" si="39"/>
        <v>18</v>
      </c>
      <c r="F75" s="113" t="str">
        <f t="shared" si="40"/>
        <v>62</v>
      </c>
      <c r="G75" s="114" t="str">
        <f t="shared" si="41"/>
        <v>70바3181</v>
      </c>
      <c r="H75" s="115">
        <f t="shared" si="42"/>
        <v>1</v>
      </c>
      <c r="I75" s="116">
        <f t="shared" si="35"/>
        <v>1942.7139999999999</v>
      </c>
      <c r="J75" s="117">
        <f t="shared" si="43"/>
        <v>1.1216500076534739E-2</v>
      </c>
      <c r="K75" s="117">
        <f t="shared" si="44"/>
        <v>0.31234716651548511</v>
      </c>
      <c r="L75" s="117">
        <f t="shared" si="45"/>
        <v>3.3973091252752594E-2</v>
      </c>
      <c r="M75" s="118">
        <f t="shared" si="46"/>
        <v>7.5529999999999999</v>
      </c>
      <c r="N75" s="119">
        <f t="shared" si="47"/>
        <v>0</v>
      </c>
      <c r="O75" s="119">
        <f t="shared" si="48"/>
        <v>8.6476959552461139</v>
      </c>
      <c r="P75" s="220">
        <f t="shared" si="49"/>
        <v>7</v>
      </c>
      <c r="Q75" s="221">
        <f t="shared" si="50"/>
        <v>0</v>
      </c>
      <c r="R75" s="221">
        <f t="shared" si="51"/>
        <v>168</v>
      </c>
      <c r="T75">
        <v>514</v>
      </c>
      <c r="U75">
        <v>18</v>
      </c>
      <c r="V75" t="s">
        <v>481</v>
      </c>
      <c r="W75">
        <v>1942.7139999999999</v>
      </c>
      <c r="X75">
        <v>852.58</v>
      </c>
      <c r="Y75">
        <v>2.2789999999999999</v>
      </c>
      <c r="Z75">
        <v>7.5529999999999999</v>
      </c>
      <c r="AA75">
        <v>137.71523999999999</v>
      </c>
      <c r="AB75">
        <v>1.544683</v>
      </c>
      <c r="AC75">
        <v>43.014964999999997</v>
      </c>
      <c r="AD75" s="1">
        <v>66</v>
      </c>
      <c r="AE75">
        <v>0</v>
      </c>
      <c r="AF75">
        <v>168</v>
      </c>
      <c r="AG75">
        <v>86</v>
      </c>
      <c r="AH75">
        <v>14.106745999999999</v>
      </c>
      <c r="AI75">
        <v>97.2</v>
      </c>
      <c r="AJ75">
        <v>12.4</v>
      </c>
      <c r="AK75">
        <v>7</v>
      </c>
      <c r="AL75">
        <v>842</v>
      </c>
      <c r="AM75" t="s">
        <v>482</v>
      </c>
      <c r="AN75" t="s">
        <v>1049</v>
      </c>
      <c r="AO75">
        <v>1942.7139999999999</v>
      </c>
      <c r="AR75" t="s">
        <v>117</v>
      </c>
      <c r="AS75" t="s">
        <v>122</v>
      </c>
      <c r="AT75" t="s">
        <v>317</v>
      </c>
      <c r="AU75" t="s">
        <v>481</v>
      </c>
      <c r="AV75" t="s">
        <v>48</v>
      </c>
      <c r="AW75">
        <v>1</v>
      </c>
      <c r="BB75">
        <v>0.94958333333333333</v>
      </c>
      <c r="BC75" t="s">
        <v>67</v>
      </c>
      <c r="BF75" t="s">
        <v>117</v>
      </c>
      <c r="BG75" t="s">
        <v>122</v>
      </c>
      <c r="BH75" t="s">
        <v>481</v>
      </c>
      <c r="BI75">
        <v>18</v>
      </c>
      <c r="BJ75">
        <v>1</v>
      </c>
      <c r="BK75" t="s">
        <v>317</v>
      </c>
      <c r="BL75" t="s">
        <v>178</v>
      </c>
      <c r="BM75">
        <v>0.94958333333333333</v>
      </c>
      <c r="BN75" t="s">
        <v>67</v>
      </c>
      <c r="BO75" t="s">
        <v>179</v>
      </c>
      <c r="BP75">
        <v>1942.7139999999999</v>
      </c>
    </row>
    <row r="76" spans="1:68" ht="16.5">
      <c r="A76" s="125" t="str">
        <f t="shared" si="36"/>
        <v>삼환교통</v>
      </c>
      <c r="B76" s="126" t="str">
        <f t="shared" si="34"/>
        <v>김한성</v>
      </c>
      <c r="C76" s="127" t="str">
        <f t="shared" si="37"/>
        <v>C</v>
      </c>
      <c r="D76" s="128">
        <f t="shared" si="38"/>
        <v>0.85314954428106948</v>
      </c>
      <c r="E76" s="129">
        <f t="shared" si="39"/>
        <v>7764</v>
      </c>
      <c r="F76" s="130" t="str">
        <f t="shared" si="40"/>
        <v>79</v>
      </c>
      <c r="G76" s="131" t="str">
        <f t="shared" si="41"/>
        <v>70바3168</v>
      </c>
      <c r="H76" s="132">
        <f t="shared" si="42"/>
        <v>3</v>
      </c>
      <c r="I76" s="133">
        <f t="shared" si="35"/>
        <v>2235.7649999999999</v>
      </c>
      <c r="J76" s="134">
        <f t="shared" si="43"/>
        <v>2.6974037509779534E-2</v>
      </c>
      <c r="K76" s="134">
        <f t="shared" si="44"/>
        <v>0.36102080602531483</v>
      </c>
      <c r="L76" s="134">
        <f t="shared" si="45"/>
        <v>0.22318982540651636</v>
      </c>
      <c r="M76" s="135">
        <f t="shared" si="46"/>
        <v>10.954000000000001</v>
      </c>
      <c r="N76" s="136">
        <f t="shared" si="47"/>
        <v>0.13418225976343667</v>
      </c>
      <c r="O76" s="136">
        <f t="shared" si="48"/>
        <v>6.9327500877775616</v>
      </c>
      <c r="P76" s="218">
        <f t="shared" si="49"/>
        <v>17</v>
      </c>
      <c r="Q76" s="219">
        <f t="shared" si="50"/>
        <v>3</v>
      </c>
      <c r="R76" s="219">
        <f t="shared" si="51"/>
        <v>155</v>
      </c>
      <c r="T76">
        <v>514</v>
      </c>
      <c r="U76">
        <v>7764</v>
      </c>
      <c r="V76" t="s">
        <v>862</v>
      </c>
      <c r="W76">
        <v>2235.7649999999999</v>
      </c>
      <c r="X76">
        <v>1145.8800000000001</v>
      </c>
      <c r="Y76">
        <v>1.9510000000000001</v>
      </c>
      <c r="Z76">
        <v>10.954000000000001</v>
      </c>
      <c r="AA76">
        <v>141.863857</v>
      </c>
      <c r="AB76">
        <v>3.826641</v>
      </c>
      <c r="AC76">
        <v>51.215803999999999</v>
      </c>
      <c r="AD76" s="1">
        <v>499</v>
      </c>
      <c r="AE76">
        <v>3</v>
      </c>
      <c r="AF76">
        <v>155</v>
      </c>
      <c r="AG76">
        <v>72</v>
      </c>
      <c r="AH76">
        <v>15.759933</v>
      </c>
      <c r="AI76">
        <v>353.6</v>
      </c>
      <c r="AJ76">
        <v>0</v>
      </c>
      <c r="AK76">
        <v>17</v>
      </c>
      <c r="AL76">
        <v>2575</v>
      </c>
      <c r="AM76" t="s">
        <v>863</v>
      </c>
      <c r="AN76" t="s">
        <v>1050</v>
      </c>
      <c r="AO76">
        <v>1982.0119999999999</v>
      </c>
      <c r="AR76" t="s">
        <v>117</v>
      </c>
      <c r="AS76" t="s">
        <v>123</v>
      </c>
      <c r="AT76" t="s">
        <v>339</v>
      </c>
      <c r="AU76" t="s">
        <v>862</v>
      </c>
      <c r="AV76" t="s">
        <v>48</v>
      </c>
      <c r="AW76">
        <v>3</v>
      </c>
      <c r="BB76">
        <v>0.85314954428106948</v>
      </c>
      <c r="BC76" t="s">
        <v>68</v>
      </c>
      <c r="BF76" t="s">
        <v>117</v>
      </c>
      <c r="BG76" t="s">
        <v>123</v>
      </c>
      <c r="BH76" t="s">
        <v>862</v>
      </c>
      <c r="BI76">
        <v>7764</v>
      </c>
      <c r="BJ76">
        <v>3</v>
      </c>
      <c r="BK76" t="s">
        <v>339</v>
      </c>
      <c r="BL76" t="s">
        <v>338</v>
      </c>
      <c r="BM76">
        <v>0.85314954428106948</v>
      </c>
      <c r="BN76" t="s">
        <v>68</v>
      </c>
      <c r="BO76" t="s">
        <v>180</v>
      </c>
      <c r="BP76">
        <v>2235.7649999999999</v>
      </c>
    </row>
    <row r="77" spans="1:68" ht="16.5">
      <c r="A77" s="108" t="str">
        <f t="shared" si="36"/>
        <v>삼환교통</v>
      </c>
      <c r="B77" s="109" t="str">
        <f t="shared" si="34"/>
        <v>김행덕</v>
      </c>
      <c r="C77" s="110" t="str">
        <f t="shared" si="37"/>
        <v>C</v>
      </c>
      <c r="D77" s="111">
        <f t="shared" si="38"/>
        <v>0.85442488335748079</v>
      </c>
      <c r="E77" s="112">
        <f t="shared" si="39"/>
        <v>1749</v>
      </c>
      <c r="F77" s="113" t="str">
        <f t="shared" si="40"/>
        <v>79</v>
      </c>
      <c r="G77" s="114" t="str">
        <f t="shared" si="41"/>
        <v>70바3103</v>
      </c>
      <c r="H77" s="115">
        <f t="shared" si="42"/>
        <v>3</v>
      </c>
      <c r="I77" s="116">
        <f t="shared" si="35"/>
        <v>1576.7139999999999</v>
      </c>
      <c r="J77" s="117">
        <f t="shared" si="43"/>
        <v>3.633904359847049E-2</v>
      </c>
      <c r="K77" s="117">
        <f t="shared" si="44"/>
        <v>0.29478143431639858</v>
      </c>
      <c r="L77" s="117">
        <f t="shared" si="45"/>
        <v>0.24227602469439607</v>
      </c>
      <c r="M77" s="118">
        <f t="shared" si="46"/>
        <v>15.02</v>
      </c>
      <c r="N77" s="119">
        <f t="shared" si="47"/>
        <v>0</v>
      </c>
      <c r="O77" s="119">
        <f t="shared" si="48"/>
        <v>23.529948995188729</v>
      </c>
      <c r="P77" s="220">
        <f t="shared" si="49"/>
        <v>8</v>
      </c>
      <c r="Q77" s="221">
        <f t="shared" si="50"/>
        <v>0</v>
      </c>
      <c r="R77" s="221">
        <f t="shared" si="51"/>
        <v>371</v>
      </c>
      <c r="T77">
        <v>514</v>
      </c>
      <c r="U77">
        <v>1749</v>
      </c>
      <c r="V77" t="s">
        <v>483</v>
      </c>
      <c r="W77">
        <v>1576.7139999999999</v>
      </c>
      <c r="X77">
        <v>833.20100000000002</v>
      </c>
      <c r="Y77">
        <v>1.8919999999999999</v>
      </c>
      <c r="Z77">
        <v>15.02</v>
      </c>
      <c r="AA77">
        <v>77.930531999999999</v>
      </c>
      <c r="AB77">
        <v>2.8319209999999999</v>
      </c>
      <c r="AC77">
        <v>22.972473999999998</v>
      </c>
      <c r="AD77" s="1">
        <v>382</v>
      </c>
      <c r="AE77">
        <v>0</v>
      </c>
      <c r="AF77">
        <v>371</v>
      </c>
      <c r="AG77">
        <v>88</v>
      </c>
      <c r="AH77">
        <v>20.232301</v>
      </c>
      <c r="AI77">
        <v>571.79999999999995</v>
      </c>
      <c r="AJ77">
        <v>1.5</v>
      </c>
      <c r="AK77">
        <v>8</v>
      </c>
      <c r="AL77">
        <v>2356</v>
      </c>
      <c r="AM77" t="s">
        <v>484</v>
      </c>
      <c r="AN77" t="s">
        <v>1051</v>
      </c>
      <c r="AO77">
        <v>1349.6289999999999</v>
      </c>
      <c r="AR77" t="s">
        <v>117</v>
      </c>
      <c r="AS77" t="s">
        <v>123</v>
      </c>
      <c r="AT77" t="s">
        <v>330</v>
      </c>
      <c r="AU77" t="s">
        <v>483</v>
      </c>
      <c r="AV77" t="s">
        <v>48</v>
      </c>
      <c r="AW77">
        <v>3</v>
      </c>
      <c r="BB77">
        <v>0.85442488335748079</v>
      </c>
      <c r="BC77" t="s">
        <v>68</v>
      </c>
      <c r="BF77" t="s">
        <v>117</v>
      </c>
      <c r="BG77" t="s">
        <v>123</v>
      </c>
      <c r="BH77" t="s">
        <v>483</v>
      </c>
      <c r="BI77">
        <v>1749</v>
      </c>
      <c r="BJ77">
        <v>3</v>
      </c>
      <c r="BK77" t="s">
        <v>330</v>
      </c>
      <c r="BL77" t="s">
        <v>335</v>
      </c>
      <c r="BM77">
        <v>0.85442488335748079</v>
      </c>
      <c r="BN77" t="s">
        <v>68</v>
      </c>
      <c r="BO77" t="s">
        <v>180</v>
      </c>
      <c r="BP77">
        <v>1576.7139999999997</v>
      </c>
    </row>
    <row r="78" spans="1:68" ht="16.5">
      <c r="A78" s="125" t="str">
        <f t="shared" si="36"/>
        <v>삼환교통</v>
      </c>
      <c r="B78" s="126" t="str">
        <f t="shared" si="34"/>
        <v>김현균</v>
      </c>
      <c r="C78" s="127" t="str">
        <f t="shared" si="37"/>
        <v>F</v>
      </c>
      <c r="D78" s="128">
        <f t="shared" si="38"/>
        <v>0.71678571428571436</v>
      </c>
      <c r="E78" s="129">
        <f t="shared" si="39"/>
        <v>6454</v>
      </c>
      <c r="F78" s="130" t="str">
        <f t="shared" si="40"/>
        <v>4</v>
      </c>
      <c r="G78" s="131" t="str">
        <f t="shared" si="41"/>
        <v>72아1217</v>
      </c>
      <c r="H78" s="132">
        <f t="shared" si="42"/>
        <v>1</v>
      </c>
      <c r="I78" s="133">
        <f t="shared" si="35"/>
        <v>2162.1999999999998</v>
      </c>
      <c r="J78" s="134">
        <f t="shared" si="43"/>
        <v>3.4257157941518797E-2</v>
      </c>
      <c r="K78" s="134">
        <f t="shared" si="44"/>
        <v>0.35671528739932723</v>
      </c>
      <c r="L78" s="134">
        <f t="shared" si="45"/>
        <v>0.29738229580982334</v>
      </c>
      <c r="M78" s="135">
        <f t="shared" si="46"/>
        <v>16.117000000000001</v>
      </c>
      <c r="N78" s="136">
        <f t="shared" si="47"/>
        <v>0.13874757191749146</v>
      </c>
      <c r="O78" s="136">
        <f t="shared" si="48"/>
        <v>116.40921283877533</v>
      </c>
      <c r="P78" s="218">
        <f t="shared" si="49"/>
        <v>17</v>
      </c>
      <c r="Q78" s="219">
        <f t="shared" si="50"/>
        <v>3</v>
      </c>
      <c r="R78" s="219">
        <f t="shared" si="51"/>
        <v>2517</v>
      </c>
      <c r="T78">
        <v>514</v>
      </c>
      <c r="U78">
        <v>6454</v>
      </c>
      <c r="V78" t="s">
        <v>485</v>
      </c>
      <c r="W78">
        <v>2162.1999999999998</v>
      </c>
      <c r="X78">
        <v>1077.123</v>
      </c>
      <c r="Y78">
        <v>2.0070000000000001</v>
      </c>
      <c r="Z78">
        <v>16.117000000000001</v>
      </c>
      <c r="AA78">
        <v>137.73191600000001</v>
      </c>
      <c r="AB78">
        <v>4.7183039999999998</v>
      </c>
      <c r="AC78">
        <v>49.131079999999997</v>
      </c>
      <c r="AD78" s="1">
        <v>643</v>
      </c>
      <c r="AE78">
        <v>3</v>
      </c>
      <c r="AF78">
        <v>2517</v>
      </c>
      <c r="AG78">
        <v>72</v>
      </c>
      <c r="AH78">
        <v>15.698612000000001</v>
      </c>
      <c r="AI78">
        <v>169.3</v>
      </c>
      <c r="AJ78">
        <v>0</v>
      </c>
      <c r="AK78">
        <v>17</v>
      </c>
      <c r="AL78">
        <v>3591</v>
      </c>
      <c r="AM78" t="s">
        <v>486</v>
      </c>
      <c r="AN78" t="s">
        <v>1052</v>
      </c>
      <c r="AO78">
        <v>2162.1999999999998</v>
      </c>
      <c r="AR78" t="s">
        <v>117</v>
      </c>
      <c r="AS78" t="s">
        <v>120</v>
      </c>
      <c r="AT78" t="s">
        <v>258</v>
      </c>
      <c r="AU78" t="s">
        <v>485</v>
      </c>
      <c r="AV78" t="s">
        <v>48</v>
      </c>
      <c r="AW78">
        <v>1</v>
      </c>
      <c r="BB78">
        <v>0.71678571428571436</v>
      </c>
      <c r="BC78" t="s">
        <v>69</v>
      </c>
      <c r="BF78" t="s">
        <v>117</v>
      </c>
      <c r="BG78" t="s">
        <v>120</v>
      </c>
      <c r="BH78" t="s">
        <v>485</v>
      </c>
      <c r="BI78">
        <v>6454</v>
      </c>
      <c r="BJ78">
        <v>1</v>
      </c>
      <c r="BK78" t="s">
        <v>258</v>
      </c>
      <c r="BL78" t="s">
        <v>178</v>
      </c>
      <c r="BM78">
        <v>0.71678571428571436</v>
      </c>
      <c r="BN78" t="s">
        <v>69</v>
      </c>
      <c r="BO78" t="s">
        <v>191</v>
      </c>
      <c r="BP78">
        <v>2162.1999999999998</v>
      </c>
    </row>
    <row r="79" spans="1:68" ht="16.5">
      <c r="A79" s="108" t="str">
        <f t="shared" si="36"/>
        <v>삼환교통</v>
      </c>
      <c r="B79" s="109" t="str">
        <f t="shared" si="34"/>
        <v>김형균</v>
      </c>
      <c r="C79" s="110" t="str">
        <f t="shared" si="37"/>
        <v>F</v>
      </c>
      <c r="D79" s="111">
        <f t="shared" si="38"/>
        <v>0.7361821045584197</v>
      </c>
      <c r="E79" s="112">
        <f t="shared" si="39"/>
        <v>9876</v>
      </c>
      <c r="F79" s="113" t="str">
        <f t="shared" si="40"/>
        <v>79</v>
      </c>
      <c r="G79" s="114" t="str">
        <f t="shared" si="41"/>
        <v>70바3170</v>
      </c>
      <c r="H79" s="115">
        <f t="shared" si="42"/>
        <v>2</v>
      </c>
      <c r="I79" s="116">
        <f t="shared" si="35"/>
        <v>1979.085</v>
      </c>
      <c r="J79" s="117">
        <f t="shared" si="43"/>
        <v>7.9321330968753576E-3</v>
      </c>
      <c r="K79" s="117">
        <f t="shared" si="44"/>
        <v>0.35117624401039904</v>
      </c>
      <c r="L79" s="117">
        <f t="shared" si="45"/>
        <v>0.18594451476313548</v>
      </c>
      <c r="M79" s="118">
        <f t="shared" si="46"/>
        <v>11.737</v>
      </c>
      <c r="N79" s="119">
        <f t="shared" si="47"/>
        <v>5.0528400750852034E-2</v>
      </c>
      <c r="O79" s="119">
        <f t="shared" si="48"/>
        <v>12.379458183958748</v>
      </c>
      <c r="P79" s="220">
        <f t="shared" si="49"/>
        <v>4</v>
      </c>
      <c r="Q79" s="221">
        <f t="shared" si="50"/>
        <v>1</v>
      </c>
      <c r="R79" s="221">
        <f t="shared" si="51"/>
        <v>245</v>
      </c>
      <c r="T79">
        <v>514</v>
      </c>
      <c r="U79">
        <v>9876</v>
      </c>
      <c r="V79" t="s">
        <v>487</v>
      </c>
      <c r="W79">
        <v>1979.085</v>
      </c>
      <c r="X79">
        <v>1077.923</v>
      </c>
      <c r="Y79">
        <v>1.8360000000000001</v>
      </c>
      <c r="Z79">
        <v>11.737</v>
      </c>
      <c r="AA79">
        <v>113.774692</v>
      </c>
      <c r="AB79">
        <v>0.90247599999999994</v>
      </c>
      <c r="AC79">
        <v>39.954968999999998</v>
      </c>
      <c r="AD79" s="1">
        <v>368</v>
      </c>
      <c r="AE79">
        <v>1</v>
      </c>
      <c r="AF79">
        <v>245</v>
      </c>
      <c r="AG79">
        <v>77</v>
      </c>
      <c r="AH79">
        <v>17.394773000000001</v>
      </c>
      <c r="AI79">
        <v>479.6</v>
      </c>
      <c r="AJ79">
        <v>0</v>
      </c>
      <c r="AK79">
        <v>4</v>
      </c>
      <c r="AL79">
        <v>155</v>
      </c>
      <c r="AM79" t="s">
        <v>488</v>
      </c>
      <c r="AN79" t="s">
        <v>1053</v>
      </c>
      <c r="AO79">
        <v>1902.4939999999999</v>
      </c>
      <c r="AR79" t="s">
        <v>117</v>
      </c>
      <c r="AS79" t="s">
        <v>123</v>
      </c>
      <c r="AT79" t="s">
        <v>341</v>
      </c>
      <c r="AU79" t="s">
        <v>487</v>
      </c>
      <c r="AV79" t="s">
        <v>48</v>
      </c>
      <c r="AW79">
        <v>2</v>
      </c>
      <c r="BB79">
        <v>0.7361821045584197</v>
      </c>
      <c r="BC79" t="s">
        <v>69</v>
      </c>
      <c r="BF79" t="s">
        <v>117</v>
      </c>
      <c r="BG79" t="s">
        <v>123</v>
      </c>
      <c r="BH79" t="s">
        <v>487</v>
      </c>
      <c r="BI79">
        <v>9876</v>
      </c>
      <c r="BJ79">
        <v>2</v>
      </c>
      <c r="BK79" t="s">
        <v>341</v>
      </c>
      <c r="BL79" t="s">
        <v>337</v>
      </c>
      <c r="BM79">
        <v>0.7361821045584197</v>
      </c>
      <c r="BN79" t="s">
        <v>69</v>
      </c>
      <c r="BO79" t="s">
        <v>191</v>
      </c>
      <c r="BP79">
        <v>1979.0849999999998</v>
      </c>
    </row>
    <row r="80" spans="1:68" ht="16.5">
      <c r="A80" s="125" t="str">
        <f t="shared" si="36"/>
        <v>삼환교통</v>
      </c>
      <c r="B80" s="126" t="str">
        <f t="shared" si="34"/>
        <v>김희주</v>
      </c>
      <c r="C80" s="127" t="str">
        <f t="shared" si="37"/>
        <v>D</v>
      </c>
      <c r="D80" s="128">
        <f t="shared" si="38"/>
        <v>0.82</v>
      </c>
      <c r="E80" s="129">
        <f t="shared" si="39"/>
        <v>2197</v>
      </c>
      <c r="F80" s="130" t="str">
        <f t="shared" si="40"/>
        <v>62</v>
      </c>
      <c r="G80" s="131" t="str">
        <f t="shared" si="41"/>
        <v>70바3118</v>
      </c>
      <c r="H80" s="132">
        <f t="shared" si="42"/>
        <v>1</v>
      </c>
      <c r="I80" s="133">
        <f t="shared" si="35"/>
        <v>1924.711</v>
      </c>
      <c r="J80" s="134">
        <f t="shared" si="43"/>
        <v>3.4372382026102845E-3</v>
      </c>
      <c r="K80" s="134">
        <f t="shared" si="44"/>
        <v>0.32277269385252255</v>
      </c>
      <c r="L80" s="134">
        <f t="shared" si="45"/>
        <v>0.26705307965715375</v>
      </c>
      <c r="M80" s="135">
        <f t="shared" si="46"/>
        <v>14.365</v>
      </c>
      <c r="N80" s="136">
        <f t="shared" si="47"/>
        <v>0.10391170414675242</v>
      </c>
      <c r="O80" s="136">
        <f t="shared" si="48"/>
        <v>4.1564681658700966</v>
      </c>
      <c r="P80" s="218">
        <f t="shared" si="49"/>
        <v>5</v>
      </c>
      <c r="Q80" s="219">
        <f t="shared" si="50"/>
        <v>2</v>
      </c>
      <c r="R80" s="219">
        <f t="shared" si="51"/>
        <v>80</v>
      </c>
      <c r="T80">
        <v>514</v>
      </c>
      <c r="U80">
        <v>2197</v>
      </c>
      <c r="V80" t="s">
        <v>489</v>
      </c>
      <c r="W80">
        <v>1924.711</v>
      </c>
      <c r="X80">
        <v>1067.019</v>
      </c>
      <c r="Y80">
        <v>1.804</v>
      </c>
      <c r="Z80">
        <v>14.365</v>
      </c>
      <c r="AA80">
        <v>128.966622</v>
      </c>
      <c r="AB80">
        <v>0.44328899999999999</v>
      </c>
      <c r="AC80">
        <v>41.626904000000003</v>
      </c>
      <c r="AD80" s="1">
        <v>514</v>
      </c>
      <c r="AE80">
        <v>2</v>
      </c>
      <c r="AF80">
        <v>80</v>
      </c>
      <c r="AG80">
        <v>78</v>
      </c>
      <c r="AH80">
        <v>14.924101</v>
      </c>
      <c r="AI80">
        <v>105.4</v>
      </c>
      <c r="AJ80">
        <v>0</v>
      </c>
      <c r="AK80">
        <v>5</v>
      </c>
      <c r="AL80">
        <v>725</v>
      </c>
      <c r="AM80" t="s">
        <v>490</v>
      </c>
      <c r="AN80" t="s">
        <v>1054</v>
      </c>
      <c r="AO80">
        <v>1924.711</v>
      </c>
      <c r="AR80" t="s">
        <v>117</v>
      </c>
      <c r="AS80" t="s">
        <v>122</v>
      </c>
      <c r="AT80" t="s">
        <v>297</v>
      </c>
      <c r="AU80" t="s">
        <v>489</v>
      </c>
      <c r="AV80" t="s">
        <v>48</v>
      </c>
      <c r="AW80">
        <v>1</v>
      </c>
      <c r="BB80">
        <v>0.82</v>
      </c>
      <c r="BC80" t="s">
        <v>66</v>
      </c>
      <c r="BF80" t="s">
        <v>117</v>
      </c>
      <c r="BG80" t="s">
        <v>122</v>
      </c>
      <c r="BH80" t="s">
        <v>489</v>
      </c>
      <c r="BI80">
        <v>2197</v>
      </c>
      <c r="BJ80">
        <v>1</v>
      </c>
      <c r="BK80" t="s">
        <v>297</v>
      </c>
      <c r="BL80" t="s">
        <v>178</v>
      </c>
      <c r="BM80">
        <v>0.82</v>
      </c>
      <c r="BN80" t="s">
        <v>66</v>
      </c>
      <c r="BO80" t="s">
        <v>182</v>
      </c>
      <c r="BP80">
        <v>1924.711</v>
      </c>
    </row>
    <row r="81" spans="1:68" ht="16.5">
      <c r="A81" s="108" t="str">
        <f t="shared" si="36"/>
        <v>삼환교통</v>
      </c>
      <c r="B81" s="109" t="str">
        <f t="shared" si="34"/>
        <v>나종수</v>
      </c>
      <c r="C81" s="110" t="str">
        <f t="shared" si="37"/>
        <v>C</v>
      </c>
      <c r="D81" s="111">
        <f t="shared" si="38"/>
        <v>0.88484372921211452</v>
      </c>
      <c r="E81" s="112">
        <f t="shared" si="39"/>
        <v>4286</v>
      </c>
      <c r="F81" s="113" t="str">
        <f t="shared" si="40"/>
        <v>4</v>
      </c>
      <c r="G81" s="114" t="str">
        <f t="shared" si="41"/>
        <v>72아1228</v>
      </c>
      <c r="H81" s="115">
        <f t="shared" si="42"/>
        <v>2</v>
      </c>
      <c r="I81" s="116">
        <f t="shared" si="35"/>
        <v>2072.3780000000002</v>
      </c>
      <c r="J81" s="117">
        <f t="shared" si="43"/>
        <v>2.1675232099886164E-2</v>
      </c>
      <c r="K81" s="117">
        <f t="shared" si="44"/>
        <v>0.28986243661712491</v>
      </c>
      <c r="L81" s="117">
        <f t="shared" si="45"/>
        <v>0.25429723728007148</v>
      </c>
      <c r="M81" s="118">
        <f t="shared" si="46"/>
        <v>9.391</v>
      </c>
      <c r="N81" s="119">
        <f t="shared" si="47"/>
        <v>9.6507490428869636E-2</v>
      </c>
      <c r="O81" s="119">
        <f t="shared" si="48"/>
        <v>51.534999889016383</v>
      </c>
      <c r="P81" s="220">
        <f t="shared" si="49"/>
        <v>8</v>
      </c>
      <c r="Q81" s="221">
        <f t="shared" si="50"/>
        <v>2</v>
      </c>
      <c r="R81" s="221">
        <f t="shared" si="51"/>
        <v>1068</v>
      </c>
      <c r="T81">
        <v>514</v>
      </c>
      <c r="U81">
        <v>4286</v>
      </c>
      <c r="V81" t="s">
        <v>491</v>
      </c>
      <c r="W81">
        <v>2072.3780000000002</v>
      </c>
      <c r="X81">
        <v>836.69299999999998</v>
      </c>
      <c r="Y81">
        <v>2.4769999999999999</v>
      </c>
      <c r="Z81">
        <v>9.391</v>
      </c>
      <c r="AA81">
        <v>131.254696</v>
      </c>
      <c r="AB81">
        <v>2.8449759999999999</v>
      </c>
      <c r="AC81">
        <v>38.045805999999999</v>
      </c>
      <c r="AD81" s="1">
        <v>527</v>
      </c>
      <c r="AE81">
        <v>2</v>
      </c>
      <c r="AF81">
        <v>1068</v>
      </c>
      <c r="AG81">
        <v>72</v>
      </c>
      <c r="AH81">
        <v>15.788981</v>
      </c>
      <c r="AI81">
        <v>160.30000000000001</v>
      </c>
      <c r="AJ81">
        <v>0</v>
      </c>
      <c r="AK81">
        <v>8</v>
      </c>
      <c r="AL81">
        <v>2571</v>
      </c>
      <c r="AM81" t="s">
        <v>492</v>
      </c>
      <c r="AN81" t="s">
        <v>1055</v>
      </c>
      <c r="AO81">
        <v>1933.8009999999999</v>
      </c>
      <c r="AR81" t="s">
        <v>117</v>
      </c>
      <c r="AS81" t="s">
        <v>120</v>
      </c>
      <c r="AT81" t="s">
        <v>273</v>
      </c>
      <c r="AU81" t="s">
        <v>491</v>
      </c>
      <c r="AV81" t="s">
        <v>48</v>
      </c>
      <c r="AW81">
        <v>2</v>
      </c>
      <c r="BB81">
        <v>0.88484372921211452</v>
      </c>
      <c r="BC81" t="s">
        <v>68</v>
      </c>
      <c r="BF81" t="s">
        <v>117</v>
      </c>
      <c r="BG81" t="s">
        <v>120</v>
      </c>
      <c r="BH81" t="s">
        <v>491</v>
      </c>
      <c r="BI81">
        <v>4286</v>
      </c>
      <c r="BJ81">
        <v>2</v>
      </c>
      <c r="BK81" t="s">
        <v>273</v>
      </c>
      <c r="BL81" t="s">
        <v>248</v>
      </c>
      <c r="BM81">
        <v>0.88484372921211452</v>
      </c>
      <c r="BN81" t="s">
        <v>68</v>
      </c>
      <c r="BO81" t="s">
        <v>180</v>
      </c>
      <c r="BP81">
        <v>2072.3779999999997</v>
      </c>
    </row>
    <row r="82" spans="1:68" ht="16.5">
      <c r="A82" s="125" t="str">
        <f t="shared" si="36"/>
        <v>삼환교통</v>
      </c>
      <c r="B82" s="126" t="str">
        <f t="shared" si="34"/>
        <v>남성훈</v>
      </c>
      <c r="C82" s="127" t="str">
        <f t="shared" si="37"/>
        <v>C</v>
      </c>
      <c r="D82" s="128">
        <f t="shared" si="38"/>
        <v>0.88947368421052631</v>
      </c>
      <c r="E82" s="129">
        <f t="shared" si="39"/>
        <v>2177</v>
      </c>
      <c r="F82" s="130" t="str">
        <f t="shared" si="40"/>
        <v>14</v>
      </c>
      <c r="G82" s="131" t="str">
        <f t="shared" si="41"/>
        <v>70바3121</v>
      </c>
      <c r="H82" s="132">
        <f t="shared" si="42"/>
        <v>1</v>
      </c>
      <c r="I82" s="133">
        <f t="shared" si="35"/>
        <v>816.91600000000005</v>
      </c>
      <c r="J82" s="134">
        <f t="shared" si="43"/>
        <v>1.2895403080038337E-2</v>
      </c>
      <c r="K82" s="134">
        <f t="shared" si="44"/>
        <v>0.31483244031447333</v>
      </c>
      <c r="L82" s="134">
        <f t="shared" si="45"/>
        <v>0.31582194497353461</v>
      </c>
      <c r="M82" s="135">
        <f t="shared" si="46"/>
        <v>14.648</v>
      </c>
      <c r="N82" s="136">
        <f t="shared" si="47"/>
        <v>0.48964642631555749</v>
      </c>
      <c r="O82" s="136">
        <f t="shared" si="48"/>
        <v>6.8550499684178048</v>
      </c>
      <c r="P82" s="218">
        <f t="shared" si="49"/>
        <v>10</v>
      </c>
      <c r="Q82" s="219">
        <f t="shared" si="50"/>
        <v>4</v>
      </c>
      <c r="R82" s="219">
        <f t="shared" si="51"/>
        <v>56</v>
      </c>
      <c r="T82">
        <v>514</v>
      </c>
      <c r="U82">
        <v>2177</v>
      </c>
      <c r="V82" t="s">
        <v>493</v>
      </c>
      <c r="W82">
        <v>816.91600000000005</v>
      </c>
      <c r="X82">
        <v>483.476</v>
      </c>
      <c r="Y82">
        <v>1.69</v>
      </c>
      <c r="Z82">
        <v>14.648</v>
      </c>
      <c r="AA82">
        <v>46.850261000000003</v>
      </c>
      <c r="AB82">
        <v>0.60415300000000005</v>
      </c>
      <c r="AC82">
        <v>14.749981999999999</v>
      </c>
      <c r="AD82" s="1">
        <v>258</v>
      </c>
      <c r="AE82">
        <v>4</v>
      </c>
      <c r="AF82">
        <v>56</v>
      </c>
      <c r="AG82">
        <v>63</v>
      </c>
      <c r="AH82">
        <v>17.436743</v>
      </c>
      <c r="AI82">
        <v>6.6</v>
      </c>
      <c r="AJ82">
        <v>0</v>
      </c>
      <c r="AK82">
        <v>10</v>
      </c>
      <c r="AL82">
        <v>1646</v>
      </c>
      <c r="AM82" t="s">
        <v>494</v>
      </c>
      <c r="AN82" t="s">
        <v>1056</v>
      </c>
      <c r="AO82">
        <v>816.91600000000005</v>
      </c>
      <c r="AR82" t="s">
        <v>117</v>
      </c>
      <c r="AS82" t="s">
        <v>118</v>
      </c>
      <c r="AT82" t="s">
        <v>207</v>
      </c>
      <c r="AU82" t="s">
        <v>493</v>
      </c>
      <c r="AV82" t="s">
        <v>48</v>
      </c>
      <c r="AW82">
        <v>1</v>
      </c>
      <c r="BB82">
        <v>0.88947368421052631</v>
      </c>
      <c r="BC82" t="s">
        <v>68</v>
      </c>
      <c r="BF82" t="s">
        <v>117</v>
      </c>
      <c r="BG82" t="s">
        <v>118</v>
      </c>
      <c r="BH82" t="s">
        <v>493</v>
      </c>
      <c r="BI82">
        <v>2177</v>
      </c>
      <c r="BJ82">
        <v>1</v>
      </c>
      <c r="BK82" t="s">
        <v>207</v>
      </c>
      <c r="BL82" t="s">
        <v>178</v>
      </c>
      <c r="BM82">
        <v>0.88947368421052631</v>
      </c>
      <c r="BN82" t="s">
        <v>68</v>
      </c>
      <c r="BO82" t="s">
        <v>180</v>
      </c>
      <c r="BP82">
        <v>816.91600000000005</v>
      </c>
    </row>
    <row r="83" spans="1:68" ht="16.5">
      <c r="A83" s="108" t="str">
        <f t="shared" si="36"/>
        <v>삼환교통</v>
      </c>
      <c r="B83" s="109" t="str">
        <f t="shared" si="34"/>
        <v>남재권</v>
      </c>
      <c r="C83" s="110" t="str">
        <f t="shared" si="37"/>
        <v>F</v>
      </c>
      <c r="D83" s="111">
        <f t="shared" si="38"/>
        <v>0.70571428571428574</v>
      </c>
      <c r="E83" s="112">
        <f t="shared" si="39"/>
        <v>6011</v>
      </c>
      <c r="F83" s="113" t="str">
        <f t="shared" si="40"/>
        <v>4</v>
      </c>
      <c r="G83" s="114" t="str">
        <f t="shared" si="41"/>
        <v>72아1223</v>
      </c>
      <c r="H83" s="115">
        <f t="shared" si="42"/>
        <v>1</v>
      </c>
      <c r="I83" s="116">
        <f t="shared" si="35"/>
        <v>1991.89</v>
      </c>
      <c r="J83" s="117">
        <f t="shared" si="43"/>
        <v>2.0747510194458845E-2</v>
      </c>
      <c r="K83" s="117">
        <f t="shared" si="44"/>
        <v>0.36198474635047834</v>
      </c>
      <c r="L83" s="117">
        <f t="shared" si="45"/>
        <v>0.12350079572667165</v>
      </c>
      <c r="M83" s="118">
        <f t="shared" si="46"/>
        <v>14.545</v>
      </c>
      <c r="N83" s="119">
        <f t="shared" si="47"/>
        <v>0.10040715099729403</v>
      </c>
      <c r="O83" s="119">
        <f t="shared" si="48"/>
        <v>11.797840242182048</v>
      </c>
      <c r="P83" s="220">
        <f t="shared" si="49"/>
        <v>32</v>
      </c>
      <c r="Q83" s="221">
        <f t="shared" si="50"/>
        <v>2</v>
      </c>
      <c r="R83" s="221">
        <f t="shared" si="51"/>
        <v>235</v>
      </c>
      <c r="T83">
        <v>514</v>
      </c>
      <c r="U83">
        <v>6011</v>
      </c>
      <c r="V83" t="s">
        <v>495</v>
      </c>
      <c r="W83">
        <v>1991.89</v>
      </c>
      <c r="X83">
        <v>1008.27</v>
      </c>
      <c r="Y83">
        <v>1.976</v>
      </c>
      <c r="Z83">
        <v>14.545</v>
      </c>
      <c r="AA83">
        <v>134.20526000000001</v>
      </c>
      <c r="AB83">
        <v>2.7844250000000001</v>
      </c>
      <c r="AC83">
        <v>48.580257000000003</v>
      </c>
      <c r="AD83" s="1">
        <v>246</v>
      </c>
      <c r="AE83">
        <v>2</v>
      </c>
      <c r="AF83">
        <v>235</v>
      </c>
      <c r="AG83">
        <v>68</v>
      </c>
      <c r="AH83">
        <v>14.842115</v>
      </c>
      <c r="AI83">
        <v>19.600000000000001</v>
      </c>
      <c r="AJ83">
        <v>0</v>
      </c>
      <c r="AK83">
        <v>32</v>
      </c>
      <c r="AL83">
        <v>16388</v>
      </c>
      <c r="AM83" t="s">
        <v>496</v>
      </c>
      <c r="AN83" t="s">
        <v>1057</v>
      </c>
      <c r="AO83">
        <v>1991.89</v>
      </c>
      <c r="AR83" t="s">
        <v>117</v>
      </c>
      <c r="AS83" t="s">
        <v>120</v>
      </c>
      <c r="AT83" t="s">
        <v>266</v>
      </c>
      <c r="AU83" t="s">
        <v>495</v>
      </c>
      <c r="AV83" t="s">
        <v>48</v>
      </c>
      <c r="AW83">
        <v>1</v>
      </c>
      <c r="BB83">
        <v>0.70571428571428574</v>
      </c>
      <c r="BC83" t="s">
        <v>69</v>
      </c>
      <c r="BF83" t="s">
        <v>117</v>
      </c>
      <c r="BG83" t="s">
        <v>120</v>
      </c>
      <c r="BH83" t="s">
        <v>495</v>
      </c>
      <c r="BI83">
        <v>6011</v>
      </c>
      <c r="BJ83">
        <v>1</v>
      </c>
      <c r="BK83" t="s">
        <v>266</v>
      </c>
      <c r="BL83" t="s">
        <v>178</v>
      </c>
      <c r="BM83">
        <v>0.70571428571428574</v>
      </c>
      <c r="BN83" t="s">
        <v>69</v>
      </c>
      <c r="BO83" t="s">
        <v>191</v>
      </c>
      <c r="BP83">
        <v>1991.89</v>
      </c>
    </row>
    <row r="84" spans="1:68" ht="16.5">
      <c r="A84" s="125" t="str">
        <f t="shared" si="36"/>
        <v>삼환교통</v>
      </c>
      <c r="B84" s="126" t="str">
        <f t="shared" si="34"/>
        <v>노은상</v>
      </c>
      <c r="C84" s="127" t="str">
        <f t="shared" si="37"/>
        <v>C</v>
      </c>
      <c r="D84" s="128">
        <f t="shared" si="38"/>
        <v>0.88513683109336527</v>
      </c>
      <c r="E84" s="129">
        <f t="shared" si="39"/>
        <v>439</v>
      </c>
      <c r="F84" s="130" t="str">
        <f t="shared" si="40"/>
        <v>4</v>
      </c>
      <c r="G84" s="131" t="str">
        <f t="shared" si="41"/>
        <v>72아1215</v>
      </c>
      <c r="H84" s="132">
        <f t="shared" si="42"/>
        <v>2</v>
      </c>
      <c r="I84" s="133">
        <f t="shared" si="35"/>
        <v>2056.8319999999999</v>
      </c>
      <c r="J84" s="134">
        <f t="shared" si="43"/>
        <v>3.237009099486423E-2</v>
      </c>
      <c r="K84" s="134">
        <f t="shared" si="44"/>
        <v>0.30405714003951262</v>
      </c>
      <c r="L84" s="134">
        <f t="shared" si="45"/>
        <v>6.2231626112390317E-2</v>
      </c>
      <c r="M84" s="135">
        <f t="shared" si="46"/>
        <v>9.2309999999999999</v>
      </c>
      <c r="N84" s="136">
        <f t="shared" si="47"/>
        <v>0.63203995270396418</v>
      </c>
      <c r="O84" s="136">
        <f t="shared" si="48"/>
        <v>15.84961727549941</v>
      </c>
      <c r="P84" s="218">
        <f t="shared" si="49"/>
        <v>1</v>
      </c>
      <c r="Q84" s="219">
        <f t="shared" si="50"/>
        <v>13</v>
      </c>
      <c r="R84" s="219">
        <f t="shared" si="51"/>
        <v>326</v>
      </c>
      <c r="T84">
        <v>514</v>
      </c>
      <c r="U84">
        <v>439</v>
      </c>
      <c r="V84" t="s">
        <v>497</v>
      </c>
      <c r="W84">
        <v>2056.8319999999999</v>
      </c>
      <c r="X84">
        <v>829.85400000000004</v>
      </c>
      <c r="Y84">
        <v>2.4790000000000001</v>
      </c>
      <c r="Z84">
        <v>9.2309999999999999</v>
      </c>
      <c r="AA84">
        <v>129.42994200000001</v>
      </c>
      <c r="AB84">
        <v>4.1896589999999998</v>
      </c>
      <c r="AC84">
        <v>39.354098</v>
      </c>
      <c r="AD84" s="1">
        <v>128</v>
      </c>
      <c r="AE84">
        <v>13</v>
      </c>
      <c r="AF84">
        <v>326</v>
      </c>
      <c r="AG84">
        <v>72</v>
      </c>
      <c r="AH84">
        <v>15.891469000000001</v>
      </c>
      <c r="AI84">
        <v>45.2</v>
      </c>
      <c r="AJ84">
        <v>0</v>
      </c>
      <c r="AK84">
        <v>1</v>
      </c>
      <c r="AL84">
        <v>44</v>
      </c>
      <c r="AM84" t="s">
        <v>498</v>
      </c>
      <c r="AN84" t="s">
        <v>1058</v>
      </c>
      <c r="AO84">
        <v>1918.82</v>
      </c>
      <c r="AR84" t="s">
        <v>117</v>
      </c>
      <c r="AS84" t="s">
        <v>120</v>
      </c>
      <c r="AT84" t="s">
        <v>255</v>
      </c>
      <c r="AU84" t="s">
        <v>497</v>
      </c>
      <c r="AV84" t="s">
        <v>48</v>
      </c>
      <c r="AW84">
        <v>2</v>
      </c>
      <c r="BB84">
        <v>0.88513683109336527</v>
      </c>
      <c r="BC84" t="s">
        <v>68</v>
      </c>
      <c r="BF84" t="s">
        <v>117</v>
      </c>
      <c r="BG84" t="s">
        <v>120</v>
      </c>
      <c r="BH84" t="s">
        <v>497</v>
      </c>
      <c r="BI84">
        <v>439</v>
      </c>
      <c r="BJ84">
        <v>2</v>
      </c>
      <c r="BK84" t="s">
        <v>255</v>
      </c>
      <c r="BL84" t="s">
        <v>260</v>
      </c>
      <c r="BM84">
        <v>0.88513683109336527</v>
      </c>
      <c r="BN84" t="s">
        <v>68</v>
      </c>
      <c r="BO84" t="s">
        <v>180</v>
      </c>
      <c r="BP84">
        <v>2056.8319999999999</v>
      </c>
    </row>
    <row r="85" spans="1:68" ht="16.5">
      <c r="A85" s="108" t="str">
        <f t="shared" si="36"/>
        <v>삼환교통</v>
      </c>
      <c r="B85" s="109" t="str">
        <f t="shared" si="34"/>
        <v>문강연</v>
      </c>
      <c r="C85" s="110" t="str">
        <f t="shared" si="37"/>
        <v>D</v>
      </c>
      <c r="D85" s="111">
        <f t="shared" si="38"/>
        <v>0.80047619047619045</v>
      </c>
      <c r="E85" s="112">
        <f t="shared" si="39"/>
        <v>9570</v>
      </c>
      <c r="F85" s="113" t="str">
        <f t="shared" si="40"/>
        <v>62</v>
      </c>
      <c r="G85" s="114" t="str">
        <f t="shared" si="41"/>
        <v>70바3137</v>
      </c>
      <c r="H85" s="115">
        <f t="shared" si="42"/>
        <v>1</v>
      </c>
      <c r="I85" s="116">
        <f t="shared" si="35"/>
        <v>1830.442</v>
      </c>
      <c r="J85" s="117">
        <f t="shared" si="43"/>
        <v>1.6191769248455928E-2</v>
      </c>
      <c r="K85" s="117">
        <f t="shared" si="44"/>
        <v>0.3709960325122596</v>
      </c>
      <c r="L85" s="117">
        <f t="shared" si="45"/>
        <v>0.25185173854183851</v>
      </c>
      <c r="M85" s="118">
        <f t="shared" si="46"/>
        <v>16.698</v>
      </c>
      <c r="N85" s="119">
        <f t="shared" si="47"/>
        <v>0</v>
      </c>
      <c r="O85" s="119">
        <f t="shared" si="48"/>
        <v>5.5724245837890516</v>
      </c>
      <c r="P85" s="220">
        <f t="shared" si="49"/>
        <v>6</v>
      </c>
      <c r="Q85" s="221">
        <f t="shared" si="50"/>
        <v>0</v>
      </c>
      <c r="R85" s="221">
        <f t="shared" si="51"/>
        <v>102</v>
      </c>
      <c r="T85">
        <v>514</v>
      </c>
      <c r="U85">
        <v>9570</v>
      </c>
      <c r="V85" t="s">
        <v>499</v>
      </c>
      <c r="W85">
        <v>1830.442</v>
      </c>
      <c r="X85">
        <v>1088.769</v>
      </c>
      <c r="Y85">
        <v>1.681</v>
      </c>
      <c r="Z85">
        <v>16.698</v>
      </c>
      <c r="AA85">
        <v>128.18413899999999</v>
      </c>
      <c r="AB85">
        <v>2.0755279999999998</v>
      </c>
      <c r="AC85">
        <v>47.555807000000001</v>
      </c>
      <c r="AD85" s="1">
        <v>461</v>
      </c>
      <c r="AE85">
        <v>0</v>
      </c>
      <c r="AF85">
        <v>102</v>
      </c>
      <c r="AG85">
        <v>78</v>
      </c>
      <c r="AH85">
        <v>14.279785</v>
      </c>
      <c r="AI85">
        <v>772.2</v>
      </c>
      <c r="AJ85">
        <v>0</v>
      </c>
      <c r="AK85">
        <v>6</v>
      </c>
      <c r="AL85">
        <v>323</v>
      </c>
      <c r="AM85" t="s">
        <v>500</v>
      </c>
      <c r="AN85" t="s">
        <v>1059</v>
      </c>
      <c r="AO85">
        <v>1830.442</v>
      </c>
      <c r="AR85" t="s">
        <v>117</v>
      </c>
      <c r="AS85" t="s">
        <v>122</v>
      </c>
      <c r="AT85" t="s">
        <v>303</v>
      </c>
      <c r="AU85" t="s">
        <v>499</v>
      </c>
      <c r="AV85" t="s">
        <v>48</v>
      </c>
      <c r="AW85">
        <v>1</v>
      </c>
      <c r="BB85">
        <v>0.80047619047619045</v>
      </c>
      <c r="BC85" t="s">
        <v>66</v>
      </c>
      <c r="BF85" t="s">
        <v>117</v>
      </c>
      <c r="BG85" t="s">
        <v>122</v>
      </c>
      <c r="BH85" t="s">
        <v>499</v>
      </c>
      <c r="BI85">
        <v>9570</v>
      </c>
      <c r="BJ85">
        <v>1</v>
      </c>
      <c r="BK85" t="s">
        <v>303</v>
      </c>
      <c r="BL85" t="s">
        <v>178</v>
      </c>
      <c r="BM85">
        <v>0.80047619047619045</v>
      </c>
      <c r="BN85" t="s">
        <v>66</v>
      </c>
      <c r="BO85" t="s">
        <v>182</v>
      </c>
      <c r="BP85">
        <v>1830.442</v>
      </c>
    </row>
    <row r="86" spans="1:68" ht="16.5">
      <c r="A86" s="125" t="str">
        <f t="shared" si="36"/>
        <v>삼환교통</v>
      </c>
      <c r="B86" s="126" t="str">
        <f t="shared" si="34"/>
        <v>문영규</v>
      </c>
      <c r="C86" s="127" t="str">
        <f t="shared" si="37"/>
        <v>D</v>
      </c>
      <c r="D86" s="128">
        <f t="shared" si="38"/>
        <v>0.82535111609200074</v>
      </c>
      <c r="E86" s="129">
        <f t="shared" si="39"/>
        <v>4772</v>
      </c>
      <c r="F86" s="130" t="str">
        <f t="shared" si="40"/>
        <v>62</v>
      </c>
      <c r="G86" s="131" t="str">
        <f t="shared" si="41"/>
        <v>70바3177</v>
      </c>
      <c r="H86" s="132">
        <f t="shared" si="42"/>
        <v>2</v>
      </c>
      <c r="I86" s="133">
        <f t="shared" si="35"/>
        <v>1819.885</v>
      </c>
      <c r="J86" s="134">
        <f t="shared" si="43"/>
        <v>6.5001818082449014E-3</v>
      </c>
      <c r="K86" s="134">
        <f t="shared" si="44"/>
        <v>0.38004817997468271</v>
      </c>
      <c r="L86" s="134">
        <f t="shared" si="45"/>
        <v>0.1357228616093874</v>
      </c>
      <c r="M86" s="135">
        <f t="shared" si="46"/>
        <v>11.532999999999999</v>
      </c>
      <c r="N86" s="136">
        <f t="shared" si="47"/>
        <v>0</v>
      </c>
      <c r="O86" s="136">
        <f t="shared" si="48"/>
        <v>7.9125878833003185</v>
      </c>
      <c r="P86" s="218">
        <f t="shared" si="49"/>
        <v>18</v>
      </c>
      <c r="Q86" s="219">
        <f t="shared" si="50"/>
        <v>0</v>
      </c>
      <c r="R86" s="219">
        <f t="shared" si="51"/>
        <v>144</v>
      </c>
      <c r="T86">
        <v>514</v>
      </c>
      <c r="U86">
        <v>4772</v>
      </c>
      <c r="V86" t="s">
        <v>501</v>
      </c>
      <c r="W86">
        <v>1819.885</v>
      </c>
      <c r="X86">
        <v>997.26499999999999</v>
      </c>
      <c r="Y86">
        <v>1.825</v>
      </c>
      <c r="Z86">
        <v>11.532999999999999</v>
      </c>
      <c r="AA86">
        <v>126.61691999999999</v>
      </c>
      <c r="AB86">
        <v>0.82303300000000001</v>
      </c>
      <c r="AC86">
        <v>48.120530000000002</v>
      </c>
      <c r="AD86" s="1">
        <v>247</v>
      </c>
      <c r="AE86">
        <v>0</v>
      </c>
      <c r="AF86">
        <v>144</v>
      </c>
      <c r="AG86">
        <v>99</v>
      </c>
      <c r="AH86">
        <v>14.373158</v>
      </c>
      <c r="AI86">
        <v>192.3</v>
      </c>
      <c r="AJ86">
        <v>50.1</v>
      </c>
      <c r="AK86">
        <v>18</v>
      </c>
      <c r="AL86">
        <v>1245</v>
      </c>
      <c r="AM86" t="s">
        <v>502</v>
      </c>
      <c r="AN86" t="s">
        <v>1060</v>
      </c>
      <c r="AO86">
        <v>1709.4570000000001</v>
      </c>
      <c r="AR86" t="s">
        <v>117</v>
      </c>
      <c r="AS86" t="s">
        <v>122</v>
      </c>
      <c r="AT86" t="s">
        <v>314</v>
      </c>
      <c r="AU86" t="s">
        <v>501</v>
      </c>
      <c r="AV86" t="s">
        <v>48</v>
      </c>
      <c r="AW86">
        <v>2</v>
      </c>
      <c r="BB86">
        <v>0.82535111609200074</v>
      </c>
      <c r="BC86" t="s">
        <v>66</v>
      </c>
      <c r="BF86" t="s">
        <v>117</v>
      </c>
      <c r="BG86" t="s">
        <v>122</v>
      </c>
      <c r="BH86" t="s">
        <v>501</v>
      </c>
      <c r="BI86">
        <v>4772</v>
      </c>
      <c r="BJ86">
        <v>2</v>
      </c>
      <c r="BK86" t="s">
        <v>314</v>
      </c>
      <c r="BL86" t="s">
        <v>318</v>
      </c>
      <c r="BM86">
        <v>0.82535111609200074</v>
      </c>
      <c r="BN86" t="s">
        <v>66</v>
      </c>
      <c r="BO86" t="s">
        <v>182</v>
      </c>
      <c r="BP86">
        <v>1819.8850000000002</v>
      </c>
    </row>
    <row r="87" spans="1:68" ht="16.5">
      <c r="A87" s="108" t="str">
        <f t="shared" ref="A87:A108" si="52">BF87</f>
        <v>삼환교통</v>
      </c>
      <c r="B87" s="109" t="str">
        <f t="shared" si="34"/>
        <v>문정훈</v>
      </c>
      <c r="C87" s="110" t="str">
        <f t="shared" ref="C87:C108" si="53">BN87</f>
        <v>D</v>
      </c>
      <c r="D87" s="111">
        <f t="shared" ref="D87:D108" si="54">BM87</f>
        <v>0.81154513741683054</v>
      </c>
      <c r="E87" s="112">
        <f t="shared" ref="E87:E108" si="55">U87</f>
        <v>92</v>
      </c>
      <c r="F87" s="113" t="str">
        <f t="shared" ref="F87:F108" si="56">BG87</f>
        <v>62</v>
      </c>
      <c r="G87" s="114" t="str">
        <f t="shared" ref="G87:G108" si="57">BK87</f>
        <v>70바3181</v>
      </c>
      <c r="H87" s="115">
        <f t="shared" ref="H87:H108" si="58">BJ87</f>
        <v>11</v>
      </c>
      <c r="I87" s="116">
        <f t="shared" si="35"/>
        <v>1581.932</v>
      </c>
      <c r="J87" s="117">
        <f t="shared" ref="J87:J108" si="59">AB87/AA87</f>
        <v>6.3589925588329434E-3</v>
      </c>
      <c r="K87" s="117">
        <f t="shared" ref="K87:K108" si="60">AC87/AA87</f>
        <v>0.39862375360561025</v>
      </c>
      <c r="L87" s="117">
        <f t="shared" ref="L87:L108" si="61">AD87/I87</f>
        <v>0.26865882983592215</v>
      </c>
      <c r="M87" s="118">
        <f t="shared" ref="M87:M108" si="62">Z87</f>
        <v>15.054</v>
      </c>
      <c r="N87" s="119">
        <f t="shared" ref="N87:N108" si="63">AE87*100/W87</f>
        <v>0.18964152694300387</v>
      </c>
      <c r="O87" s="119">
        <f t="shared" ref="O87:O108" si="64">AF87*100/W87</f>
        <v>32.302273422624992</v>
      </c>
      <c r="P87" s="220">
        <f t="shared" ref="P87:P108" si="65">AK87</f>
        <v>7</v>
      </c>
      <c r="Q87" s="221">
        <f t="shared" ref="Q87:Q108" si="66">AE87</f>
        <v>3</v>
      </c>
      <c r="R87" s="221">
        <f t="shared" ref="R87:R108" si="67">AF87</f>
        <v>511</v>
      </c>
      <c r="T87">
        <v>514</v>
      </c>
      <c r="U87">
        <v>92</v>
      </c>
      <c r="V87" t="s">
        <v>503</v>
      </c>
      <c r="W87">
        <v>1581.932</v>
      </c>
      <c r="X87">
        <v>869.51300000000003</v>
      </c>
      <c r="Y87">
        <v>1.819</v>
      </c>
      <c r="Z87">
        <v>15.054</v>
      </c>
      <c r="AA87">
        <v>100.72774800000001</v>
      </c>
      <c r="AB87">
        <v>0.64052699999999996</v>
      </c>
      <c r="AC87">
        <v>40.152473000000001</v>
      </c>
      <c r="AD87" s="1">
        <v>425</v>
      </c>
      <c r="AE87">
        <v>3</v>
      </c>
      <c r="AF87">
        <v>511</v>
      </c>
      <c r="AG87">
        <v>78</v>
      </c>
      <c r="AH87">
        <v>15.705026</v>
      </c>
      <c r="AI87">
        <v>398</v>
      </c>
      <c r="AJ87">
        <v>0</v>
      </c>
      <c r="AK87">
        <v>7</v>
      </c>
      <c r="AL87">
        <v>285</v>
      </c>
      <c r="AM87" t="s">
        <v>504</v>
      </c>
      <c r="AN87" t="s">
        <v>1061</v>
      </c>
      <c r="AO87">
        <v>218.96299999999999</v>
      </c>
      <c r="AR87" t="s">
        <v>117</v>
      </c>
      <c r="AS87" t="s">
        <v>122</v>
      </c>
      <c r="AT87" t="s">
        <v>317</v>
      </c>
      <c r="AU87" t="s">
        <v>503</v>
      </c>
      <c r="AV87" t="s">
        <v>48</v>
      </c>
      <c r="AW87">
        <v>11</v>
      </c>
      <c r="BB87">
        <v>0.81154513741683054</v>
      </c>
      <c r="BC87" t="s">
        <v>66</v>
      </c>
      <c r="BF87" t="s">
        <v>117</v>
      </c>
      <c r="BG87" t="s">
        <v>122</v>
      </c>
      <c r="BH87" t="s">
        <v>503</v>
      </c>
      <c r="BI87">
        <v>92</v>
      </c>
      <c r="BJ87">
        <v>11</v>
      </c>
      <c r="BK87" t="s">
        <v>317</v>
      </c>
      <c r="BL87" t="s">
        <v>297</v>
      </c>
      <c r="BM87">
        <v>0.81154513741683054</v>
      </c>
      <c r="BN87" t="s">
        <v>66</v>
      </c>
      <c r="BO87" t="s">
        <v>182</v>
      </c>
      <c r="BP87">
        <v>1581.9319999999998</v>
      </c>
    </row>
    <row r="88" spans="1:68" ht="16.5">
      <c r="A88" s="125" t="str">
        <f t="shared" si="52"/>
        <v>삼환교통</v>
      </c>
      <c r="B88" s="126" t="str">
        <f t="shared" si="34"/>
        <v>박건영</v>
      </c>
      <c r="C88" s="127" t="str">
        <f t="shared" si="53"/>
        <v>F</v>
      </c>
      <c r="D88" s="128">
        <f t="shared" si="54"/>
        <v>0.75255197139924135</v>
      </c>
      <c r="E88" s="129">
        <f t="shared" si="55"/>
        <v>5579</v>
      </c>
      <c r="F88" s="130" t="str">
        <f t="shared" si="56"/>
        <v>4</v>
      </c>
      <c r="G88" s="131" t="str">
        <f t="shared" si="57"/>
        <v>72아1222</v>
      </c>
      <c r="H88" s="132">
        <f t="shared" si="58"/>
        <v>9</v>
      </c>
      <c r="I88" s="133">
        <f t="shared" si="35"/>
        <v>1715.0989999999999</v>
      </c>
      <c r="J88" s="134">
        <f t="shared" si="59"/>
        <v>2.0878178761587363E-2</v>
      </c>
      <c r="K88" s="134">
        <f t="shared" si="60"/>
        <v>0.35443843242068584</v>
      </c>
      <c r="L88" s="134">
        <f t="shared" si="61"/>
        <v>0.16150671185744964</v>
      </c>
      <c r="M88" s="135">
        <f t="shared" si="62"/>
        <v>13.737</v>
      </c>
      <c r="N88" s="136">
        <f t="shared" si="63"/>
        <v>5.8305672150703841E-2</v>
      </c>
      <c r="O88" s="136">
        <f t="shared" si="64"/>
        <v>8.5126281340027603</v>
      </c>
      <c r="P88" s="218">
        <f t="shared" si="65"/>
        <v>14</v>
      </c>
      <c r="Q88" s="219">
        <f t="shared" si="66"/>
        <v>1</v>
      </c>
      <c r="R88" s="219">
        <f t="shared" si="67"/>
        <v>146</v>
      </c>
      <c r="T88">
        <v>514</v>
      </c>
      <c r="U88">
        <v>5579</v>
      </c>
      <c r="V88" t="s">
        <v>505</v>
      </c>
      <c r="W88">
        <v>1715.0989999999999</v>
      </c>
      <c r="X88">
        <v>806.35900000000004</v>
      </c>
      <c r="Y88">
        <v>2.1269999999999998</v>
      </c>
      <c r="Z88">
        <v>13.737</v>
      </c>
      <c r="AA88">
        <v>106.928867</v>
      </c>
      <c r="AB88">
        <v>2.2324799999999998</v>
      </c>
      <c r="AC88">
        <v>37.899700000000003</v>
      </c>
      <c r="AD88" s="1">
        <v>277</v>
      </c>
      <c r="AE88">
        <v>1</v>
      </c>
      <c r="AF88">
        <v>146</v>
      </c>
      <c r="AG88">
        <v>66</v>
      </c>
      <c r="AH88">
        <v>16.039625000000001</v>
      </c>
      <c r="AI88">
        <v>16.899999999999999</v>
      </c>
      <c r="AJ88">
        <v>0</v>
      </c>
      <c r="AK88">
        <v>14</v>
      </c>
      <c r="AL88">
        <v>7975</v>
      </c>
      <c r="AM88" t="s">
        <v>506</v>
      </c>
      <c r="AN88" t="s">
        <v>1062</v>
      </c>
      <c r="AO88">
        <v>398.25900000000001</v>
      </c>
      <c r="AR88" t="s">
        <v>117</v>
      </c>
      <c r="AS88" t="s">
        <v>120</v>
      </c>
      <c r="AT88" t="s">
        <v>853</v>
      </c>
      <c r="AU88" t="s">
        <v>505</v>
      </c>
      <c r="AV88" t="s">
        <v>48</v>
      </c>
      <c r="AW88">
        <v>9</v>
      </c>
      <c r="BB88">
        <v>0.75255197139924135</v>
      </c>
      <c r="BC88" t="s">
        <v>69</v>
      </c>
      <c r="BF88" t="s">
        <v>117</v>
      </c>
      <c r="BG88" t="s">
        <v>120</v>
      </c>
      <c r="BH88" t="s">
        <v>505</v>
      </c>
      <c r="BI88">
        <v>5579</v>
      </c>
      <c r="BJ88">
        <v>9</v>
      </c>
      <c r="BK88" t="s">
        <v>853</v>
      </c>
      <c r="BL88" t="s">
        <v>255</v>
      </c>
      <c r="BM88">
        <v>0.75255197139924135</v>
      </c>
      <c r="BN88" t="s">
        <v>69</v>
      </c>
      <c r="BO88" t="s">
        <v>191</v>
      </c>
      <c r="BP88">
        <v>1715.0989999999997</v>
      </c>
    </row>
    <row r="89" spans="1:68" ht="16.5">
      <c r="A89" s="108" t="str">
        <f t="shared" si="52"/>
        <v>삼환교통</v>
      </c>
      <c r="B89" s="109" t="str">
        <f t="shared" si="34"/>
        <v>박경모</v>
      </c>
      <c r="C89" s="110" t="str">
        <f t="shared" si="53"/>
        <v>B</v>
      </c>
      <c r="D89" s="111">
        <f t="shared" si="54"/>
        <v>0.94505220749405894</v>
      </c>
      <c r="E89" s="112">
        <f t="shared" si="55"/>
        <v>7630</v>
      </c>
      <c r="F89" s="113" t="str">
        <f t="shared" si="56"/>
        <v>4</v>
      </c>
      <c r="G89" s="114" t="str">
        <f t="shared" si="57"/>
        <v>72아1220</v>
      </c>
      <c r="H89" s="115">
        <f t="shared" si="58"/>
        <v>2</v>
      </c>
      <c r="I89" s="116">
        <f t="shared" si="35"/>
        <v>2149.192</v>
      </c>
      <c r="J89" s="117">
        <f t="shared" si="59"/>
        <v>8.7517916657151428E-3</v>
      </c>
      <c r="K89" s="117">
        <f t="shared" si="60"/>
        <v>0.30877473359638979</v>
      </c>
      <c r="L89" s="117">
        <f t="shared" si="61"/>
        <v>0.13865676030805996</v>
      </c>
      <c r="M89" s="118">
        <f t="shared" si="62"/>
        <v>8.8239999999999998</v>
      </c>
      <c r="N89" s="119">
        <f t="shared" si="63"/>
        <v>0.37223291357868443</v>
      </c>
      <c r="O89" s="119">
        <f t="shared" si="64"/>
        <v>8.5613570123097418</v>
      </c>
      <c r="P89" s="220">
        <f t="shared" si="65"/>
        <v>2</v>
      </c>
      <c r="Q89" s="221">
        <f t="shared" si="66"/>
        <v>8</v>
      </c>
      <c r="R89" s="221">
        <f t="shared" si="67"/>
        <v>184</v>
      </c>
      <c r="T89">
        <v>514</v>
      </c>
      <c r="U89">
        <v>7630</v>
      </c>
      <c r="V89" t="s">
        <v>507</v>
      </c>
      <c r="W89">
        <v>2149.192</v>
      </c>
      <c r="X89">
        <v>812.27200000000005</v>
      </c>
      <c r="Y89">
        <v>2.6459999999999999</v>
      </c>
      <c r="Z89">
        <v>8.8239999999999998</v>
      </c>
      <c r="AA89">
        <v>131.01774399999999</v>
      </c>
      <c r="AB89">
        <v>1.1466400000000001</v>
      </c>
      <c r="AC89">
        <v>40.454968999999998</v>
      </c>
      <c r="AD89" s="1">
        <v>298</v>
      </c>
      <c r="AE89">
        <v>8</v>
      </c>
      <c r="AF89">
        <v>184</v>
      </c>
      <c r="AG89">
        <v>65</v>
      </c>
      <c r="AH89">
        <v>16.403822999999999</v>
      </c>
      <c r="AI89">
        <v>123</v>
      </c>
      <c r="AJ89">
        <v>0</v>
      </c>
      <c r="AK89">
        <v>2</v>
      </c>
      <c r="AL89">
        <v>654</v>
      </c>
      <c r="AM89" t="s">
        <v>508</v>
      </c>
      <c r="AN89" t="s">
        <v>1063</v>
      </c>
      <c r="AO89">
        <v>2010.827</v>
      </c>
      <c r="AR89" t="s">
        <v>117</v>
      </c>
      <c r="AS89" t="s">
        <v>120</v>
      </c>
      <c r="AT89" t="s">
        <v>263</v>
      </c>
      <c r="AU89" t="s">
        <v>507</v>
      </c>
      <c r="AV89" t="s">
        <v>48</v>
      </c>
      <c r="AW89">
        <v>2</v>
      </c>
      <c r="BB89">
        <v>0.94505220749405894</v>
      </c>
      <c r="BC89" t="s">
        <v>67</v>
      </c>
      <c r="BF89" t="s">
        <v>117</v>
      </c>
      <c r="BG89" t="s">
        <v>120</v>
      </c>
      <c r="BH89" t="s">
        <v>507</v>
      </c>
      <c r="BI89">
        <v>7630</v>
      </c>
      <c r="BJ89">
        <v>2</v>
      </c>
      <c r="BK89" t="s">
        <v>263</v>
      </c>
      <c r="BL89" t="s">
        <v>273</v>
      </c>
      <c r="BM89">
        <v>0.94505220749405894</v>
      </c>
      <c r="BN89" t="s">
        <v>67</v>
      </c>
      <c r="BO89" t="s">
        <v>179</v>
      </c>
      <c r="BP89">
        <v>2149.192</v>
      </c>
    </row>
    <row r="90" spans="1:68" ht="16.5">
      <c r="A90" s="125" t="str">
        <f t="shared" si="52"/>
        <v>삼환교통</v>
      </c>
      <c r="B90" s="126" t="str">
        <f t="shared" si="34"/>
        <v>박광웅</v>
      </c>
      <c r="C90" s="127" t="str">
        <f t="shared" si="53"/>
        <v>F</v>
      </c>
      <c r="D90" s="128">
        <f t="shared" si="54"/>
        <v>0.74665291109782572</v>
      </c>
      <c r="E90" s="129">
        <f t="shared" si="55"/>
        <v>3087</v>
      </c>
      <c r="F90" s="130" t="str">
        <f t="shared" si="56"/>
        <v>58</v>
      </c>
      <c r="G90" s="131" t="str">
        <f t="shared" si="57"/>
        <v>72아1199</v>
      </c>
      <c r="H90" s="132">
        <f t="shared" si="58"/>
        <v>2</v>
      </c>
      <c r="I90" s="133">
        <f t="shared" si="35"/>
        <v>2069.7089999999998</v>
      </c>
      <c r="J90" s="134">
        <f t="shared" si="59"/>
        <v>2.8092913774367075E-2</v>
      </c>
      <c r="K90" s="134">
        <f t="shared" si="60"/>
        <v>0.34713197494264264</v>
      </c>
      <c r="L90" s="134">
        <f t="shared" si="61"/>
        <v>0.24641145204470774</v>
      </c>
      <c r="M90" s="135">
        <f t="shared" si="62"/>
        <v>13.492000000000001</v>
      </c>
      <c r="N90" s="136">
        <f t="shared" si="63"/>
        <v>4.831597098915838E-2</v>
      </c>
      <c r="O90" s="136">
        <f t="shared" si="64"/>
        <v>26.042308363156369</v>
      </c>
      <c r="P90" s="218">
        <f t="shared" si="65"/>
        <v>2</v>
      </c>
      <c r="Q90" s="219">
        <f t="shared" si="66"/>
        <v>1</v>
      </c>
      <c r="R90" s="219">
        <f t="shared" si="67"/>
        <v>539</v>
      </c>
      <c r="T90">
        <v>514</v>
      </c>
      <c r="U90">
        <v>3087</v>
      </c>
      <c r="V90" t="s">
        <v>509</v>
      </c>
      <c r="W90">
        <v>2069.7089999999998</v>
      </c>
      <c r="X90">
        <v>988.42899999999997</v>
      </c>
      <c r="Y90">
        <v>2.0939999999999999</v>
      </c>
      <c r="Z90">
        <v>13.492000000000001</v>
      </c>
      <c r="AA90">
        <v>138.102193</v>
      </c>
      <c r="AB90">
        <v>3.8796930000000001</v>
      </c>
      <c r="AC90">
        <v>47.939686999999999</v>
      </c>
      <c r="AD90" s="1">
        <v>510</v>
      </c>
      <c r="AE90">
        <v>1</v>
      </c>
      <c r="AF90">
        <v>539</v>
      </c>
      <c r="AG90">
        <v>73</v>
      </c>
      <c r="AH90">
        <v>14.986793</v>
      </c>
      <c r="AI90">
        <v>2687.7</v>
      </c>
      <c r="AJ90">
        <v>0</v>
      </c>
      <c r="AK90">
        <v>2</v>
      </c>
      <c r="AL90">
        <v>367</v>
      </c>
      <c r="AM90" t="s">
        <v>510</v>
      </c>
      <c r="AN90" t="s">
        <v>1064</v>
      </c>
      <c r="AO90">
        <v>1960.51</v>
      </c>
      <c r="AR90" t="s">
        <v>117</v>
      </c>
      <c r="AS90" t="s">
        <v>121</v>
      </c>
      <c r="AT90" t="s">
        <v>290</v>
      </c>
      <c r="AU90" t="s">
        <v>509</v>
      </c>
      <c r="AV90" t="s">
        <v>48</v>
      </c>
      <c r="AW90">
        <v>2</v>
      </c>
      <c r="BB90">
        <v>0.74665291109782572</v>
      </c>
      <c r="BC90" t="s">
        <v>69</v>
      </c>
      <c r="BF90" t="s">
        <v>117</v>
      </c>
      <c r="BG90" t="s">
        <v>121</v>
      </c>
      <c r="BH90" t="s">
        <v>509</v>
      </c>
      <c r="BI90">
        <v>3087</v>
      </c>
      <c r="BJ90">
        <v>2</v>
      </c>
      <c r="BK90" t="s">
        <v>290</v>
      </c>
      <c r="BL90" t="s">
        <v>361</v>
      </c>
      <c r="BM90">
        <v>0.74665291109782572</v>
      </c>
      <c r="BN90" t="s">
        <v>69</v>
      </c>
      <c r="BO90" t="s">
        <v>191</v>
      </c>
      <c r="BP90">
        <v>2069.7089999999998</v>
      </c>
    </row>
    <row r="91" spans="1:68" ht="16.5">
      <c r="A91" s="108" t="str">
        <f t="shared" si="52"/>
        <v>삼환교통</v>
      </c>
      <c r="B91" s="109" t="str">
        <f t="shared" si="34"/>
        <v>박광호</v>
      </c>
      <c r="C91" s="110" t="str">
        <f t="shared" si="53"/>
        <v>F</v>
      </c>
      <c r="D91" s="111">
        <f t="shared" si="54"/>
        <v>0.78739130434782612</v>
      </c>
      <c r="E91" s="112">
        <f t="shared" si="55"/>
        <v>5082</v>
      </c>
      <c r="F91" s="113" t="str">
        <f t="shared" si="56"/>
        <v>79</v>
      </c>
      <c r="G91" s="114" t="str">
        <f t="shared" si="57"/>
        <v>70바3198</v>
      </c>
      <c r="H91" s="115">
        <f t="shared" si="58"/>
        <v>1</v>
      </c>
      <c r="I91" s="116">
        <f t="shared" si="35"/>
        <v>1884.422</v>
      </c>
      <c r="J91" s="117">
        <f t="shared" si="59"/>
        <v>2.574709038086298E-2</v>
      </c>
      <c r="K91" s="117">
        <f t="shared" si="60"/>
        <v>0.36326256505851801</v>
      </c>
      <c r="L91" s="117">
        <f t="shared" si="61"/>
        <v>0.1809573439494975</v>
      </c>
      <c r="M91" s="118">
        <f t="shared" si="62"/>
        <v>15.539</v>
      </c>
      <c r="N91" s="119">
        <f t="shared" si="63"/>
        <v>0</v>
      </c>
      <c r="O91" s="119">
        <f t="shared" si="64"/>
        <v>20.855201223505137</v>
      </c>
      <c r="P91" s="220">
        <f t="shared" si="65"/>
        <v>8</v>
      </c>
      <c r="Q91" s="221">
        <f t="shared" si="66"/>
        <v>0</v>
      </c>
      <c r="R91" s="221">
        <f t="shared" si="67"/>
        <v>393</v>
      </c>
      <c r="T91">
        <v>514</v>
      </c>
      <c r="U91">
        <v>5082</v>
      </c>
      <c r="V91" t="s">
        <v>511</v>
      </c>
      <c r="W91">
        <v>1884.422</v>
      </c>
      <c r="X91">
        <v>1040.5160000000001</v>
      </c>
      <c r="Y91">
        <v>1.8109999999999999</v>
      </c>
      <c r="Z91">
        <v>15.539</v>
      </c>
      <c r="AA91">
        <v>104.28246300000001</v>
      </c>
      <c r="AB91">
        <v>2.6849699999999999</v>
      </c>
      <c r="AC91">
        <v>37.881914999999999</v>
      </c>
      <c r="AD91" s="1">
        <v>341</v>
      </c>
      <c r="AE91">
        <v>0</v>
      </c>
      <c r="AF91">
        <v>393</v>
      </c>
      <c r="AG91">
        <v>90</v>
      </c>
      <c r="AH91">
        <v>18.070363</v>
      </c>
      <c r="AI91">
        <v>778.6</v>
      </c>
      <c r="AJ91">
        <v>15.3</v>
      </c>
      <c r="AK91">
        <v>8</v>
      </c>
      <c r="AL91">
        <v>831</v>
      </c>
      <c r="AM91" t="s">
        <v>512</v>
      </c>
      <c r="AN91" t="s">
        <v>1065</v>
      </c>
      <c r="AO91">
        <v>1884.422</v>
      </c>
      <c r="AR91" t="s">
        <v>117</v>
      </c>
      <c r="AS91" t="s">
        <v>123</v>
      </c>
      <c r="AT91" t="s">
        <v>347</v>
      </c>
      <c r="AU91" t="s">
        <v>511</v>
      </c>
      <c r="AV91" t="s">
        <v>48</v>
      </c>
      <c r="AW91">
        <v>1</v>
      </c>
      <c r="BB91">
        <v>0.78739130434782612</v>
      </c>
      <c r="BC91" t="s">
        <v>69</v>
      </c>
      <c r="BF91" t="s">
        <v>117</v>
      </c>
      <c r="BG91" t="s">
        <v>123</v>
      </c>
      <c r="BH91" t="s">
        <v>511</v>
      </c>
      <c r="BI91">
        <v>5082</v>
      </c>
      <c r="BJ91">
        <v>1</v>
      </c>
      <c r="BK91" t="s">
        <v>347</v>
      </c>
      <c r="BL91" t="s">
        <v>178</v>
      </c>
      <c r="BM91">
        <v>0.78739130434782612</v>
      </c>
      <c r="BN91" t="s">
        <v>69</v>
      </c>
      <c r="BO91" t="s">
        <v>191</v>
      </c>
      <c r="BP91">
        <v>1884.422</v>
      </c>
    </row>
    <row r="92" spans="1:68" ht="16.5">
      <c r="A92" s="125" t="str">
        <f t="shared" si="52"/>
        <v>삼환교통</v>
      </c>
      <c r="B92" s="126" t="str">
        <f t="shared" si="34"/>
        <v>박동수</v>
      </c>
      <c r="C92" s="127" t="str">
        <f t="shared" si="53"/>
        <v>F</v>
      </c>
      <c r="D92" s="128">
        <f t="shared" si="54"/>
        <v>0.77480000000000004</v>
      </c>
      <c r="E92" s="129">
        <f t="shared" si="55"/>
        <v>3318</v>
      </c>
      <c r="F92" s="130" t="str">
        <f t="shared" si="56"/>
        <v>79</v>
      </c>
      <c r="G92" s="131" t="str">
        <f t="shared" si="57"/>
        <v>70바3170</v>
      </c>
      <c r="H92" s="132">
        <f t="shared" si="58"/>
        <v>1</v>
      </c>
      <c r="I92" s="133">
        <f t="shared" si="35"/>
        <v>2225.6959999999999</v>
      </c>
      <c r="J92" s="134">
        <f t="shared" si="59"/>
        <v>1.0167093884076689E-2</v>
      </c>
      <c r="K92" s="134">
        <f t="shared" si="60"/>
        <v>0.31270829673586215</v>
      </c>
      <c r="L92" s="134">
        <f t="shared" si="61"/>
        <v>0.12939772547553666</v>
      </c>
      <c r="M92" s="135">
        <f t="shared" si="62"/>
        <v>9.1039999999999992</v>
      </c>
      <c r="N92" s="136">
        <f t="shared" si="63"/>
        <v>4.4929765790116892E-2</v>
      </c>
      <c r="O92" s="136">
        <f t="shared" si="64"/>
        <v>7.1887625264187029</v>
      </c>
      <c r="P92" s="218">
        <f t="shared" si="65"/>
        <v>0</v>
      </c>
      <c r="Q92" s="219">
        <f t="shared" si="66"/>
        <v>1</v>
      </c>
      <c r="R92" s="219">
        <f t="shared" si="67"/>
        <v>160</v>
      </c>
      <c r="T92">
        <v>514</v>
      </c>
      <c r="U92">
        <v>3318</v>
      </c>
      <c r="V92" t="s">
        <v>513</v>
      </c>
      <c r="W92">
        <v>2225.6959999999999</v>
      </c>
      <c r="X92">
        <v>1148.9490000000001</v>
      </c>
      <c r="Y92">
        <v>1.9370000000000001</v>
      </c>
      <c r="Z92">
        <v>9.1039999999999992</v>
      </c>
      <c r="AA92">
        <v>132.75051999999999</v>
      </c>
      <c r="AB92">
        <v>1.3496870000000001</v>
      </c>
      <c r="AC92">
        <v>41.512188999999999</v>
      </c>
      <c r="AD92" s="1">
        <v>288</v>
      </c>
      <c r="AE92">
        <v>1</v>
      </c>
      <c r="AF92">
        <v>160</v>
      </c>
      <c r="AG92">
        <v>70</v>
      </c>
      <c r="AH92">
        <v>16.766005</v>
      </c>
      <c r="AI92">
        <v>256.7</v>
      </c>
      <c r="AJ92">
        <v>0</v>
      </c>
      <c r="AK92">
        <v>0</v>
      </c>
      <c r="AL92">
        <v>0</v>
      </c>
      <c r="AM92" t="s">
        <v>514</v>
      </c>
      <c r="AN92" t="s">
        <v>1066</v>
      </c>
      <c r="AO92">
        <v>2225.6959999999999</v>
      </c>
      <c r="AR92" t="s">
        <v>117</v>
      </c>
      <c r="AS92" t="s">
        <v>123</v>
      </c>
      <c r="AT92" t="s">
        <v>341</v>
      </c>
      <c r="AU92" t="s">
        <v>513</v>
      </c>
      <c r="AV92" t="s">
        <v>48</v>
      </c>
      <c r="AW92">
        <v>1</v>
      </c>
      <c r="BB92">
        <v>0.77480000000000004</v>
      </c>
      <c r="BC92" t="s">
        <v>69</v>
      </c>
      <c r="BF92" t="s">
        <v>117</v>
      </c>
      <c r="BG92" t="s">
        <v>123</v>
      </c>
      <c r="BH92" t="s">
        <v>513</v>
      </c>
      <c r="BI92">
        <v>3318</v>
      </c>
      <c r="BJ92">
        <v>1</v>
      </c>
      <c r="BK92" t="s">
        <v>341</v>
      </c>
      <c r="BL92" t="s">
        <v>178</v>
      </c>
      <c r="BM92">
        <v>0.77480000000000004</v>
      </c>
      <c r="BN92" t="s">
        <v>69</v>
      </c>
      <c r="BO92" t="s">
        <v>191</v>
      </c>
      <c r="BP92">
        <v>2225.6959999999999</v>
      </c>
    </row>
    <row r="93" spans="1:68" ht="16.5">
      <c r="A93" s="108" t="str">
        <f t="shared" si="52"/>
        <v>삼환교통</v>
      </c>
      <c r="B93" s="109" t="str">
        <f t="shared" si="34"/>
        <v>박상호</v>
      </c>
      <c r="C93" s="110" t="str">
        <f t="shared" si="53"/>
        <v>F</v>
      </c>
      <c r="D93" s="111">
        <f t="shared" si="54"/>
        <v>0.75309133402866346</v>
      </c>
      <c r="E93" s="112">
        <f t="shared" si="55"/>
        <v>3053</v>
      </c>
      <c r="F93" s="113" t="str">
        <f t="shared" si="56"/>
        <v>4</v>
      </c>
      <c r="G93" s="114" t="str">
        <f t="shared" si="57"/>
        <v>72아1207</v>
      </c>
      <c r="H93" s="115">
        <f t="shared" si="58"/>
        <v>15</v>
      </c>
      <c r="I93" s="116">
        <f t="shared" si="35"/>
        <v>2117.9290000000001</v>
      </c>
      <c r="J93" s="117">
        <f t="shared" si="59"/>
        <v>2.2579861553764735E-2</v>
      </c>
      <c r="K93" s="117">
        <f t="shared" si="60"/>
        <v>0.35778459583287708</v>
      </c>
      <c r="L93" s="117">
        <f t="shared" si="61"/>
        <v>0.21247171175237695</v>
      </c>
      <c r="M93" s="118">
        <f t="shared" si="62"/>
        <v>14.101000000000001</v>
      </c>
      <c r="N93" s="119">
        <f t="shared" si="63"/>
        <v>0</v>
      </c>
      <c r="O93" s="119">
        <f t="shared" si="64"/>
        <v>13.739837359987044</v>
      </c>
      <c r="P93" s="220">
        <f t="shared" si="65"/>
        <v>2</v>
      </c>
      <c r="Q93" s="221">
        <f t="shared" si="66"/>
        <v>0</v>
      </c>
      <c r="R93" s="221">
        <f t="shared" si="67"/>
        <v>291</v>
      </c>
      <c r="T93">
        <v>514</v>
      </c>
      <c r="U93">
        <v>3053</v>
      </c>
      <c r="V93" t="s">
        <v>903</v>
      </c>
      <c r="W93">
        <v>2117.9290000000001</v>
      </c>
      <c r="X93">
        <v>1018.395</v>
      </c>
      <c r="Y93">
        <v>2.08</v>
      </c>
      <c r="Z93">
        <v>14.101000000000001</v>
      </c>
      <c r="AA93">
        <v>134.189131</v>
      </c>
      <c r="AB93">
        <v>3.0299719999999999</v>
      </c>
      <c r="AC93">
        <v>48.010804</v>
      </c>
      <c r="AD93" s="1">
        <v>450</v>
      </c>
      <c r="AE93">
        <v>0</v>
      </c>
      <c r="AF93">
        <v>291</v>
      </c>
      <c r="AG93">
        <v>75</v>
      </c>
      <c r="AH93">
        <v>15.783163</v>
      </c>
      <c r="AI93">
        <v>419.6</v>
      </c>
      <c r="AJ93">
        <v>0</v>
      </c>
      <c r="AK93">
        <v>2</v>
      </c>
      <c r="AL93">
        <v>80</v>
      </c>
      <c r="AM93" t="s">
        <v>904</v>
      </c>
      <c r="AN93" t="s">
        <v>1067</v>
      </c>
      <c r="AO93">
        <v>296.42899999999997</v>
      </c>
      <c r="AR93" t="s">
        <v>117</v>
      </c>
      <c r="AS93" t="s">
        <v>120</v>
      </c>
      <c r="AT93" t="s">
        <v>250</v>
      </c>
      <c r="AU93" t="s">
        <v>903</v>
      </c>
      <c r="AV93" t="s">
        <v>48</v>
      </c>
      <c r="AW93">
        <v>15</v>
      </c>
      <c r="BB93">
        <v>0.75309133402866346</v>
      </c>
      <c r="BC93" t="s">
        <v>69</v>
      </c>
      <c r="BF93" t="s">
        <v>117</v>
      </c>
      <c r="BG93" t="s">
        <v>120</v>
      </c>
      <c r="BH93" t="s">
        <v>903</v>
      </c>
      <c r="BI93">
        <v>3053</v>
      </c>
      <c r="BJ93">
        <v>15</v>
      </c>
      <c r="BK93" t="s">
        <v>250</v>
      </c>
      <c r="BL93" t="s">
        <v>358</v>
      </c>
      <c r="BM93">
        <v>0.75309133402866346</v>
      </c>
      <c r="BN93" t="s">
        <v>69</v>
      </c>
      <c r="BO93" t="s">
        <v>191</v>
      </c>
      <c r="BP93">
        <v>2117.9290000000001</v>
      </c>
    </row>
    <row r="94" spans="1:68" ht="16.5">
      <c r="A94" s="125" t="str">
        <f t="shared" si="52"/>
        <v>삼환교통</v>
      </c>
      <c r="B94" s="126" t="str">
        <f t="shared" si="34"/>
        <v>박석훈</v>
      </c>
      <c r="C94" s="127" t="str">
        <f t="shared" si="53"/>
        <v>D</v>
      </c>
      <c r="D94" s="128">
        <f t="shared" si="54"/>
        <v>0.82995009742258341</v>
      </c>
      <c r="E94" s="129">
        <f t="shared" si="55"/>
        <v>6513</v>
      </c>
      <c r="F94" s="130" t="str">
        <f t="shared" si="56"/>
        <v>79</v>
      </c>
      <c r="G94" s="131" t="str">
        <f t="shared" si="57"/>
        <v>70바3102</v>
      </c>
      <c r="H94" s="132">
        <f t="shared" si="58"/>
        <v>2</v>
      </c>
      <c r="I94" s="133">
        <f t="shared" si="35"/>
        <v>1501.0519999999999</v>
      </c>
      <c r="J94" s="134">
        <f t="shared" si="59"/>
        <v>5.0771870594747061E-2</v>
      </c>
      <c r="K94" s="134">
        <f t="shared" si="60"/>
        <v>0.34351028439383807</v>
      </c>
      <c r="L94" s="134">
        <f t="shared" si="61"/>
        <v>0.24382899459845497</v>
      </c>
      <c r="M94" s="135">
        <f t="shared" si="62"/>
        <v>15.986000000000001</v>
      </c>
      <c r="N94" s="136">
        <f t="shared" si="63"/>
        <v>0</v>
      </c>
      <c r="O94" s="136">
        <f t="shared" si="64"/>
        <v>10.059611525783252</v>
      </c>
      <c r="P94" s="218">
        <f t="shared" si="65"/>
        <v>12</v>
      </c>
      <c r="Q94" s="219">
        <f t="shared" si="66"/>
        <v>0</v>
      </c>
      <c r="R94" s="219">
        <f t="shared" si="67"/>
        <v>151</v>
      </c>
      <c r="T94">
        <v>514</v>
      </c>
      <c r="U94">
        <v>6513</v>
      </c>
      <c r="V94" t="s">
        <v>515</v>
      </c>
      <c r="W94">
        <v>1501.0519999999999</v>
      </c>
      <c r="X94">
        <v>858.67499999999995</v>
      </c>
      <c r="Y94">
        <v>1.748</v>
      </c>
      <c r="Z94">
        <v>15.986000000000001</v>
      </c>
      <c r="AA94">
        <v>83.701919000000004</v>
      </c>
      <c r="AB94">
        <v>4.2497030000000002</v>
      </c>
      <c r="AC94">
        <v>28.752469999999999</v>
      </c>
      <c r="AD94" s="1">
        <v>366</v>
      </c>
      <c r="AE94">
        <v>0</v>
      </c>
      <c r="AF94">
        <v>151</v>
      </c>
      <c r="AG94">
        <v>77</v>
      </c>
      <c r="AH94">
        <v>17.933304</v>
      </c>
      <c r="AI94">
        <v>1533.3</v>
      </c>
      <c r="AJ94">
        <v>0</v>
      </c>
      <c r="AK94">
        <v>12</v>
      </c>
      <c r="AL94">
        <v>3115</v>
      </c>
      <c r="AM94" t="s">
        <v>516</v>
      </c>
      <c r="AN94" t="s">
        <v>1068</v>
      </c>
      <c r="AO94">
        <v>1365.434</v>
      </c>
      <c r="AR94" t="s">
        <v>117</v>
      </c>
      <c r="AS94" t="s">
        <v>123</v>
      </c>
      <c r="AT94" t="s">
        <v>327</v>
      </c>
      <c r="AU94" t="s">
        <v>515</v>
      </c>
      <c r="AV94" t="s">
        <v>48</v>
      </c>
      <c r="AW94">
        <v>2</v>
      </c>
      <c r="BB94">
        <v>0.82995009742258341</v>
      </c>
      <c r="BC94" t="s">
        <v>66</v>
      </c>
      <c r="BF94" t="s">
        <v>117</v>
      </c>
      <c r="BG94" t="s">
        <v>123</v>
      </c>
      <c r="BH94" t="s">
        <v>515</v>
      </c>
      <c r="BI94">
        <v>6513</v>
      </c>
      <c r="BJ94">
        <v>2</v>
      </c>
      <c r="BK94" t="s">
        <v>327</v>
      </c>
      <c r="BL94" t="s">
        <v>342</v>
      </c>
      <c r="BM94">
        <v>0.82995009742258341</v>
      </c>
      <c r="BN94" t="s">
        <v>66</v>
      </c>
      <c r="BO94" t="s">
        <v>182</v>
      </c>
      <c r="BP94">
        <v>1501.0519999999999</v>
      </c>
    </row>
    <row r="95" spans="1:68" ht="16.5">
      <c r="A95" s="108" t="str">
        <f t="shared" si="52"/>
        <v>삼환교통</v>
      </c>
      <c r="B95" s="109" t="str">
        <f t="shared" si="34"/>
        <v>박세진</v>
      </c>
      <c r="C95" s="110" t="str">
        <f t="shared" si="53"/>
        <v>F</v>
      </c>
      <c r="D95" s="111">
        <f t="shared" si="54"/>
        <v>0.77964285714285708</v>
      </c>
      <c r="E95" s="112">
        <f t="shared" si="55"/>
        <v>4659</v>
      </c>
      <c r="F95" s="113" t="str">
        <f t="shared" si="56"/>
        <v>58</v>
      </c>
      <c r="G95" s="114" t="str">
        <f t="shared" si="57"/>
        <v>72아1200</v>
      </c>
      <c r="H95" s="115">
        <f t="shared" si="58"/>
        <v>1</v>
      </c>
      <c r="I95" s="116">
        <f t="shared" si="35"/>
        <v>3060.2559999999999</v>
      </c>
      <c r="J95" s="117">
        <f t="shared" si="59"/>
        <v>1.7473843561435238E-2</v>
      </c>
      <c r="K95" s="117">
        <f t="shared" si="60"/>
        <v>0.38225899267999208</v>
      </c>
      <c r="L95" s="117">
        <f t="shared" si="61"/>
        <v>0.20096357951753058</v>
      </c>
      <c r="M95" s="118">
        <f t="shared" si="62"/>
        <v>12.896000000000001</v>
      </c>
      <c r="N95" s="119">
        <f t="shared" si="63"/>
        <v>0.16338502399799235</v>
      </c>
      <c r="O95" s="119">
        <f t="shared" si="64"/>
        <v>9.6070394110819493</v>
      </c>
      <c r="P95" s="220">
        <f t="shared" si="65"/>
        <v>2</v>
      </c>
      <c r="Q95" s="221">
        <f t="shared" si="66"/>
        <v>5</v>
      </c>
      <c r="R95" s="221">
        <f t="shared" si="67"/>
        <v>294</v>
      </c>
      <c r="T95">
        <v>514</v>
      </c>
      <c r="U95">
        <v>4659</v>
      </c>
      <c r="V95" t="s">
        <v>517</v>
      </c>
      <c r="W95">
        <v>3060.2559999999999</v>
      </c>
      <c r="X95">
        <v>1401.9079999999999</v>
      </c>
      <c r="Y95">
        <v>2.1829999999999998</v>
      </c>
      <c r="Z95">
        <v>12.896000000000001</v>
      </c>
      <c r="AA95">
        <v>211.313841</v>
      </c>
      <c r="AB95">
        <v>3.6924649999999999</v>
      </c>
      <c r="AC95">
        <v>80.776616000000004</v>
      </c>
      <c r="AD95" s="1">
        <v>615</v>
      </c>
      <c r="AE95">
        <v>5</v>
      </c>
      <c r="AF95">
        <v>294</v>
      </c>
      <c r="AG95">
        <v>72</v>
      </c>
      <c r="AH95">
        <v>14.482042</v>
      </c>
      <c r="AI95">
        <v>1969.8</v>
      </c>
      <c r="AJ95">
        <v>0</v>
      </c>
      <c r="AK95">
        <v>2</v>
      </c>
      <c r="AL95">
        <v>288</v>
      </c>
      <c r="AM95" t="s">
        <v>518</v>
      </c>
      <c r="AN95" t="s">
        <v>1069</v>
      </c>
      <c r="AO95">
        <v>3060.2559999999999</v>
      </c>
      <c r="AR95" t="s">
        <v>117</v>
      </c>
      <c r="AS95" t="s">
        <v>121</v>
      </c>
      <c r="AT95" t="s">
        <v>291</v>
      </c>
      <c r="AU95" t="s">
        <v>517</v>
      </c>
      <c r="AV95" t="s">
        <v>48</v>
      </c>
      <c r="AW95">
        <v>1</v>
      </c>
      <c r="BB95">
        <v>0.77964285714285708</v>
      </c>
      <c r="BC95" t="s">
        <v>69</v>
      </c>
      <c r="BF95" t="s">
        <v>117</v>
      </c>
      <c r="BG95" t="s">
        <v>121</v>
      </c>
      <c r="BH95" t="s">
        <v>517</v>
      </c>
      <c r="BI95">
        <v>4659</v>
      </c>
      <c r="BJ95">
        <v>1</v>
      </c>
      <c r="BK95" t="s">
        <v>291</v>
      </c>
      <c r="BL95" t="s">
        <v>178</v>
      </c>
      <c r="BM95">
        <v>0.77964285714285708</v>
      </c>
      <c r="BN95" t="s">
        <v>69</v>
      </c>
      <c r="BO95" t="s">
        <v>191</v>
      </c>
      <c r="BP95">
        <v>3060.2559999999999</v>
      </c>
    </row>
    <row r="96" spans="1:68" ht="16.5">
      <c r="A96" s="125" t="str">
        <f t="shared" si="52"/>
        <v>삼환교통</v>
      </c>
      <c r="B96" s="126" t="str">
        <f t="shared" si="34"/>
        <v>박용산</v>
      </c>
      <c r="C96" s="127" t="str">
        <f t="shared" si="53"/>
        <v>C</v>
      </c>
      <c r="D96" s="128">
        <f t="shared" si="54"/>
        <v>0.86357142857142866</v>
      </c>
      <c r="E96" s="129">
        <f t="shared" si="55"/>
        <v>5963</v>
      </c>
      <c r="F96" s="130" t="str">
        <f t="shared" si="56"/>
        <v>4</v>
      </c>
      <c r="G96" s="131" t="str">
        <f t="shared" si="57"/>
        <v>72아1216</v>
      </c>
      <c r="H96" s="132">
        <f t="shared" si="58"/>
        <v>1</v>
      </c>
      <c r="I96" s="133">
        <f t="shared" si="35"/>
        <v>2324.0450000000001</v>
      </c>
      <c r="J96" s="134">
        <f t="shared" si="59"/>
        <v>2.2480966754854108E-2</v>
      </c>
      <c r="K96" s="134">
        <f t="shared" si="60"/>
        <v>0.32253161684879339</v>
      </c>
      <c r="L96" s="134">
        <f t="shared" si="61"/>
        <v>0.25601913904420953</v>
      </c>
      <c r="M96" s="135">
        <f t="shared" si="62"/>
        <v>10.087999999999999</v>
      </c>
      <c r="N96" s="136">
        <f t="shared" si="63"/>
        <v>0.12908528019035775</v>
      </c>
      <c r="O96" s="136">
        <f t="shared" si="64"/>
        <v>6.4112355827877687</v>
      </c>
      <c r="P96" s="218">
        <f t="shared" si="65"/>
        <v>2</v>
      </c>
      <c r="Q96" s="219">
        <f t="shared" si="66"/>
        <v>3</v>
      </c>
      <c r="R96" s="219">
        <f t="shared" si="67"/>
        <v>149</v>
      </c>
      <c r="T96">
        <v>514</v>
      </c>
      <c r="U96">
        <v>5963</v>
      </c>
      <c r="V96" t="s">
        <v>519</v>
      </c>
      <c r="W96">
        <v>2324.0450000000001</v>
      </c>
      <c r="X96">
        <v>961.34100000000001</v>
      </c>
      <c r="Y96">
        <v>2.4180000000000001</v>
      </c>
      <c r="Z96">
        <v>10.087999999999999</v>
      </c>
      <c r="AA96">
        <v>152.05302499999999</v>
      </c>
      <c r="AB96">
        <v>3.4182990000000002</v>
      </c>
      <c r="AC96">
        <v>49.041907999999999</v>
      </c>
      <c r="AD96" s="1">
        <v>595</v>
      </c>
      <c r="AE96">
        <v>3</v>
      </c>
      <c r="AF96">
        <v>149</v>
      </c>
      <c r="AG96">
        <v>62</v>
      </c>
      <c r="AH96">
        <v>15.284437</v>
      </c>
      <c r="AI96">
        <v>0</v>
      </c>
      <c r="AJ96">
        <v>0</v>
      </c>
      <c r="AK96">
        <v>2</v>
      </c>
      <c r="AL96">
        <v>170</v>
      </c>
      <c r="AM96" t="s">
        <v>520</v>
      </c>
      <c r="AN96" t="s">
        <v>1070</v>
      </c>
      <c r="AO96">
        <v>2324.0450000000001</v>
      </c>
      <c r="AR96" t="s">
        <v>117</v>
      </c>
      <c r="AS96" t="s">
        <v>120</v>
      </c>
      <c r="AT96" t="s">
        <v>257</v>
      </c>
      <c r="AU96" t="s">
        <v>519</v>
      </c>
      <c r="AV96" t="s">
        <v>48</v>
      </c>
      <c r="AW96">
        <v>1</v>
      </c>
      <c r="BB96">
        <v>0.86357142857142866</v>
      </c>
      <c r="BC96" t="s">
        <v>68</v>
      </c>
      <c r="BF96" t="s">
        <v>117</v>
      </c>
      <c r="BG96" t="s">
        <v>120</v>
      </c>
      <c r="BH96" t="s">
        <v>519</v>
      </c>
      <c r="BI96">
        <v>5963</v>
      </c>
      <c r="BJ96">
        <v>1</v>
      </c>
      <c r="BK96" t="s">
        <v>257</v>
      </c>
      <c r="BL96" t="s">
        <v>178</v>
      </c>
      <c r="BM96">
        <v>0.86357142857142866</v>
      </c>
      <c r="BN96" t="s">
        <v>68</v>
      </c>
      <c r="BO96" t="s">
        <v>180</v>
      </c>
      <c r="BP96">
        <v>2324.0450000000001</v>
      </c>
    </row>
    <row r="97" spans="1:68" ht="16.5">
      <c r="A97" s="108" t="str">
        <f t="shared" si="52"/>
        <v>삼환교통</v>
      </c>
      <c r="B97" s="109" t="str">
        <f t="shared" si="34"/>
        <v>박일우</v>
      </c>
      <c r="C97" s="110" t="str">
        <f t="shared" si="53"/>
        <v>D</v>
      </c>
      <c r="D97" s="111">
        <f t="shared" si="54"/>
        <v>0.8149588584312637</v>
      </c>
      <c r="E97" s="112">
        <f t="shared" si="55"/>
        <v>3762</v>
      </c>
      <c r="F97" s="113" t="str">
        <f t="shared" si="56"/>
        <v>62</v>
      </c>
      <c r="G97" s="114" t="str">
        <f t="shared" si="57"/>
        <v>70바3174</v>
      </c>
      <c r="H97" s="115">
        <f t="shared" si="58"/>
        <v>2</v>
      </c>
      <c r="I97" s="116">
        <f t="shared" si="35"/>
        <v>2041.8309999999999</v>
      </c>
      <c r="J97" s="117">
        <f t="shared" si="59"/>
        <v>1.6346066449663573E-2</v>
      </c>
      <c r="K97" s="117">
        <f t="shared" si="60"/>
        <v>0.36983689262970515</v>
      </c>
      <c r="L97" s="117">
        <f t="shared" si="61"/>
        <v>0.2115748071216472</v>
      </c>
      <c r="M97" s="118">
        <f t="shared" si="62"/>
        <v>9.4740000000000002</v>
      </c>
      <c r="N97" s="119">
        <f t="shared" si="63"/>
        <v>0</v>
      </c>
      <c r="O97" s="119">
        <f t="shared" si="64"/>
        <v>7.1014692205182506</v>
      </c>
      <c r="P97" s="220">
        <f t="shared" si="65"/>
        <v>28</v>
      </c>
      <c r="Q97" s="221">
        <f t="shared" si="66"/>
        <v>0</v>
      </c>
      <c r="R97" s="221">
        <f t="shared" si="67"/>
        <v>145</v>
      </c>
      <c r="T97">
        <v>514</v>
      </c>
      <c r="U97">
        <v>3762</v>
      </c>
      <c r="V97" t="s">
        <v>521</v>
      </c>
      <c r="W97">
        <v>2041.8309999999999</v>
      </c>
      <c r="X97">
        <v>1086.768</v>
      </c>
      <c r="Y97">
        <v>1.879</v>
      </c>
      <c r="Z97">
        <v>9.4740000000000002</v>
      </c>
      <c r="AA97">
        <v>148.31831299999999</v>
      </c>
      <c r="AB97">
        <v>2.4244210000000002</v>
      </c>
      <c r="AC97">
        <v>54.853583999999998</v>
      </c>
      <c r="AD97" s="1">
        <v>432</v>
      </c>
      <c r="AE97">
        <v>0</v>
      </c>
      <c r="AF97">
        <v>145</v>
      </c>
      <c r="AG97">
        <v>74</v>
      </c>
      <c r="AH97">
        <v>13.766546</v>
      </c>
      <c r="AI97">
        <v>5.2</v>
      </c>
      <c r="AJ97">
        <v>0</v>
      </c>
      <c r="AK97">
        <v>28</v>
      </c>
      <c r="AL97">
        <v>3782</v>
      </c>
      <c r="AM97" t="s">
        <v>522</v>
      </c>
      <c r="AN97" t="s">
        <v>1071</v>
      </c>
      <c r="AO97">
        <v>1931.875</v>
      </c>
      <c r="AR97" t="s">
        <v>117</v>
      </c>
      <c r="AS97" t="s">
        <v>122</v>
      </c>
      <c r="AT97" t="s">
        <v>312</v>
      </c>
      <c r="AU97" t="s">
        <v>521</v>
      </c>
      <c r="AV97" t="s">
        <v>48</v>
      </c>
      <c r="AW97">
        <v>2</v>
      </c>
      <c r="BB97">
        <v>0.8149588584312637</v>
      </c>
      <c r="BC97" t="s">
        <v>66</v>
      </c>
      <c r="BF97" t="s">
        <v>117</v>
      </c>
      <c r="BG97" t="s">
        <v>122</v>
      </c>
      <c r="BH97" t="s">
        <v>521</v>
      </c>
      <c r="BI97">
        <v>3762</v>
      </c>
      <c r="BJ97">
        <v>2</v>
      </c>
      <c r="BK97" t="s">
        <v>312</v>
      </c>
      <c r="BL97" t="s">
        <v>301</v>
      </c>
      <c r="BM97">
        <v>0.8149588584312637</v>
      </c>
      <c r="BN97" t="s">
        <v>66</v>
      </c>
      <c r="BO97" t="s">
        <v>182</v>
      </c>
      <c r="BP97">
        <v>2041.8309999999999</v>
      </c>
    </row>
    <row r="98" spans="1:68" ht="16.5">
      <c r="A98" s="125" t="str">
        <f t="shared" si="52"/>
        <v>삼환교통</v>
      </c>
      <c r="B98" s="126" t="str">
        <f t="shared" si="34"/>
        <v>박창남</v>
      </c>
      <c r="C98" s="127" t="str">
        <f t="shared" si="53"/>
        <v>B</v>
      </c>
      <c r="D98" s="128">
        <f t="shared" si="54"/>
        <v>0.92560162709811256</v>
      </c>
      <c r="E98" s="129">
        <f t="shared" si="55"/>
        <v>6991</v>
      </c>
      <c r="F98" s="130" t="str">
        <f t="shared" si="56"/>
        <v>79</v>
      </c>
      <c r="G98" s="131" t="str">
        <f t="shared" si="57"/>
        <v>70바3128</v>
      </c>
      <c r="H98" s="132">
        <f t="shared" si="58"/>
        <v>10</v>
      </c>
      <c r="I98" s="133">
        <f t="shared" si="35"/>
        <v>2287.7049999999999</v>
      </c>
      <c r="J98" s="134">
        <f t="shared" si="59"/>
        <v>2.400767621130151E-2</v>
      </c>
      <c r="K98" s="134">
        <f t="shared" si="60"/>
        <v>0.34278325022726785</v>
      </c>
      <c r="L98" s="134">
        <f t="shared" si="61"/>
        <v>0.10884270480678235</v>
      </c>
      <c r="M98" s="135">
        <f t="shared" si="62"/>
        <v>10.67</v>
      </c>
      <c r="N98" s="136">
        <f t="shared" si="63"/>
        <v>4.3711929641278048E-2</v>
      </c>
      <c r="O98" s="136">
        <f t="shared" si="64"/>
        <v>31.647437060285309</v>
      </c>
      <c r="P98" s="218">
        <f t="shared" si="65"/>
        <v>1</v>
      </c>
      <c r="Q98" s="219">
        <f t="shared" si="66"/>
        <v>1</v>
      </c>
      <c r="R98" s="219">
        <f t="shared" si="67"/>
        <v>724</v>
      </c>
      <c r="T98">
        <v>514</v>
      </c>
      <c r="U98">
        <v>6991</v>
      </c>
      <c r="V98" t="s">
        <v>523</v>
      </c>
      <c r="W98">
        <v>2287.7049999999999</v>
      </c>
      <c r="X98">
        <v>1078.434</v>
      </c>
      <c r="Y98">
        <v>2.121</v>
      </c>
      <c r="Z98">
        <v>10.67</v>
      </c>
      <c r="AA98">
        <v>132.09745799999999</v>
      </c>
      <c r="AB98">
        <v>3.1713529999999999</v>
      </c>
      <c r="AC98">
        <v>45.280796000000002</v>
      </c>
      <c r="AD98" s="1">
        <v>249</v>
      </c>
      <c r="AE98">
        <v>1</v>
      </c>
      <c r="AF98">
        <v>724</v>
      </c>
      <c r="AG98">
        <v>73</v>
      </c>
      <c r="AH98">
        <v>17.318311999999999</v>
      </c>
      <c r="AI98">
        <v>419.6</v>
      </c>
      <c r="AJ98">
        <v>0</v>
      </c>
      <c r="AK98">
        <v>1</v>
      </c>
      <c r="AL98">
        <v>249</v>
      </c>
      <c r="AM98" t="s">
        <v>524</v>
      </c>
      <c r="AN98" t="s">
        <v>1072</v>
      </c>
      <c r="AO98">
        <v>475.154</v>
      </c>
      <c r="AR98" t="s">
        <v>117</v>
      </c>
      <c r="AS98" t="s">
        <v>123</v>
      </c>
      <c r="AT98" t="s">
        <v>333</v>
      </c>
      <c r="AU98" t="s">
        <v>523</v>
      </c>
      <c r="AV98" t="s">
        <v>48</v>
      </c>
      <c r="AW98">
        <v>10</v>
      </c>
      <c r="BB98">
        <v>0.92560162709811256</v>
      </c>
      <c r="BC98" t="s">
        <v>67</v>
      </c>
      <c r="BF98" t="s">
        <v>117</v>
      </c>
      <c r="BG98" t="s">
        <v>123</v>
      </c>
      <c r="BH98" t="s">
        <v>523</v>
      </c>
      <c r="BI98">
        <v>6991</v>
      </c>
      <c r="BJ98">
        <v>10</v>
      </c>
      <c r="BK98" t="s">
        <v>333</v>
      </c>
      <c r="BL98" t="s">
        <v>338</v>
      </c>
      <c r="BM98">
        <v>0.92560162709811256</v>
      </c>
      <c r="BN98" t="s">
        <v>67</v>
      </c>
      <c r="BO98" t="s">
        <v>179</v>
      </c>
      <c r="BP98">
        <v>2287.7049999999999</v>
      </c>
    </row>
    <row r="99" spans="1:68" ht="16.5">
      <c r="A99" s="108" t="str">
        <f t="shared" si="52"/>
        <v>삼환교통</v>
      </c>
      <c r="B99" s="109" t="str">
        <f t="shared" si="34"/>
        <v>박철우</v>
      </c>
      <c r="C99" s="110" t="str">
        <f t="shared" si="53"/>
        <v>F</v>
      </c>
      <c r="D99" s="111">
        <f t="shared" si="54"/>
        <v>0.77269373063313862</v>
      </c>
      <c r="E99" s="112">
        <f t="shared" si="55"/>
        <v>5945</v>
      </c>
      <c r="F99" s="113" t="str">
        <f t="shared" si="56"/>
        <v>62</v>
      </c>
      <c r="G99" s="114" t="str">
        <f t="shared" si="57"/>
        <v>70바3177</v>
      </c>
      <c r="H99" s="115">
        <f t="shared" si="58"/>
        <v>9</v>
      </c>
      <c r="I99" s="116">
        <f t="shared" si="35"/>
        <v>1409.9960000000001</v>
      </c>
      <c r="J99" s="117">
        <f t="shared" si="59"/>
        <v>2.1950895523148807E-2</v>
      </c>
      <c r="K99" s="117">
        <f t="shared" si="60"/>
        <v>0.3762723715761172</v>
      </c>
      <c r="L99" s="117">
        <f t="shared" si="61"/>
        <v>0.18936223932550161</v>
      </c>
      <c r="M99" s="118">
        <f t="shared" si="62"/>
        <v>14.311</v>
      </c>
      <c r="N99" s="119">
        <f t="shared" si="63"/>
        <v>0</v>
      </c>
      <c r="O99" s="119">
        <f t="shared" si="64"/>
        <v>23.829854836467618</v>
      </c>
      <c r="P99" s="220">
        <f t="shared" si="65"/>
        <v>8</v>
      </c>
      <c r="Q99" s="221">
        <f t="shared" si="66"/>
        <v>0</v>
      </c>
      <c r="R99" s="221">
        <f t="shared" si="67"/>
        <v>336</v>
      </c>
      <c r="T99">
        <v>514</v>
      </c>
      <c r="U99">
        <v>5945</v>
      </c>
      <c r="V99" t="s">
        <v>525</v>
      </c>
      <c r="W99">
        <v>1409.9960000000001</v>
      </c>
      <c r="X99">
        <v>803.60500000000002</v>
      </c>
      <c r="Y99">
        <v>1.7549999999999999</v>
      </c>
      <c r="Z99">
        <v>14.311</v>
      </c>
      <c r="AA99">
        <v>95.742472000000006</v>
      </c>
      <c r="AB99">
        <v>2.1016330000000001</v>
      </c>
      <c r="AC99">
        <v>36.025247</v>
      </c>
      <c r="AD99" s="1">
        <v>267</v>
      </c>
      <c r="AE99">
        <v>0</v>
      </c>
      <c r="AF99">
        <v>336</v>
      </c>
      <c r="AG99">
        <v>77</v>
      </c>
      <c r="AH99">
        <v>14.726964000000001</v>
      </c>
      <c r="AI99">
        <v>66.099999999999994</v>
      </c>
      <c r="AJ99">
        <v>0</v>
      </c>
      <c r="AK99">
        <v>8</v>
      </c>
      <c r="AL99">
        <v>923</v>
      </c>
      <c r="AM99" t="s">
        <v>526</v>
      </c>
      <c r="AN99" t="s">
        <v>1073</v>
      </c>
      <c r="AO99">
        <v>316.51100000000002</v>
      </c>
      <c r="AR99" t="s">
        <v>117</v>
      </c>
      <c r="AS99" t="s">
        <v>122</v>
      </c>
      <c r="AT99" t="s">
        <v>314</v>
      </c>
      <c r="AU99" t="s">
        <v>525</v>
      </c>
      <c r="AV99" t="s">
        <v>48</v>
      </c>
      <c r="AW99">
        <v>9</v>
      </c>
      <c r="BB99">
        <v>0.77269373063313862</v>
      </c>
      <c r="BC99" t="s">
        <v>69</v>
      </c>
      <c r="BF99" t="s">
        <v>117</v>
      </c>
      <c r="BG99" t="s">
        <v>122</v>
      </c>
      <c r="BH99" t="s">
        <v>525</v>
      </c>
      <c r="BI99">
        <v>5945</v>
      </c>
      <c r="BJ99">
        <v>9</v>
      </c>
      <c r="BK99" t="s">
        <v>314</v>
      </c>
      <c r="BL99" t="s">
        <v>305</v>
      </c>
      <c r="BM99">
        <v>0.77269373063313862</v>
      </c>
      <c r="BN99" t="s">
        <v>69</v>
      </c>
      <c r="BO99" t="s">
        <v>191</v>
      </c>
      <c r="BP99">
        <v>1264.6600000000001</v>
      </c>
    </row>
    <row r="100" spans="1:68" ht="16.5">
      <c r="A100" s="125" t="str">
        <f t="shared" si="52"/>
        <v>삼환교통</v>
      </c>
      <c r="B100" s="126" t="str">
        <f t="shared" si="34"/>
        <v>박해석</v>
      </c>
      <c r="C100" s="127" t="str">
        <f t="shared" si="53"/>
        <v>C</v>
      </c>
      <c r="D100" s="128">
        <f t="shared" si="54"/>
        <v>0.86226980720542235</v>
      </c>
      <c r="E100" s="129">
        <f t="shared" si="55"/>
        <v>2098</v>
      </c>
      <c r="F100" s="130" t="str">
        <f t="shared" si="56"/>
        <v>62</v>
      </c>
      <c r="G100" s="131" t="str">
        <f t="shared" si="57"/>
        <v>72아1131</v>
      </c>
      <c r="H100" s="132">
        <f t="shared" si="58"/>
        <v>12</v>
      </c>
      <c r="I100" s="133">
        <f t="shared" si="35"/>
        <v>1588.434</v>
      </c>
      <c r="J100" s="134">
        <f t="shared" si="59"/>
        <v>9.0117703183880266E-3</v>
      </c>
      <c r="K100" s="134">
        <f t="shared" si="60"/>
        <v>0.36804933908402648</v>
      </c>
      <c r="L100" s="134">
        <f t="shared" si="61"/>
        <v>0.16871963204010995</v>
      </c>
      <c r="M100" s="135">
        <f t="shared" si="62"/>
        <v>11.321999999999999</v>
      </c>
      <c r="N100" s="136">
        <f t="shared" si="63"/>
        <v>6.2955086582130573E-2</v>
      </c>
      <c r="O100" s="136">
        <f t="shared" si="64"/>
        <v>5.1623170997347074</v>
      </c>
      <c r="P100" s="218">
        <f t="shared" si="65"/>
        <v>2</v>
      </c>
      <c r="Q100" s="219">
        <f t="shared" si="66"/>
        <v>1</v>
      </c>
      <c r="R100" s="219">
        <f t="shared" si="67"/>
        <v>82</v>
      </c>
      <c r="T100">
        <v>514</v>
      </c>
      <c r="U100">
        <v>2098</v>
      </c>
      <c r="V100" t="s">
        <v>527</v>
      </c>
      <c r="W100">
        <v>1588.434</v>
      </c>
      <c r="X100">
        <v>810.55399999999997</v>
      </c>
      <c r="Y100">
        <v>1.96</v>
      </c>
      <c r="Z100">
        <v>11.321999999999999</v>
      </c>
      <c r="AA100">
        <v>107.54135599999999</v>
      </c>
      <c r="AB100">
        <v>0.96913800000000005</v>
      </c>
      <c r="AC100">
        <v>39.580525000000002</v>
      </c>
      <c r="AD100" s="1">
        <v>268</v>
      </c>
      <c r="AE100">
        <v>1</v>
      </c>
      <c r="AF100">
        <v>82</v>
      </c>
      <c r="AG100">
        <v>78</v>
      </c>
      <c r="AH100">
        <v>14.770447000000001</v>
      </c>
      <c r="AI100">
        <v>134.9</v>
      </c>
      <c r="AJ100">
        <v>0</v>
      </c>
      <c r="AK100">
        <v>2</v>
      </c>
      <c r="AL100">
        <v>178</v>
      </c>
      <c r="AM100" t="s">
        <v>528</v>
      </c>
      <c r="AN100" t="s">
        <v>1074</v>
      </c>
      <c r="AO100">
        <v>290.00400000000002</v>
      </c>
      <c r="AR100" t="s">
        <v>117</v>
      </c>
      <c r="AS100" t="s">
        <v>122</v>
      </c>
      <c r="AT100" t="s">
        <v>323</v>
      </c>
      <c r="AU100" t="s">
        <v>527</v>
      </c>
      <c r="AV100" t="s">
        <v>48</v>
      </c>
      <c r="AW100">
        <v>12</v>
      </c>
      <c r="BB100">
        <v>0.86226980720542235</v>
      </c>
      <c r="BC100" t="s">
        <v>68</v>
      </c>
      <c r="BF100" t="s">
        <v>117</v>
      </c>
      <c r="BG100" t="s">
        <v>122</v>
      </c>
      <c r="BH100" t="s">
        <v>527</v>
      </c>
      <c r="BI100">
        <v>2098</v>
      </c>
      <c r="BJ100">
        <v>12</v>
      </c>
      <c r="BK100" t="s">
        <v>323</v>
      </c>
      <c r="BL100" t="s">
        <v>299</v>
      </c>
      <c r="BM100">
        <v>0.86226980720542235</v>
      </c>
      <c r="BN100" t="s">
        <v>68</v>
      </c>
      <c r="BO100" t="s">
        <v>180</v>
      </c>
      <c r="BP100">
        <v>1588.4339999999997</v>
      </c>
    </row>
    <row r="101" spans="1:68" ht="16.5">
      <c r="A101" s="108" t="str">
        <f t="shared" si="52"/>
        <v>삼환교통</v>
      </c>
      <c r="B101" s="109" t="str">
        <f t="shared" si="34"/>
        <v>박현기</v>
      </c>
      <c r="C101" s="110" t="str">
        <f t="shared" si="53"/>
        <v>F</v>
      </c>
      <c r="D101" s="111">
        <f t="shared" si="54"/>
        <v>0.78317816437969201</v>
      </c>
      <c r="E101" s="112">
        <f t="shared" si="55"/>
        <v>5209</v>
      </c>
      <c r="F101" s="113" t="str">
        <f t="shared" si="56"/>
        <v>4</v>
      </c>
      <c r="G101" s="114" t="str">
        <f t="shared" si="57"/>
        <v>72아1213</v>
      </c>
      <c r="H101" s="115">
        <f t="shared" si="58"/>
        <v>2</v>
      </c>
      <c r="I101" s="116">
        <f t="shared" si="35"/>
        <v>1752.7729999999999</v>
      </c>
      <c r="J101" s="117">
        <f t="shared" si="59"/>
        <v>1.6755445942602813E-2</v>
      </c>
      <c r="K101" s="117">
        <f t="shared" si="60"/>
        <v>0.31719744018650703</v>
      </c>
      <c r="L101" s="117">
        <f t="shared" si="61"/>
        <v>0.24589607439183511</v>
      </c>
      <c r="M101" s="118">
        <f t="shared" si="62"/>
        <v>11.49</v>
      </c>
      <c r="N101" s="119">
        <f t="shared" si="63"/>
        <v>0</v>
      </c>
      <c r="O101" s="119">
        <f t="shared" si="64"/>
        <v>8.4437631113669607</v>
      </c>
      <c r="P101" s="220">
        <f t="shared" si="65"/>
        <v>3</v>
      </c>
      <c r="Q101" s="221">
        <f t="shared" si="66"/>
        <v>0</v>
      </c>
      <c r="R101" s="221">
        <f t="shared" si="67"/>
        <v>148</v>
      </c>
      <c r="T101">
        <v>514</v>
      </c>
      <c r="U101">
        <v>5209</v>
      </c>
      <c r="V101" t="s">
        <v>529</v>
      </c>
      <c r="W101">
        <v>1752.7729999999999</v>
      </c>
      <c r="X101">
        <v>799.26099999999997</v>
      </c>
      <c r="Y101">
        <v>2.1930000000000001</v>
      </c>
      <c r="Z101">
        <v>11.49</v>
      </c>
      <c r="AA101">
        <v>109.482195</v>
      </c>
      <c r="AB101">
        <v>1.8344229999999999</v>
      </c>
      <c r="AC101">
        <v>34.727471999999999</v>
      </c>
      <c r="AD101" s="1">
        <v>431</v>
      </c>
      <c r="AE101">
        <v>0</v>
      </c>
      <c r="AF101">
        <v>148</v>
      </c>
      <c r="AG101">
        <v>66</v>
      </c>
      <c r="AH101">
        <v>16.009661999999999</v>
      </c>
      <c r="AI101">
        <v>45.3</v>
      </c>
      <c r="AJ101">
        <v>0</v>
      </c>
      <c r="AK101">
        <v>3</v>
      </c>
      <c r="AL101">
        <v>1084</v>
      </c>
      <c r="AM101" t="s">
        <v>530</v>
      </c>
      <c r="AN101" t="s">
        <v>1075</v>
      </c>
      <c r="AO101">
        <v>1615.2170000000001</v>
      </c>
      <c r="AR101" t="s">
        <v>117</v>
      </c>
      <c r="AS101" t="s">
        <v>120</v>
      </c>
      <c r="AT101" t="s">
        <v>253</v>
      </c>
      <c r="AU101" t="s">
        <v>529</v>
      </c>
      <c r="AV101" t="s">
        <v>48</v>
      </c>
      <c r="AW101">
        <v>2</v>
      </c>
      <c r="BB101">
        <v>0.78317816437969201</v>
      </c>
      <c r="BC101" t="s">
        <v>69</v>
      </c>
      <c r="BF101" t="s">
        <v>117</v>
      </c>
      <c r="BG101" t="s">
        <v>120</v>
      </c>
      <c r="BH101" t="s">
        <v>529</v>
      </c>
      <c r="BI101">
        <v>5209</v>
      </c>
      <c r="BJ101">
        <v>2</v>
      </c>
      <c r="BK101" t="s">
        <v>253</v>
      </c>
      <c r="BL101" t="s">
        <v>257</v>
      </c>
      <c r="BM101">
        <v>0.78317816437969201</v>
      </c>
      <c r="BN101" t="s">
        <v>69</v>
      </c>
      <c r="BO101" t="s">
        <v>191</v>
      </c>
      <c r="BP101">
        <v>1752.7730000000001</v>
      </c>
    </row>
    <row r="102" spans="1:68" ht="16.5">
      <c r="A102" s="125" t="str">
        <f t="shared" si="52"/>
        <v>삼환교통</v>
      </c>
      <c r="B102" s="126" t="str">
        <f t="shared" si="34"/>
        <v>박화열</v>
      </c>
      <c r="C102" s="127" t="str">
        <f t="shared" si="53"/>
        <v>F</v>
      </c>
      <c r="D102" s="128">
        <f t="shared" si="54"/>
        <v>0.78590909090909089</v>
      </c>
      <c r="E102" s="129">
        <f t="shared" si="55"/>
        <v>8527</v>
      </c>
      <c r="F102" s="130" t="str">
        <f t="shared" si="56"/>
        <v>23</v>
      </c>
      <c r="G102" s="131" t="str">
        <f t="shared" si="57"/>
        <v>72아1008</v>
      </c>
      <c r="H102" s="132">
        <f t="shared" si="58"/>
        <v>1</v>
      </c>
      <c r="I102" s="133">
        <f t="shared" si="35"/>
        <v>1264.1379999999999</v>
      </c>
      <c r="J102" s="134">
        <f t="shared" si="59"/>
        <v>5.4509924479180107E-2</v>
      </c>
      <c r="K102" s="134">
        <f t="shared" si="60"/>
        <v>0.37484033118598392</v>
      </c>
      <c r="L102" s="134">
        <f t="shared" si="61"/>
        <v>0.12261319571122774</v>
      </c>
      <c r="M102" s="135">
        <f t="shared" si="62"/>
        <v>16.748999999999999</v>
      </c>
      <c r="N102" s="136">
        <f t="shared" si="63"/>
        <v>0</v>
      </c>
      <c r="O102" s="136">
        <f t="shared" si="64"/>
        <v>51.102015760937498</v>
      </c>
      <c r="P102" s="218">
        <f t="shared" si="65"/>
        <v>24</v>
      </c>
      <c r="Q102" s="219">
        <f t="shared" si="66"/>
        <v>0</v>
      </c>
      <c r="R102" s="219">
        <f t="shared" si="67"/>
        <v>646</v>
      </c>
      <c r="T102">
        <v>514</v>
      </c>
      <c r="U102">
        <v>8527</v>
      </c>
      <c r="V102" t="s">
        <v>531</v>
      </c>
      <c r="W102">
        <v>1264.1379999999999</v>
      </c>
      <c r="X102">
        <v>731.01499999999999</v>
      </c>
      <c r="Y102">
        <v>1.7290000000000001</v>
      </c>
      <c r="Z102">
        <v>16.748999999999999</v>
      </c>
      <c r="AA102">
        <v>82.538033999999996</v>
      </c>
      <c r="AB102">
        <v>4.499142</v>
      </c>
      <c r="AC102">
        <v>30.938583999999999</v>
      </c>
      <c r="AD102" s="1">
        <v>155</v>
      </c>
      <c r="AE102">
        <v>0</v>
      </c>
      <c r="AF102">
        <v>646</v>
      </c>
      <c r="AG102">
        <v>87</v>
      </c>
      <c r="AH102">
        <v>15.315823</v>
      </c>
      <c r="AI102">
        <v>270.7</v>
      </c>
      <c r="AJ102">
        <v>22</v>
      </c>
      <c r="AK102">
        <v>24</v>
      </c>
      <c r="AL102">
        <v>5976</v>
      </c>
      <c r="AM102" t="s">
        <v>532</v>
      </c>
      <c r="AN102" t="s">
        <v>1076</v>
      </c>
      <c r="AO102">
        <v>1264.1379999999999</v>
      </c>
      <c r="AR102" t="s">
        <v>117</v>
      </c>
      <c r="AS102" t="s">
        <v>119</v>
      </c>
      <c r="AT102" t="s">
        <v>244</v>
      </c>
      <c r="AU102" t="s">
        <v>531</v>
      </c>
      <c r="AV102" t="s">
        <v>48</v>
      </c>
      <c r="AW102">
        <v>1</v>
      </c>
      <c r="BB102">
        <v>0.78590909090909089</v>
      </c>
      <c r="BC102" t="s">
        <v>69</v>
      </c>
      <c r="BF102" t="s">
        <v>117</v>
      </c>
      <c r="BG102" t="s">
        <v>119</v>
      </c>
      <c r="BH102" t="s">
        <v>531</v>
      </c>
      <c r="BI102">
        <v>8527</v>
      </c>
      <c r="BJ102">
        <v>1</v>
      </c>
      <c r="BK102" t="s">
        <v>244</v>
      </c>
      <c r="BL102" t="s">
        <v>178</v>
      </c>
      <c r="BM102">
        <v>0.78590909090909089</v>
      </c>
      <c r="BN102" t="s">
        <v>69</v>
      </c>
      <c r="BO102" t="s">
        <v>191</v>
      </c>
      <c r="BP102">
        <v>1264.1379999999999</v>
      </c>
    </row>
    <row r="103" spans="1:68" ht="16.5">
      <c r="A103" s="108" t="str">
        <f t="shared" si="52"/>
        <v>삼환교통</v>
      </c>
      <c r="B103" s="109" t="str">
        <f t="shared" si="34"/>
        <v>백기관</v>
      </c>
      <c r="C103" s="110" t="str">
        <f t="shared" si="53"/>
        <v>F</v>
      </c>
      <c r="D103" s="111">
        <f t="shared" si="54"/>
        <v>0.79727272727272724</v>
      </c>
      <c r="E103" s="112">
        <f t="shared" si="55"/>
        <v>4291</v>
      </c>
      <c r="F103" s="113" t="str">
        <f t="shared" si="56"/>
        <v>62</v>
      </c>
      <c r="G103" s="114" t="str">
        <f t="shared" si="57"/>
        <v>70바3172</v>
      </c>
      <c r="H103" s="115">
        <f t="shared" si="58"/>
        <v>1</v>
      </c>
      <c r="I103" s="116">
        <f t="shared" si="35"/>
        <v>1970.58</v>
      </c>
      <c r="J103" s="117">
        <f t="shared" si="59"/>
        <v>1.6528490328980235E-2</v>
      </c>
      <c r="K103" s="117">
        <f t="shared" si="60"/>
        <v>0.34336442148792717</v>
      </c>
      <c r="L103" s="117">
        <f t="shared" si="61"/>
        <v>0.21110535984329487</v>
      </c>
      <c r="M103" s="118">
        <f t="shared" si="62"/>
        <v>10.62</v>
      </c>
      <c r="N103" s="119">
        <f t="shared" si="63"/>
        <v>5.0746480731561266E-2</v>
      </c>
      <c r="O103" s="119">
        <f t="shared" si="64"/>
        <v>26.946381268459032</v>
      </c>
      <c r="P103" s="220">
        <f t="shared" si="65"/>
        <v>16</v>
      </c>
      <c r="Q103" s="221">
        <f t="shared" si="66"/>
        <v>1</v>
      </c>
      <c r="R103" s="221">
        <f t="shared" si="67"/>
        <v>531</v>
      </c>
      <c r="T103">
        <v>514</v>
      </c>
      <c r="U103">
        <v>4291</v>
      </c>
      <c r="V103" t="s">
        <v>533</v>
      </c>
      <c r="W103">
        <v>1970.58</v>
      </c>
      <c r="X103">
        <v>1123.5650000000001</v>
      </c>
      <c r="Y103">
        <v>1.754</v>
      </c>
      <c r="Z103">
        <v>10.62</v>
      </c>
      <c r="AA103">
        <v>140.49692099999999</v>
      </c>
      <c r="AB103">
        <v>2.3222019999999999</v>
      </c>
      <c r="AC103">
        <v>48.241644000000001</v>
      </c>
      <c r="AD103" s="1">
        <v>416</v>
      </c>
      <c r="AE103">
        <v>1</v>
      </c>
      <c r="AF103">
        <v>531</v>
      </c>
      <c r="AG103">
        <v>77</v>
      </c>
      <c r="AH103">
        <v>14.025786999999999</v>
      </c>
      <c r="AI103">
        <v>53.6</v>
      </c>
      <c r="AJ103">
        <v>0</v>
      </c>
      <c r="AK103">
        <v>16</v>
      </c>
      <c r="AL103">
        <v>1722</v>
      </c>
      <c r="AM103" t="s">
        <v>534</v>
      </c>
      <c r="AN103" t="s">
        <v>1077</v>
      </c>
      <c r="AO103">
        <v>1970.58</v>
      </c>
      <c r="AR103" t="s">
        <v>117</v>
      </c>
      <c r="AS103" t="s">
        <v>122</v>
      </c>
      <c r="AT103" t="s">
        <v>310</v>
      </c>
      <c r="AU103" t="s">
        <v>533</v>
      </c>
      <c r="AV103" t="s">
        <v>48</v>
      </c>
      <c r="AW103">
        <v>1</v>
      </c>
      <c r="BB103">
        <v>0.79727272727272724</v>
      </c>
      <c r="BC103" t="s">
        <v>69</v>
      </c>
      <c r="BF103" t="s">
        <v>117</v>
      </c>
      <c r="BG103" t="s">
        <v>122</v>
      </c>
      <c r="BH103" t="s">
        <v>533</v>
      </c>
      <c r="BI103">
        <v>4291</v>
      </c>
      <c r="BJ103">
        <v>1</v>
      </c>
      <c r="BK103" t="s">
        <v>310</v>
      </c>
      <c r="BL103" t="s">
        <v>178</v>
      </c>
      <c r="BM103">
        <v>0.79727272727272724</v>
      </c>
      <c r="BN103" t="s">
        <v>69</v>
      </c>
      <c r="BO103" t="s">
        <v>191</v>
      </c>
      <c r="BP103">
        <v>1970.58</v>
      </c>
    </row>
    <row r="104" spans="1:68" ht="16.5">
      <c r="A104" s="125" t="str">
        <f t="shared" si="52"/>
        <v>삼환교통</v>
      </c>
      <c r="B104" s="126" t="str">
        <f t="shared" si="34"/>
        <v>백낙신</v>
      </c>
      <c r="C104" s="127" t="str">
        <f t="shared" si="53"/>
        <v>A</v>
      </c>
      <c r="D104" s="128">
        <f t="shared" si="54"/>
        <v>0.98777777777777775</v>
      </c>
      <c r="E104" s="129">
        <f t="shared" si="55"/>
        <v>5235</v>
      </c>
      <c r="F104" s="130" t="str">
        <f t="shared" si="56"/>
        <v>23</v>
      </c>
      <c r="G104" s="131" t="str">
        <f t="shared" si="57"/>
        <v>70바3104</v>
      </c>
      <c r="H104" s="132">
        <f t="shared" si="58"/>
        <v>1</v>
      </c>
      <c r="I104" s="133">
        <f t="shared" si="35"/>
        <v>414.84800000000001</v>
      </c>
      <c r="J104" s="134">
        <f t="shared" si="59"/>
        <v>4.3632897865718834E-2</v>
      </c>
      <c r="K104" s="134">
        <f t="shared" si="60"/>
        <v>0.28418778558823293</v>
      </c>
      <c r="L104" s="134">
        <f t="shared" si="61"/>
        <v>0.25792579450786796</v>
      </c>
      <c r="M104" s="135">
        <f t="shared" si="62"/>
        <v>16.707999999999998</v>
      </c>
      <c r="N104" s="136">
        <f t="shared" si="63"/>
        <v>0</v>
      </c>
      <c r="O104" s="136">
        <f t="shared" si="64"/>
        <v>23.623110151187905</v>
      </c>
      <c r="P104" s="218">
        <f t="shared" si="65"/>
        <v>2</v>
      </c>
      <c r="Q104" s="219">
        <f t="shared" si="66"/>
        <v>0</v>
      </c>
      <c r="R104" s="219">
        <f t="shared" si="67"/>
        <v>98</v>
      </c>
      <c r="T104">
        <v>514</v>
      </c>
      <c r="U104">
        <v>5235</v>
      </c>
      <c r="V104" t="s">
        <v>1078</v>
      </c>
      <c r="W104">
        <v>414.84800000000001</v>
      </c>
      <c r="X104">
        <v>233.27199999999999</v>
      </c>
      <c r="Y104">
        <v>1.778</v>
      </c>
      <c r="Z104">
        <v>16.707999999999998</v>
      </c>
      <c r="AA104">
        <v>20.645546</v>
      </c>
      <c r="AB104">
        <v>0.90082499999999999</v>
      </c>
      <c r="AC104">
        <v>5.8672120000000003</v>
      </c>
      <c r="AD104" s="1">
        <v>107</v>
      </c>
      <c r="AE104">
        <v>0</v>
      </c>
      <c r="AF104">
        <v>98</v>
      </c>
      <c r="AG104">
        <v>68</v>
      </c>
      <c r="AH104">
        <v>20.093824999999999</v>
      </c>
      <c r="AI104">
        <v>34.700000000000003</v>
      </c>
      <c r="AJ104">
        <v>0</v>
      </c>
      <c r="AK104">
        <v>2</v>
      </c>
      <c r="AL104">
        <v>550</v>
      </c>
      <c r="AM104" t="s">
        <v>1079</v>
      </c>
      <c r="AN104" t="s">
        <v>1080</v>
      </c>
      <c r="AO104">
        <v>414.84800000000001</v>
      </c>
      <c r="AR104" t="s">
        <v>117</v>
      </c>
      <c r="AS104" t="s">
        <v>119</v>
      </c>
      <c r="AT104" t="s">
        <v>228</v>
      </c>
      <c r="AU104" t="s">
        <v>1078</v>
      </c>
      <c r="AV104" t="s">
        <v>48</v>
      </c>
      <c r="AW104">
        <v>1</v>
      </c>
      <c r="BB104">
        <v>0.98777777777777775</v>
      </c>
      <c r="BC104" t="s">
        <v>65</v>
      </c>
      <c r="BF104" t="s">
        <v>117</v>
      </c>
      <c r="BG104" t="s">
        <v>119</v>
      </c>
      <c r="BH104" t="s">
        <v>1078</v>
      </c>
      <c r="BI104">
        <v>5235</v>
      </c>
      <c r="BJ104">
        <v>1</v>
      </c>
      <c r="BK104" t="s">
        <v>228</v>
      </c>
      <c r="BL104" t="s">
        <v>178</v>
      </c>
      <c r="BM104">
        <v>0.98777777777777775</v>
      </c>
      <c r="BN104" t="s">
        <v>65</v>
      </c>
      <c r="BO104" t="s">
        <v>181</v>
      </c>
      <c r="BP104">
        <v>414.84800000000001</v>
      </c>
    </row>
    <row r="105" spans="1:68" ht="16.5">
      <c r="A105" s="108" t="str">
        <f t="shared" si="52"/>
        <v>삼환교통</v>
      </c>
      <c r="B105" s="109" t="str">
        <f t="shared" si="34"/>
        <v>백만석</v>
      </c>
      <c r="C105" s="110" t="str">
        <f t="shared" si="53"/>
        <v>B</v>
      </c>
      <c r="D105" s="111">
        <f t="shared" si="54"/>
        <v>0.90881386424073873</v>
      </c>
      <c r="E105" s="112">
        <f t="shared" si="55"/>
        <v>5444</v>
      </c>
      <c r="F105" s="113" t="str">
        <f t="shared" si="56"/>
        <v>14</v>
      </c>
      <c r="G105" s="114" t="str">
        <f t="shared" si="57"/>
        <v>70바3146</v>
      </c>
      <c r="H105" s="115">
        <f t="shared" si="58"/>
        <v>2</v>
      </c>
      <c r="I105" s="116">
        <f t="shared" si="35"/>
        <v>1285.038</v>
      </c>
      <c r="J105" s="117">
        <f t="shared" si="59"/>
        <v>3.3056016628189341E-2</v>
      </c>
      <c r="K105" s="117">
        <f t="shared" si="60"/>
        <v>0.30722907347572093</v>
      </c>
      <c r="L105" s="117">
        <f t="shared" si="61"/>
        <v>0.10738982037885261</v>
      </c>
      <c r="M105" s="118">
        <f t="shared" si="62"/>
        <v>10.612</v>
      </c>
      <c r="N105" s="119">
        <f t="shared" si="63"/>
        <v>0.4669122625167505</v>
      </c>
      <c r="O105" s="119">
        <f t="shared" si="64"/>
        <v>2.1789238917448355</v>
      </c>
      <c r="P105" s="220">
        <f t="shared" si="65"/>
        <v>23</v>
      </c>
      <c r="Q105" s="221">
        <f t="shared" si="66"/>
        <v>6</v>
      </c>
      <c r="R105" s="221">
        <f t="shared" si="67"/>
        <v>28</v>
      </c>
      <c r="T105">
        <v>514</v>
      </c>
      <c r="U105">
        <v>5444</v>
      </c>
      <c r="V105" t="s">
        <v>535</v>
      </c>
      <c r="W105">
        <v>1285.038</v>
      </c>
      <c r="X105">
        <v>690.73099999999999</v>
      </c>
      <c r="Y105">
        <v>1.86</v>
      </c>
      <c r="Z105">
        <v>10.612</v>
      </c>
      <c r="AA105">
        <v>83.788317000000006</v>
      </c>
      <c r="AB105">
        <v>2.7697080000000001</v>
      </c>
      <c r="AC105">
        <v>25.742207000000001</v>
      </c>
      <c r="AD105" s="1">
        <v>138</v>
      </c>
      <c r="AE105">
        <v>6</v>
      </c>
      <c r="AF105">
        <v>28</v>
      </c>
      <c r="AG105">
        <v>80</v>
      </c>
      <c r="AH105">
        <v>15.33672</v>
      </c>
      <c r="AI105">
        <v>1122.8</v>
      </c>
      <c r="AJ105">
        <v>0</v>
      </c>
      <c r="AK105">
        <v>23</v>
      </c>
      <c r="AL105">
        <v>6456</v>
      </c>
      <c r="AM105" t="s">
        <v>536</v>
      </c>
      <c r="AN105" t="s">
        <v>1081</v>
      </c>
      <c r="AO105">
        <v>965.81899999999996</v>
      </c>
      <c r="AR105" t="s">
        <v>117</v>
      </c>
      <c r="AS105" t="s">
        <v>118</v>
      </c>
      <c r="AT105" t="s">
        <v>213</v>
      </c>
      <c r="AU105" t="s">
        <v>535</v>
      </c>
      <c r="AV105" t="s">
        <v>48</v>
      </c>
      <c r="AW105">
        <v>2</v>
      </c>
      <c r="BB105">
        <v>0.90881386424073873</v>
      </c>
      <c r="BC105" t="s">
        <v>67</v>
      </c>
      <c r="BF105" t="s">
        <v>117</v>
      </c>
      <c r="BG105" t="s">
        <v>118</v>
      </c>
      <c r="BH105" t="s">
        <v>535</v>
      </c>
      <c r="BI105">
        <v>5444</v>
      </c>
      <c r="BJ105">
        <v>2</v>
      </c>
      <c r="BK105" t="s">
        <v>213</v>
      </c>
      <c r="BL105" t="s">
        <v>224</v>
      </c>
      <c r="BM105">
        <v>0.90881386424073873</v>
      </c>
      <c r="BN105" t="s">
        <v>67</v>
      </c>
      <c r="BO105" t="s">
        <v>179</v>
      </c>
      <c r="BP105">
        <v>1285.038</v>
      </c>
    </row>
    <row r="106" spans="1:68" ht="16.5">
      <c r="A106" s="125" t="str">
        <f t="shared" si="52"/>
        <v>삼환교통</v>
      </c>
      <c r="B106" s="126" t="str">
        <f t="shared" si="34"/>
        <v>백석주</v>
      </c>
      <c r="C106" s="127" t="str">
        <f t="shared" si="53"/>
        <v>F</v>
      </c>
      <c r="D106" s="128">
        <f t="shared" si="54"/>
        <v>0.73588342436625931</v>
      </c>
      <c r="E106" s="129">
        <f t="shared" si="55"/>
        <v>9735</v>
      </c>
      <c r="F106" s="130" t="str">
        <f t="shared" si="56"/>
        <v>4</v>
      </c>
      <c r="G106" s="131" t="str">
        <f t="shared" si="57"/>
        <v>72아1211</v>
      </c>
      <c r="H106" s="132">
        <f t="shared" si="58"/>
        <v>13</v>
      </c>
      <c r="I106" s="133">
        <f t="shared" si="35"/>
        <v>1818.1420000000001</v>
      </c>
      <c r="J106" s="134">
        <f t="shared" si="59"/>
        <v>2.2702904031081994E-2</v>
      </c>
      <c r="K106" s="134">
        <f t="shared" si="60"/>
        <v>0.37011024273538862</v>
      </c>
      <c r="L106" s="134">
        <f t="shared" si="61"/>
        <v>0.24640539627817848</v>
      </c>
      <c r="M106" s="135">
        <f t="shared" si="62"/>
        <v>15.776</v>
      </c>
      <c r="N106" s="136">
        <f t="shared" si="63"/>
        <v>5.5001204526379126E-2</v>
      </c>
      <c r="O106" s="136">
        <f t="shared" si="64"/>
        <v>32.175704647931788</v>
      </c>
      <c r="P106" s="218">
        <f t="shared" si="65"/>
        <v>0</v>
      </c>
      <c r="Q106" s="219">
        <f t="shared" si="66"/>
        <v>1</v>
      </c>
      <c r="R106" s="219">
        <f t="shared" si="67"/>
        <v>585</v>
      </c>
      <c r="T106">
        <v>514</v>
      </c>
      <c r="U106">
        <v>9735</v>
      </c>
      <c r="V106" t="s">
        <v>537</v>
      </c>
      <c r="W106">
        <v>1818.1420000000001</v>
      </c>
      <c r="X106">
        <v>898.21600000000001</v>
      </c>
      <c r="Y106">
        <v>2.024</v>
      </c>
      <c r="Z106">
        <v>15.776</v>
      </c>
      <c r="AA106">
        <v>112.270527</v>
      </c>
      <c r="AB106">
        <v>2.548867</v>
      </c>
      <c r="AC106">
        <v>41.552472000000002</v>
      </c>
      <c r="AD106" s="1">
        <v>448</v>
      </c>
      <c r="AE106">
        <v>1</v>
      </c>
      <c r="AF106">
        <v>585</v>
      </c>
      <c r="AG106">
        <v>74</v>
      </c>
      <c r="AH106">
        <v>16.194293999999999</v>
      </c>
      <c r="AI106">
        <v>1406.2</v>
      </c>
      <c r="AJ106">
        <v>0</v>
      </c>
      <c r="AK106">
        <v>0</v>
      </c>
      <c r="AL106">
        <v>0</v>
      </c>
      <c r="AM106" t="s">
        <v>538</v>
      </c>
      <c r="AN106" t="s">
        <v>1082</v>
      </c>
      <c r="AO106">
        <v>267.65800000000002</v>
      </c>
      <c r="AR106" t="s">
        <v>117</v>
      </c>
      <c r="AS106" t="s">
        <v>120</v>
      </c>
      <c r="AT106" t="s">
        <v>252</v>
      </c>
      <c r="AU106" t="s">
        <v>537</v>
      </c>
      <c r="AV106" t="s">
        <v>48</v>
      </c>
      <c r="AW106">
        <v>13</v>
      </c>
      <c r="BB106">
        <v>0.73588342436625931</v>
      </c>
      <c r="BC106" t="s">
        <v>69</v>
      </c>
      <c r="BF106" t="s">
        <v>117</v>
      </c>
      <c r="BG106" t="s">
        <v>120</v>
      </c>
      <c r="BH106" t="s">
        <v>537</v>
      </c>
      <c r="BI106">
        <v>9735</v>
      </c>
      <c r="BJ106">
        <v>13</v>
      </c>
      <c r="BK106" t="s">
        <v>252</v>
      </c>
      <c r="BL106" t="s">
        <v>291</v>
      </c>
      <c r="BM106">
        <v>0.73588342436625931</v>
      </c>
      <c r="BN106" t="s">
        <v>69</v>
      </c>
      <c r="BO106" t="s">
        <v>191</v>
      </c>
      <c r="BP106">
        <v>1818.1420000000003</v>
      </c>
    </row>
    <row r="107" spans="1:68" ht="16.5">
      <c r="A107" s="108" t="str">
        <f t="shared" si="52"/>
        <v>삼환교통</v>
      </c>
      <c r="B107" s="109" t="str">
        <f t="shared" si="34"/>
        <v>백성진</v>
      </c>
      <c r="C107" s="110" t="str">
        <f t="shared" si="53"/>
        <v>D</v>
      </c>
      <c r="D107" s="111">
        <f t="shared" si="54"/>
        <v>0.83700975620928197</v>
      </c>
      <c r="E107" s="112">
        <f t="shared" si="55"/>
        <v>120</v>
      </c>
      <c r="F107" s="113" t="str">
        <f t="shared" si="56"/>
        <v>79</v>
      </c>
      <c r="G107" s="114" t="str">
        <f t="shared" si="57"/>
        <v>70바3153</v>
      </c>
      <c r="H107" s="115">
        <f t="shared" si="58"/>
        <v>8</v>
      </c>
      <c r="I107" s="116">
        <f t="shared" si="35"/>
        <v>1962.0260000000001</v>
      </c>
      <c r="J107" s="117">
        <f t="shared" si="59"/>
        <v>1.7878808346484077E-2</v>
      </c>
      <c r="K107" s="117">
        <f t="shared" si="60"/>
        <v>0.36987730781927036</v>
      </c>
      <c r="L107" s="117">
        <f t="shared" si="61"/>
        <v>0.14576769115190114</v>
      </c>
      <c r="M107" s="118">
        <f t="shared" si="62"/>
        <v>14.23</v>
      </c>
      <c r="N107" s="119">
        <f t="shared" si="63"/>
        <v>0.10193544835797283</v>
      </c>
      <c r="O107" s="119">
        <f t="shared" si="64"/>
        <v>39.347083066177511</v>
      </c>
      <c r="P107" s="220">
        <f t="shared" si="65"/>
        <v>0</v>
      </c>
      <c r="Q107" s="221">
        <f t="shared" si="66"/>
        <v>2</v>
      </c>
      <c r="R107" s="221">
        <f t="shared" si="67"/>
        <v>772</v>
      </c>
      <c r="T107">
        <v>514</v>
      </c>
      <c r="U107">
        <v>120</v>
      </c>
      <c r="V107" t="s">
        <v>539</v>
      </c>
      <c r="W107">
        <v>1962.0260000000001</v>
      </c>
      <c r="X107">
        <v>1037.8399999999999</v>
      </c>
      <c r="Y107">
        <v>1.89</v>
      </c>
      <c r="Z107">
        <v>14.23</v>
      </c>
      <c r="AA107">
        <v>109.796076</v>
      </c>
      <c r="AB107">
        <v>1.963023</v>
      </c>
      <c r="AC107">
        <v>40.611077000000002</v>
      </c>
      <c r="AD107" s="1">
        <v>286</v>
      </c>
      <c r="AE107">
        <v>2</v>
      </c>
      <c r="AF107">
        <v>772</v>
      </c>
      <c r="AG107">
        <v>78</v>
      </c>
      <c r="AH107">
        <v>17.869727000000001</v>
      </c>
      <c r="AI107">
        <v>828.4</v>
      </c>
      <c r="AJ107">
        <v>0</v>
      </c>
      <c r="AK107">
        <v>0</v>
      </c>
      <c r="AL107">
        <v>0</v>
      </c>
      <c r="AM107" t="s">
        <v>540</v>
      </c>
      <c r="AN107" t="s">
        <v>1083</v>
      </c>
      <c r="AO107">
        <v>475.423</v>
      </c>
      <c r="AR107" t="s">
        <v>117</v>
      </c>
      <c r="AS107" t="s">
        <v>123</v>
      </c>
      <c r="AT107" t="s">
        <v>334</v>
      </c>
      <c r="AU107" t="s">
        <v>539</v>
      </c>
      <c r="AV107" t="s">
        <v>48</v>
      </c>
      <c r="AW107">
        <v>8</v>
      </c>
      <c r="BB107">
        <v>0.83700975620928197</v>
      </c>
      <c r="BC107" t="s">
        <v>66</v>
      </c>
      <c r="BF107" t="s">
        <v>117</v>
      </c>
      <c r="BG107" t="s">
        <v>123</v>
      </c>
      <c r="BH107" t="s">
        <v>539</v>
      </c>
      <c r="BI107">
        <v>120</v>
      </c>
      <c r="BJ107">
        <v>8</v>
      </c>
      <c r="BK107" t="s">
        <v>334</v>
      </c>
      <c r="BL107" t="s">
        <v>338</v>
      </c>
      <c r="BM107">
        <v>0.83700975620928197</v>
      </c>
      <c r="BN107" t="s">
        <v>66</v>
      </c>
      <c r="BO107" t="s">
        <v>182</v>
      </c>
      <c r="BP107">
        <v>1913.6820000000002</v>
      </c>
    </row>
    <row r="108" spans="1:68" ht="16.5">
      <c r="A108" s="125" t="str">
        <f t="shared" si="52"/>
        <v>삼환교통</v>
      </c>
      <c r="B108" s="126" t="str">
        <f t="shared" si="34"/>
        <v>사재호</v>
      </c>
      <c r="C108" s="127" t="str">
        <f t="shared" si="53"/>
        <v>F</v>
      </c>
      <c r="D108" s="128">
        <f t="shared" si="54"/>
        <v>0.76911247886151368</v>
      </c>
      <c r="E108" s="129">
        <f t="shared" si="55"/>
        <v>9141</v>
      </c>
      <c r="F108" s="130" t="str">
        <f t="shared" si="56"/>
        <v>62</v>
      </c>
      <c r="G108" s="131" t="str">
        <f t="shared" si="57"/>
        <v>70바3156</v>
      </c>
      <c r="H108" s="132">
        <f t="shared" si="58"/>
        <v>12</v>
      </c>
      <c r="I108" s="133">
        <f t="shared" si="35"/>
        <v>1548.47</v>
      </c>
      <c r="J108" s="134">
        <f t="shared" si="59"/>
        <v>1.9852314894667159E-2</v>
      </c>
      <c r="K108" s="134">
        <f t="shared" si="60"/>
        <v>0.3865123751553079</v>
      </c>
      <c r="L108" s="134">
        <f t="shared" si="61"/>
        <v>9.8161410941122532E-2</v>
      </c>
      <c r="M108" s="135">
        <f t="shared" si="62"/>
        <v>13.958</v>
      </c>
      <c r="N108" s="136">
        <f t="shared" si="63"/>
        <v>0.38747925371495734</v>
      </c>
      <c r="O108" s="136">
        <f t="shared" si="64"/>
        <v>20.600980322511898</v>
      </c>
      <c r="P108" s="218">
        <f t="shared" si="65"/>
        <v>31</v>
      </c>
      <c r="Q108" s="219">
        <f t="shared" si="66"/>
        <v>6</v>
      </c>
      <c r="R108" s="219">
        <f t="shared" si="67"/>
        <v>319</v>
      </c>
      <c r="T108">
        <v>514</v>
      </c>
      <c r="U108">
        <v>9141</v>
      </c>
      <c r="V108" t="s">
        <v>541</v>
      </c>
      <c r="W108">
        <v>1548.47</v>
      </c>
      <c r="X108">
        <v>863.34699999999998</v>
      </c>
      <c r="Y108">
        <v>1.794</v>
      </c>
      <c r="Z108">
        <v>13.958</v>
      </c>
      <c r="AA108">
        <v>108.046644</v>
      </c>
      <c r="AB108">
        <v>2.1449760000000002</v>
      </c>
      <c r="AC108">
        <v>41.761364999999998</v>
      </c>
      <c r="AD108" s="1">
        <v>152</v>
      </c>
      <c r="AE108">
        <v>6</v>
      </c>
      <c r="AF108">
        <v>319</v>
      </c>
      <c r="AG108">
        <v>89</v>
      </c>
      <c r="AH108">
        <v>14.331495</v>
      </c>
      <c r="AI108">
        <v>422.7</v>
      </c>
      <c r="AJ108">
        <v>11.7</v>
      </c>
      <c r="AK108">
        <v>31</v>
      </c>
      <c r="AL108">
        <v>4219</v>
      </c>
      <c r="AM108" t="s">
        <v>542</v>
      </c>
      <c r="AN108" t="s">
        <v>1084</v>
      </c>
      <c r="AO108">
        <v>223.29499999999999</v>
      </c>
      <c r="AR108" t="s">
        <v>117</v>
      </c>
      <c r="AS108" t="s">
        <v>122</v>
      </c>
      <c r="AT108" t="s">
        <v>305</v>
      </c>
      <c r="AU108" t="s">
        <v>541</v>
      </c>
      <c r="AV108" t="s">
        <v>48</v>
      </c>
      <c r="AW108">
        <v>12</v>
      </c>
      <c r="BB108">
        <v>0.76911247886151368</v>
      </c>
      <c r="BC108" t="s">
        <v>69</v>
      </c>
      <c r="BF108" t="s">
        <v>117</v>
      </c>
      <c r="BG108" t="s">
        <v>122</v>
      </c>
      <c r="BH108" t="s">
        <v>541</v>
      </c>
      <c r="BI108">
        <v>9141</v>
      </c>
      <c r="BJ108">
        <v>12</v>
      </c>
      <c r="BK108" t="s">
        <v>305</v>
      </c>
      <c r="BL108" t="s">
        <v>317</v>
      </c>
      <c r="BM108">
        <v>0.76911247886151368</v>
      </c>
      <c r="BN108" t="s">
        <v>69</v>
      </c>
      <c r="BO108" t="s">
        <v>191</v>
      </c>
      <c r="BP108">
        <v>1548.47</v>
      </c>
    </row>
    <row r="109" spans="1:68" ht="16.5">
      <c r="A109" s="108" t="str">
        <f t="shared" ref="A109:A111" si="68">BF109</f>
        <v>삼환교통</v>
      </c>
      <c r="B109" s="109" t="str">
        <f t="shared" si="34"/>
        <v>서남서</v>
      </c>
      <c r="C109" s="110" t="str">
        <f t="shared" ref="C109:C111" si="69">BN109</f>
        <v>D</v>
      </c>
      <c r="D109" s="111">
        <f t="shared" ref="D109:D111" si="70">BM109</f>
        <v>0.84862068965517234</v>
      </c>
      <c r="E109" s="112">
        <f t="shared" ref="E109:E111" si="71">U109</f>
        <v>7240</v>
      </c>
      <c r="F109" s="113" t="str">
        <f t="shared" ref="F109:F111" si="72">BG109</f>
        <v>급행99</v>
      </c>
      <c r="G109" s="114" t="str">
        <f t="shared" ref="G109:G111" si="73">BK109</f>
        <v>70바3151</v>
      </c>
      <c r="H109" s="115">
        <f t="shared" ref="H109:H111" si="74">BJ109</f>
        <v>1</v>
      </c>
      <c r="I109" s="116">
        <f t="shared" si="35"/>
        <v>2369.8890000000001</v>
      </c>
      <c r="J109" s="117">
        <f t="shared" ref="J109:J111" si="75">AB109/AA109</f>
        <v>3.0033368876599763E-2</v>
      </c>
      <c r="K109" s="117">
        <f t="shared" ref="K109:K111" si="76">AC109/AA109</f>
        <v>0.32395943281790712</v>
      </c>
      <c r="L109" s="117">
        <f t="shared" ref="L109:L111" si="77">AD109/I109</f>
        <v>0.21182426687494646</v>
      </c>
      <c r="M109" s="118">
        <f t="shared" ref="M109:M111" si="78">Z109</f>
        <v>13.337</v>
      </c>
      <c r="N109" s="119">
        <f t="shared" ref="N109:N111" si="79">AE109*100/W109</f>
        <v>0</v>
      </c>
      <c r="O109" s="119">
        <f t="shared" ref="O109:O111" si="80">AF109*100/W109</f>
        <v>6.8779592630709701</v>
      </c>
      <c r="P109" s="220">
        <f t="shared" ref="P109:P111" si="81">AK109</f>
        <v>12</v>
      </c>
      <c r="Q109" s="221">
        <f t="shared" ref="Q109:Q111" si="82">AE109</f>
        <v>0</v>
      </c>
      <c r="R109" s="221">
        <f t="shared" ref="R109:R111" si="83">AF109</f>
        <v>163</v>
      </c>
      <c r="T109">
        <v>514</v>
      </c>
      <c r="U109">
        <v>7240</v>
      </c>
      <c r="V109" t="s">
        <v>543</v>
      </c>
      <c r="W109">
        <v>2369.8890000000001</v>
      </c>
      <c r="X109">
        <v>962.87199999999996</v>
      </c>
      <c r="Y109">
        <v>2.4609999999999999</v>
      </c>
      <c r="Z109">
        <v>13.337</v>
      </c>
      <c r="AA109">
        <v>129.716084</v>
      </c>
      <c r="AB109">
        <v>3.8958110000000001</v>
      </c>
      <c r="AC109">
        <v>42.022748999999997</v>
      </c>
      <c r="AD109" s="1">
        <v>502</v>
      </c>
      <c r="AE109">
        <v>0</v>
      </c>
      <c r="AF109">
        <v>163</v>
      </c>
      <c r="AG109">
        <v>69</v>
      </c>
      <c r="AH109">
        <v>18.269815999999999</v>
      </c>
      <c r="AI109">
        <v>301.10000000000002</v>
      </c>
      <c r="AJ109">
        <v>0</v>
      </c>
      <c r="AK109">
        <v>12</v>
      </c>
      <c r="AL109">
        <v>1406</v>
      </c>
      <c r="AM109" t="s">
        <v>544</v>
      </c>
      <c r="AN109" t="s">
        <v>1085</v>
      </c>
      <c r="AO109">
        <v>2369.8890000000001</v>
      </c>
      <c r="AR109" t="s">
        <v>117</v>
      </c>
      <c r="AS109" t="s">
        <v>124</v>
      </c>
      <c r="AT109" t="s">
        <v>357</v>
      </c>
      <c r="AU109" t="s">
        <v>543</v>
      </c>
      <c r="AV109" t="s">
        <v>48</v>
      </c>
      <c r="AW109">
        <v>1</v>
      </c>
      <c r="BB109">
        <v>0.84862068965517234</v>
      </c>
      <c r="BC109" t="s">
        <v>66</v>
      </c>
      <c r="BF109" t="s">
        <v>117</v>
      </c>
      <c r="BG109" t="s">
        <v>124</v>
      </c>
      <c r="BH109" t="s">
        <v>543</v>
      </c>
      <c r="BI109">
        <v>7240</v>
      </c>
      <c r="BJ109">
        <v>1</v>
      </c>
      <c r="BK109" t="s">
        <v>357</v>
      </c>
      <c r="BL109" t="s">
        <v>178</v>
      </c>
      <c r="BM109">
        <v>0.84862068965517234</v>
      </c>
      <c r="BN109" t="s">
        <v>66</v>
      </c>
      <c r="BO109" t="s">
        <v>182</v>
      </c>
      <c r="BP109">
        <v>2369.8890000000001</v>
      </c>
    </row>
    <row r="110" spans="1:68" ht="16.5">
      <c r="A110" s="125" t="str">
        <f t="shared" si="68"/>
        <v>삼환교통</v>
      </c>
      <c r="B110" s="126" t="str">
        <f t="shared" si="34"/>
        <v>서인오</v>
      </c>
      <c r="C110" s="127" t="str">
        <f t="shared" si="69"/>
        <v>B</v>
      </c>
      <c r="D110" s="128">
        <f t="shared" si="70"/>
        <v>0.94611111111111112</v>
      </c>
      <c r="E110" s="129">
        <f t="shared" si="71"/>
        <v>2849</v>
      </c>
      <c r="F110" s="130" t="str">
        <f t="shared" si="72"/>
        <v>23</v>
      </c>
      <c r="G110" s="131" t="str">
        <f t="shared" si="73"/>
        <v>70바3116</v>
      </c>
      <c r="H110" s="132">
        <f t="shared" si="74"/>
        <v>1</v>
      </c>
      <c r="I110" s="133">
        <f t="shared" si="35"/>
        <v>451.303</v>
      </c>
      <c r="J110" s="134">
        <f t="shared" si="75"/>
        <v>1.9951651148821168E-2</v>
      </c>
      <c r="K110" s="134">
        <f t="shared" si="76"/>
        <v>0.33542352257249186</v>
      </c>
      <c r="L110" s="134">
        <f t="shared" si="77"/>
        <v>0.2570335229324866</v>
      </c>
      <c r="M110" s="135">
        <f t="shared" si="78"/>
        <v>14.063000000000001</v>
      </c>
      <c r="N110" s="136">
        <f t="shared" si="79"/>
        <v>0</v>
      </c>
      <c r="O110" s="136">
        <f t="shared" si="80"/>
        <v>3.5452899714825739</v>
      </c>
      <c r="P110" s="218">
        <f t="shared" si="81"/>
        <v>0</v>
      </c>
      <c r="Q110" s="219">
        <f t="shared" si="82"/>
        <v>0</v>
      </c>
      <c r="R110" s="219">
        <f t="shared" si="83"/>
        <v>16</v>
      </c>
      <c r="T110">
        <v>514</v>
      </c>
      <c r="U110">
        <v>2849</v>
      </c>
      <c r="V110" t="s">
        <v>545</v>
      </c>
      <c r="W110">
        <v>451.303</v>
      </c>
      <c r="X110">
        <v>265.03199999999998</v>
      </c>
      <c r="Y110">
        <v>1.7030000000000001</v>
      </c>
      <c r="Z110">
        <v>14.063000000000001</v>
      </c>
      <c r="AA110">
        <v>26.354711000000002</v>
      </c>
      <c r="AB110">
        <v>0.52581999999999995</v>
      </c>
      <c r="AC110">
        <v>8.8399900000000002</v>
      </c>
      <c r="AD110" s="1">
        <v>116</v>
      </c>
      <c r="AE110">
        <v>0</v>
      </c>
      <c r="AF110">
        <v>16</v>
      </c>
      <c r="AG110">
        <v>89</v>
      </c>
      <c r="AH110">
        <v>17.124186999999999</v>
      </c>
      <c r="AI110">
        <v>122.1</v>
      </c>
      <c r="AJ110">
        <v>6.3</v>
      </c>
      <c r="AK110">
        <v>0</v>
      </c>
      <c r="AL110">
        <v>0</v>
      </c>
      <c r="AM110" t="s">
        <v>546</v>
      </c>
      <c r="AN110" t="s">
        <v>1086</v>
      </c>
      <c r="AO110">
        <v>451.303</v>
      </c>
      <c r="AR110" t="s">
        <v>117</v>
      </c>
      <c r="AS110" t="s">
        <v>119</v>
      </c>
      <c r="AT110" t="s">
        <v>230</v>
      </c>
      <c r="AU110" t="s">
        <v>545</v>
      </c>
      <c r="AV110" t="s">
        <v>48</v>
      </c>
      <c r="AW110">
        <v>1</v>
      </c>
      <c r="BB110">
        <v>0.94611111111111112</v>
      </c>
      <c r="BC110" t="s">
        <v>67</v>
      </c>
      <c r="BF110" t="s">
        <v>117</v>
      </c>
      <c r="BG110" t="s">
        <v>119</v>
      </c>
      <c r="BH110" t="s">
        <v>545</v>
      </c>
      <c r="BI110">
        <v>2849</v>
      </c>
      <c r="BJ110">
        <v>1</v>
      </c>
      <c r="BK110" t="s">
        <v>230</v>
      </c>
      <c r="BL110" t="s">
        <v>178</v>
      </c>
      <c r="BM110">
        <v>0.94611111111111112</v>
      </c>
      <c r="BN110" t="s">
        <v>67</v>
      </c>
      <c r="BO110" t="s">
        <v>179</v>
      </c>
      <c r="BP110">
        <v>451.303</v>
      </c>
    </row>
    <row r="111" spans="1:68" ht="16.5">
      <c r="A111" s="108" t="str">
        <f t="shared" si="68"/>
        <v>삼환교통</v>
      </c>
      <c r="B111" s="109" t="str">
        <f t="shared" si="34"/>
        <v>서효석</v>
      </c>
      <c r="C111" s="110" t="str">
        <f t="shared" si="69"/>
        <v>B</v>
      </c>
      <c r="D111" s="111">
        <f t="shared" si="70"/>
        <v>0.91017005759284286</v>
      </c>
      <c r="E111" s="112">
        <f t="shared" si="71"/>
        <v>3896</v>
      </c>
      <c r="F111" s="113" t="str">
        <f t="shared" si="72"/>
        <v>23</v>
      </c>
      <c r="G111" s="114" t="str">
        <f t="shared" si="73"/>
        <v>70바3192</v>
      </c>
      <c r="H111" s="115">
        <f t="shared" si="74"/>
        <v>2</v>
      </c>
      <c r="I111" s="116">
        <f t="shared" si="35"/>
        <v>1585.2760000000001</v>
      </c>
      <c r="J111" s="117">
        <f t="shared" si="75"/>
        <v>6.4999779133152469E-3</v>
      </c>
      <c r="K111" s="117">
        <f t="shared" si="76"/>
        <v>0.37962656011298895</v>
      </c>
      <c r="L111" s="117">
        <f t="shared" si="77"/>
        <v>0.22267415894771636</v>
      </c>
      <c r="M111" s="118">
        <f t="shared" si="78"/>
        <v>12.311</v>
      </c>
      <c r="N111" s="119">
        <f t="shared" si="79"/>
        <v>0.25232199314188819</v>
      </c>
      <c r="O111" s="119">
        <f t="shared" si="80"/>
        <v>25.736843300472596</v>
      </c>
      <c r="P111" s="220">
        <f t="shared" si="81"/>
        <v>3</v>
      </c>
      <c r="Q111" s="221">
        <f t="shared" si="82"/>
        <v>4</v>
      </c>
      <c r="R111" s="221">
        <f t="shared" si="83"/>
        <v>408</v>
      </c>
      <c r="T111">
        <v>514</v>
      </c>
      <c r="U111">
        <v>3896</v>
      </c>
      <c r="V111" t="s">
        <v>547</v>
      </c>
      <c r="W111">
        <v>1585.2760000000001</v>
      </c>
      <c r="X111">
        <v>834.06700000000001</v>
      </c>
      <c r="Y111">
        <v>1.901</v>
      </c>
      <c r="Z111">
        <v>12.311</v>
      </c>
      <c r="AA111">
        <v>101.19219</v>
      </c>
      <c r="AB111">
        <v>0.65774699999999997</v>
      </c>
      <c r="AC111">
        <v>38.415242999999997</v>
      </c>
      <c r="AD111" s="1">
        <v>353</v>
      </c>
      <c r="AE111">
        <v>4</v>
      </c>
      <c r="AF111">
        <v>408</v>
      </c>
      <c r="AG111">
        <v>73</v>
      </c>
      <c r="AH111">
        <v>15.665991</v>
      </c>
      <c r="AI111">
        <v>1069.7</v>
      </c>
      <c r="AJ111">
        <v>0</v>
      </c>
      <c r="AK111">
        <v>3</v>
      </c>
      <c r="AL111">
        <v>363</v>
      </c>
      <c r="AM111" t="s">
        <v>548</v>
      </c>
      <c r="AN111" t="s">
        <v>1087</v>
      </c>
      <c r="AO111">
        <v>1517.4939999999999</v>
      </c>
      <c r="AR111" t="s">
        <v>117</v>
      </c>
      <c r="AS111" t="s">
        <v>119</v>
      </c>
      <c r="AT111" t="s">
        <v>242</v>
      </c>
      <c r="AU111" t="s">
        <v>547</v>
      </c>
      <c r="AV111" t="s">
        <v>48</v>
      </c>
      <c r="AW111">
        <v>2</v>
      </c>
      <c r="BB111">
        <v>0.91017005759284286</v>
      </c>
      <c r="BC111" t="s">
        <v>67</v>
      </c>
      <c r="BF111" t="s">
        <v>117</v>
      </c>
      <c r="BG111" t="s">
        <v>119</v>
      </c>
      <c r="BH111" t="s">
        <v>547</v>
      </c>
      <c r="BI111">
        <v>3896</v>
      </c>
      <c r="BJ111">
        <v>2</v>
      </c>
      <c r="BK111" t="s">
        <v>242</v>
      </c>
      <c r="BL111" t="s">
        <v>226</v>
      </c>
      <c r="BM111">
        <v>0.91017005759284286</v>
      </c>
      <c r="BN111" t="s">
        <v>67</v>
      </c>
      <c r="BO111" t="s">
        <v>179</v>
      </c>
      <c r="BP111">
        <v>1585.2759999999998</v>
      </c>
    </row>
    <row r="112" spans="1:68" ht="16.5">
      <c r="A112" s="125" t="str">
        <f t="shared" ref="A112:A174" si="84">BF112</f>
        <v>삼환교통</v>
      </c>
      <c r="B112" s="126" t="str">
        <f t="shared" si="34"/>
        <v>서희섭</v>
      </c>
      <c r="C112" s="127" t="str">
        <f t="shared" ref="C112:C174" si="85">BN112</f>
        <v>B</v>
      </c>
      <c r="D112" s="128">
        <f t="shared" ref="D112:D174" si="86">BM112</f>
        <v>0.9</v>
      </c>
      <c r="E112" s="129">
        <f t="shared" ref="E112:E174" si="87">U112</f>
        <v>1207</v>
      </c>
      <c r="F112" s="130" t="str">
        <f t="shared" ref="F112:F174" si="88">BG112</f>
        <v>23</v>
      </c>
      <c r="G112" s="131" t="str">
        <f t="shared" ref="G112:G174" si="89">BK112</f>
        <v>70바3184</v>
      </c>
      <c r="H112" s="132">
        <f t="shared" ref="H112:H174" si="90">BJ112</f>
        <v>1</v>
      </c>
      <c r="I112" s="133">
        <f t="shared" si="35"/>
        <v>826.1</v>
      </c>
      <c r="J112" s="134">
        <f t="shared" ref="J112:J174" si="91">AB112/AA112</f>
        <v>2.337484731368894E-2</v>
      </c>
      <c r="K112" s="134">
        <f t="shared" ref="K112:K174" si="92">AC112/AA112</f>
        <v>0.31223516689963782</v>
      </c>
      <c r="L112" s="134">
        <f t="shared" ref="L112:L174" si="93">AD112/I112</f>
        <v>0.29778477181939234</v>
      </c>
      <c r="M112" s="135">
        <f t="shared" ref="M112:M174" si="94">Z112</f>
        <v>14.911</v>
      </c>
      <c r="N112" s="136">
        <f t="shared" ref="N112:N174" si="95">AE112*100/W112</f>
        <v>0</v>
      </c>
      <c r="O112" s="136">
        <f t="shared" ref="O112:O174" si="96">AF112*100/W112</f>
        <v>4.5999273695678484</v>
      </c>
      <c r="P112" s="218">
        <f t="shared" ref="P112:P174" si="97">AK112</f>
        <v>0</v>
      </c>
      <c r="Q112" s="219">
        <f t="shared" ref="Q112:Q174" si="98">AE112</f>
        <v>0</v>
      </c>
      <c r="R112" s="219">
        <f t="shared" ref="R112:R174" si="99">AF112</f>
        <v>38</v>
      </c>
      <c r="T112">
        <v>514</v>
      </c>
      <c r="U112">
        <v>1207</v>
      </c>
      <c r="V112" t="s">
        <v>549</v>
      </c>
      <c r="W112">
        <v>826.1</v>
      </c>
      <c r="X112">
        <v>483.125</v>
      </c>
      <c r="Y112">
        <v>1.71</v>
      </c>
      <c r="Z112">
        <v>14.911</v>
      </c>
      <c r="AA112">
        <v>46.796925999999999</v>
      </c>
      <c r="AB112">
        <v>1.093871</v>
      </c>
      <c r="AC112">
        <v>14.611646</v>
      </c>
      <c r="AD112" s="1">
        <v>246</v>
      </c>
      <c r="AE112">
        <v>0</v>
      </c>
      <c r="AF112">
        <v>38</v>
      </c>
      <c r="AG112">
        <v>68</v>
      </c>
      <c r="AH112">
        <v>17.652868000000002</v>
      </c>
      <c r="AI112">
        <v>64.8</v>
      </c>
      <c r="AJ112">
        <v>0</v>
      </c>
      <c r="AK112">
        <v>0</v>
      </c>
      <c r="AL112">
        <v>0</v>
      </c>
      <c r="AM112" t="s">
        <v>550</v>
      </c>
      <c r="AN112" t="s">
        <v>1088</v>
      </c>
      <c r="AO112">
        <v>826.1</v>
      </c>
      <c r="AR112" t="s">
        <v>117</v>
      </c>
      <c r="AS112" t="s">
        <v>119</v>
      </c>
      <c r="AT112" t="s">
        <v>239</v>
      </c>
      <c r="AU112" t="s">
        <v>549</v>
      </c>
      <c r="AV112" t="s">
        <v>48</v>
      </c>
      <c r="AW112">
        <v>1</v>
      </c>
      <c r="BB112">
        <v>0.9</v>
      </c>
      <c r="BC112" t="s">
        <v>67</v>
      </c>
      <c r="BF112" t="s">
        <v>117</v>
      </c>
      <c r="BG112" t="s">
        <v>119</v>
      </c>
      <c r="BH112" t="s">
        <v>549</v>
      </c>
      <c r="BI112">
        <v>1207</v>
      </c>
      <c r="BJ112">
        <v>1</v>
      </c>
      <c r="BK112" t="s">
        <v>239</v>
      </c>
      <c r="BL112" t="s">
        <v>178</v>
      </c>
      <c r="BM112">
        <v>0.9</v>
      </c>
      <c r="BN112" t="s">
        <v>67</v>
      </c>
      <c r="BO112" t="s">
        <v>179</v>
      </c>
      <c r="BP112">
        <v>826.1</v>
      </c>
    </row>
    <row r="113" spans="1:68" ht="16.5">
      <c r="A113" s="108" t="str">
        <f t="shared" si="84"/>
        <v>삼환교통</v>
      </c>
      <c r="B113" s="109" t="str">
        <f t="shared" si="34"/>
        <v>석진천</v>
      </c>
      <c r="C113" s="110" t="str">
        <f t="shared" si="85"/>
        <v>F</v>
      </c>
      <c r="D113" s="111">
        <f t="shared" si="86"/>
        <v>0.7197793799338742</v>
      </c>
      <c r="E113" s="112">
        <f t="shared" si="87"/>
        <v>3133</v>
      </c>
      <c r="F113" s="113" t="str">
        <f t="shared" si="88"/>
        <v>58</v>
      </c>
      <c r="G113" s="114" t="str">
        <f t="shared" si="89"/>
        <v>72아1193</v>
      </c>
      <c r="H113" s="115">
        <f t="shared" si="90"/>
        <v>3</v>
      </c>
      <c r="I113" s="116">
        <f t="shared" si="35"/>
        <v>1975.396</v>
      </c>
      <c r="J113" s="117">
        <f t="shared" si="91"/>
        <v>3.7135186425824931E-2</v>
      </c>
      <c r="K113" s="117">
        <f t="shared" si="92"/>
        <v>0.36403258951019479</v>
      </c>
      <c r="L113" s="117">
        <f t="shared" si="93"/>
        <v>0.19742876871270368</v>
      </c>
      <c r="M113" s="118">
        <f t="shared" si="94"/>
        <v>13.935</v>
      </c>
      <c r="N113" s="119">
        <f t="shared" si="95"/>
        <v>0</v>
      </c>
      <c r="O113" s="119">
        <f t="shared" si="96"/>
        <v>10.580157092552582</v>
      </c>
      <c r="P113" s="220">
        <f t="shared" si="97"/>
        <v>16</v>
      </c>
      <c r="Q113" s="221">
        <f t="shared" si="98"/>
        <v>0</v>
      </c>
      <c r="R113" s="221">
        <f t="shared" si="99"/>
        <v>209</v>
      </c>
      <c r="T113">
        <v>514</v>
      </c>
      <c r="U113">
        <v>3133</v>
      </c>
      <c r="V113" t="s">
        <v>551</v>
      </c>
      <c r="W113">
        <v>1975.396</v>
      </c>
      <c r="X113">
        <v>982.15899999999999</v>
      </c>
      <c r="Y113">
        <v>2.0110000000000001</v>
      </c>
      <c r="Z113">
        <v>13.935</v>
      </c>
      <c r="AA113">
        <v>135.839415</v>
      </c>
      <c r="AB113">
        <v>5.044422</v>
      </c>
      <c r="AC113">
        <v>49.449973999999997</v>
      </c>
      <c r="AD113" s="1">
        <v>390</v>
      </c>
      <c r="AE113">
        <v>0</v>
      </c>
      <c r="AF113">
        <v>209</v>
      </c>
      <c r="AG113">
        <v>76</v>
      </c>
      <c r="AH113">
        <v>14.542141000000001</v>
      </c>
      <c r="AI113">
        <v>3165.5</v>
      </c>
      <c r="AJ113">
        <v>0</v>
      </c>
      <c r="AK113">
        <v>16</v>
      </c>
      <c r="AL113">
        <v>6369</v>
      </c>
      <c r="AM113" t="s">
        <v>552</v>
      </c>
      <c r="AN113" t="s">
        <v>1089</v>
      </c>
      <c r="AO113">
        <v>1582.741</v>
      </c>
      <c r="AR113" t="s">
        <v>117</v>
      </c>
      <c r="AS113" t="s">
        <v>121</v>
      </c>
      <c r="AT113" t="s">
        <v>278</v>
      </c>
      <c r="AU113" t="s">
        <v>551</v>
      </c>
      <c r="AV113" t="s">
        <v>48</v>
      </c>
      <c r="AW113">
        <v>3</v>
      </c>
      <c r="BB113">
        <v>0.7197793799338742</v>
      </c>
      <c r="BC113" t="s">
        <v>69</v>
      </c>
      <c r="BF113" t="s">
        <v>117</v>
      </c>
      <c r="BG113" t="s">
        <v>121</v>
      </c>
      <c r="BH113" t="s">
        <v>551</v>
      </c>
      <c r="BI113">
        <v>3133</v>
      </c>
      <c r="BJ113">
        <v>3</v>
      </c>
      <c r="BK113" t="s">
        <v>278</v>
      </c>
      <c r="BL113" t="s">
        <v>291</v>
      </c>
      <c r="BM113">
        <v>0.7197793799338742</v>
      </c>
      <c r="BN113" t="s">
        <v>69</v>
      </c>
      <c r="BO113" t="s">
        <v>191</v>
      </c>
      <c r="BP113">
        <v>1929.2950000000001</v>
      </c>
    </row>
    <row r="114" spans="1:68" ht="16.5">
      <c r="A114" s="125" t="str">
        <f t="shared" si="84"/>
        <v>삼환교통</v>
      </c>
      <c r="B114" s="126" t="str">
        <f t="shared" si="34"/>
        <v>선영석</v>
      </c>
      <c r="C114" s="127" t="str">
        <f t="shared" si="85"/>
        <v>F</v>
      </c>
      <c r="D114" s="128">
        <f t="shared" si="86"/>
        <v>0.72541666666666671</v>
      </c>
      <c r="E114" s="129">
        <f t="shared" si="87"/>
        <v>3168</v>
      </c>
      <c r="F114" s="130" t="str">
        <f t="shared" si="88"/>
        <v>62</v>
      </c>
      <c r="G114" s="131" t="str">
        <f t="shared" si="89"/>
        <v>70바3161</v>
      </c>
      <c r="H114" s="132">
        <f t="shared" si="90"/>
        <v>1</v>
      </c>
      <c r="I114" s="133">
        <f t="shared" si="35"/>
        <v>2196.5500000000002</v>
      </c>
      <c r="J114" s="134">
        <f t="shared" si="91"/>
        <v>2.2437028879145723E-2</v>
      </c>
      <c r="K114" s="134">
        <f t="shared" si="92"/>
        <v>0.36412648806196024</v>
      </c>
      <c r="L114" s="134">
        <f t="shared" si="93"/>
        <v>0.25631103321117205</v>
      </c>
      <c r="M114" s="135">
        <f t="shared" si="94"/>
        <v>16.923999999999999</v>
      </c>
      <c r="N114" s="136">
        <f t="shared" si="95"/>
        <v>0</v>
      </c>
      <c r="O114" s="136">
        <f t="shared" si="96"/>
        <v>7.0565204525278276</v>
      </c>
      <c r="P114" s="218">
        <f t="shared" si="97"/>
        <v>27</v>
      </c>
      <c r="Q114" s="219">
        <f t="shared" si="98"/>
        <v>0</v>
      </c>
      <c r="R114" s="219">
        <f t="shared" si="99"/>
        <v>155</v>
      </c>
      <c r="T114">
        <v>514</v>
      </c>
      <c r="U114">
        <v>3168</v>
      </c>
      <c r="V114" t="s">
        <v>553</v>
      </c>
      <c r="W114">
        <v>2196.5500000000002</v>
      </c>
      <c r="X114">
        <v>1261.4690000000001</v>
      </c>
      <c r="Y114">
        <v>1.7410000000000001</v>
      </c>
      <c r="Z114">
        <v>16.923999999999999</v>
      </c>
      <c r="AA114">
        <v>157.31552600000001</v>
      </c>
      <c r="AB114">
        <v>3.529693</v>
      </c>
      <c r="AC114">
        <v>57.28275</v>
      </c>
      <c r="AD114" s="1">
        <v>563</v>
      </c>
      <c r="AE114">
        <v>0</v>
      </c>
      <c r="AF114">
        <v>155</v>
      </c>
      <c r="AG114">
        <v>78</v>
      </c>
      <c r="AH114">
        <v>13.962702999999999</v>
      </c>
      <c r="AI114">
        <v>87.6</v>
      </c>
      <c r="AJ114">
        <v>0</v>
      </c>
      <c r="AK114">
        <v>27</v>
      </c>
      <c r="AL114">
        <v>4273</v>
      </c>
      <c r="AM114" t="s">
        <v>554</v>
      </c>
      <c r="AN114" t="s">
        <v>1090</v>
      </c>
      <c r="AO114">
        <v>2196.5500000000002</v>
      </c>
      <c r="AR114" t="s">
        <v>117</v>
      </c>
      <c r="AS114" t="s">
        <v>122</v>
      </c>
      <c r="AT114" t="s">
        <v>306</v>
      </c>
      <c r="AU114" t="s">
        <v>553</v>
      </c>
      <c r="AV114" t="s">
        <v>48</v>
      </c>
      <c r="AW114">
        <v>1</v>
      </c>
      <c r="BB114">
        <v>0.72541666666666671</v>
      </c>
      <c r="BC114" t="s">
        <v>69</v>
      </c>
      <c r="BF114" t="s">
        <v>117</v>
      </c>
      <c r="BG114" t="s">
        <v>122</v>
      </c>
      <c r="BH114" t="s">
        <v>553</v>
      </c>
      <c r="BI114">
        <v>3168</v>
      </c>
      <c r="BJ114">
        <v>1</v>
      </c>
      <c r="BK114" t="s">
        <v>306</v>
      </c>
      <c r="BL114" t="s">
        <v>178</v>
      </c>
      <c r="BM114">
        <v>0.72541666666666671</v>
      </c>
      <c r="BN114" t="s">
        <v>69</v>
      </c>
      <c r="BO114" t="s">
        <v>191</v>
      </c>
      <c r="BP114">
        <v>2196.5500000000002</v>
      </c>
    </row>
    <row r="115" spans="1:68" ht="16.5">
      <c r="A115" s="108" t="str">
        <f t="shared" si="84"/>
        <v>삼환교통</v>
      </c>
      <c r="B115" s="109" t="str">
        <f t="shared" si="34"/>
        <v>성명제</v>
      </c>
      <c r="C115" s="110" t="str">
        <f t="shared" si="85"/>
        <v>F</v>
      </c>
      <c r="D115" s="111">
        <f t="shared" si="86"/>
        <v>0.77556708428157783</v>
      </c>
      <c r="E115" s="112">
        <f t="shared" si="87"/>
        <v>4865</v>
      </c>
      <c r="F115" s="113" t="str">
        <f t="shared" si="88"/>
        <v>79</v>
      </c>
      <c r="G115" s="114" t="str">
        <f t="shared" si="89"/>
        <v>70바3153</v>
      </c>
      <c r="H115" s="115">
        <f t="shared" si="90"/>
        <v>5</v>
      </c>
      <c r="I115" s="116">
        <f t="shared" si="35"/>
        <v>2064.395</v>
      </c>
      <c r="J115" s="117">
        <f t="shared" si="91"/>
        <v>2.3265149619722002E-2</v>
      </c>
      <c r="K115" s="117">
        <f t="shared" si="92"/>
        <v>0.36908859231541058</v>
      </c>
      <c r="L115" s="117">
        <f t="shared" si="93"/>
        <v>0.10995957653452949</v>
      </c>
      <c r="M115" s="118">
        <f t="shared" si="94"/>
        <v>13.571</v>
      </c>
      <c r="N115" s="119">
        <f t="shared" si="95"/>
        <v>0</v>
      </c>
      <c r="O115" s="119">
        <f t="shared" si="96"/>
        <v>49.070066532809854</v>
      </c>
      <c r="P115" s="220">
        <f t="shared" si="97"/>
        <v>44</v>
      </c>
      <c r="Q115" s="221">
        <f t="shared" si="98"/>
        <v>0</v>
      </c>
      <c r="R115" s="221">
        <f t="shared" si="99"/>
        <v>1013</v>
      </c>
      <c r="T115">
        <v>514</v>
      </c>
      <c r="U115">
        <v>4865</v>
      </c>
      <c r="V115" t="s">
        <v>555</v>
      </c>
      <c r="W115">
        <v>2064.395</v>
      </c>
      <c r="X115">
        <v>1153.615</v>
      </c>
      <c r="Y115">
        <v>1.79</v>
      </c>
      <c r="Z115">
        <v>13.571</v>
      </c>
      <c r="AA115">
        <v>127.26387099999999</v>
      </c>
      <c r="AB115">
        <v>2.9608129999999999</v>
      </c>
      <c r="AC115">
        <v>46.971643</v>
      </c>
      <c r="AD115" s="1">
        <v>227</v>
      </c>
      <c r="AE115">
        <v>0</v>
      </c>
      <c r="AF115">
        <v>1013</v>
      </c>
      <c r="AG115">
        <v>81</v>
      </c>
      <c r="AH115">
        <v>16.221374999999998</v>
      </c>
      <c r="AI115">
        <v>1333.5</v>
      </c>
      <c r="AJ115">
        <v>0</v>
      </c>
      <c r="AK115">
        <v>44</v>
      </c>
      <c r="AL115">
        <v>12154</v>
      </c>
      <c r="AM115" t="s">
        <v>556</v>
      </c>
      <c r="AN115" t="s">
        <v>1091</v>
      </c>
      <c r="AO115">
        <v>1486.7329999999999</v>
      </c>
      <c r="AR115" t="s">
        <v>117</v>
      </c>
      <c r="AS115" t="s">
        <v>123</v>
      </c>
      <c r="AT115" t="s">
        <v>334</v>
      </c>
      <c r="AU115" t="s">
        <v>555</v>
      </c>
      <c r="AV115" t="s">
        <v>48</v>
      </c>
      <c r="AW115">
        <v>5</v>
      </c>
      <c r="BB115">
        <v>0.77556708428157783</v>
      </c>
      <c r="BC115" t="s">
        <v>69</v>
      </c>
      <c r="BF115" t="s">
        <v>117</v>
      </c>
      <c r="BG115" t="s">
        <v>123</v>
      </c>
      <c r="BH115" t="s">
        <v>555</v>
      </c>
      <c r="BI115">
        <v>4865</v>
      </c>
      <c r="BJ115">
        <v>5</v>
      </c>
      <c r="BK115" t="s">
        <v>334</v>
      </c>
      <c r="BL115" t="s">
        <v>342</v>
      </c>
      <c r="BM115">
        <v>0.77556708428157783</v>
      </c>
      <c r="BN115" t="s">
        <v>69</v>
      </c>
      <c r="BO115" t="s">
        <v>191</v>
      </c>
      <c r="BP115">
        <v>2064.3949999999995</v>
      </c>
    </row>
    <row r="116" spans="1:68" ht="16.5">
      <c r="A116" s="125" t="str">
        <f t="shared" si="84"/>
        <v>삼환교통</v>
      </c>
      <c r="B116" s="126" t="str">
        <f t="shared" si="34"/>
        <v>손보영</v>
      </c>
      <c r="C116" s="127" t="str">
        <f t="shared" si="85"/>
        <v>F</v>
      </c>
      <c r="D116" s="128">
        <f t="shared" si="86"/>
        <v>0.78518006599936263</v>
      </c>
      <c r="E116" s="129">
        <f t="shared" si="87"/>
        <v>315</v>
      </c>
      <c r="F116" s="130" t="str">
        <f t="shared" si="88"/>
        <v>4</v>
      </c>
      <c r="G116" s="131" t="str">
        <f t="shared" si="89"/>
        <v>72아1219</v>
      </c>
      <c r="H116" s="132">
        <f t="shared" si="90"/>
        <v>8</v>
      </c>
      <c r="I116" s="133">
        <f t="shared" si="35"/>
        <v>2095.0639999999999</v>
      </c>
      <c r="J116" s="134">
        <f t="shared" si="91"/>
        <v>3.0278835939199108E-2</v>
      </c>
      <c r="K116" s="134">
        <f t="shared" si="92"/>
        <v>0.32052626004029156</v>
      </c>
      <c r="L116" s="134">
        <f t="shared" si="93"/>
        <v>0.21717713635478442</v>
      </c>
      <c r="M116" s="135">
        <f t="shared" si="94"/>
        <v>11.72</v>
      </c>
      <c r="N116" s="136">
        <f t="shared" si="95"/>
        <v>0.23865619379646638</v>
      </c>
      <c r="O116" s="136">
        <f t="shared" si="96"/>
        <v>14.319371627787982</v>
      </c>
      <c r="P116" s="218">
        <f t="shared" si="97"/>
        <v>2</v>
      </c>
      <c r="Q116" s="219">
        <f t="shared" si="98"/>
        <v>5</v>
      </c>
      <c r="R116" s="219">
        <f t="shared" si="99"/>
        <v>300</v>
      </c>
      <c r="T116">
        <v>514</v>
      </c>
      <c r="U116">
        <v>315</v>
      </c>
      <c r="V116" t="s">
        <v>557</v>
      </c>
      <c r="W116">
        <v>2095.0639999999999</v>
      </c>
      <c r="X116">
        <v>969.71699999999998</v>
      </c>
      <c r="Y116">
        <v>2.16</v>
      </c>
      <c r="Z116">
        <v>11.72</v>
      </c>
      <c r="AA116">
        <v>131.764973</v>
      </c>
      <c r="AB116">
        <v>3.98969</v>
      </c>
      <c r="AC116">
        <v>42.234133999999997</v>
      </c>
      <c r="AD116" s="1">
        <v>455</v>
      </c>
      <c r="AE116">
        <v>5</v>
      </c>
      <c r="AF116">
        <v>300</v>
      </c>
      <c r="AG116">
        <v>72</v>
      </c>
      <c r="AH116">
        <v>15.900007</v>
      </c>
      <c r="AI116">
        <v>143.1</v>
      </c>
      <c r="AJ116">
        <v>0</v>
      </c>
      <c r="AK116">
        <v>2</v>
      </c>
      <c r="AL116">
        <v>5708</v>
      </c>
      <c r="AM116" t="s">
        <v>558</v>
      </c>
      <c r="AN116" t="s">
        <v>1092</v>
      </c>
      <c r="AO116">
        <v>532.87900000000002</v>
      </c>
      <c r="AR116" t="s">
        <v>117</v>
      </c>
      <c r="AS116" t="s">
        <v>120</v>
      </c>
      <c r="AT116" t="s">
        <v>262</v>
      </c>
      <c r="AU116" t="s">
        <v>557</v>
      </c>
      <c r="AV116" t="s">
        <v>48</v>
      </c>
      <c r="AW116">
        <v>8</v>
      </c>
      <c r="BB116">
        <v>0.78518006599936263</v>
      </c>
      <c r="BC116" t="s">
        <v>69</v>
      </c>
      <c r="BF116" t="s">
        <v>117</v>
      </c>
      <c r="BG116" t="s">
        <v>120</v>
      </c>
      <c r="BH116" t="s">
        <v>557</v>
      </c>
      <c r="BI116">
        <v>315</v>
      </c>
      <c r="BJ116">
        <v>8</v>
      </c>
      <c r="BK116" t="s">
        <v>262</v>
      </c>
      <c r="BL116" t="s">
        <v>360</v>
      </c>
      <c r="BM116">
        <v>0.78518006599936263</v>
      </c>
      <c r="BN116" t="s">
        <v>69</v>
      </c>
      <c r="BO116" t="s">
        <v>191</v>
      </c>
      <c r="BP116">
        <v>2021.5940000000001</v>
      </c>
    </row>
    <row r="117" spans="1:68" ht="16.5">
      <c r="A117" s="108" t="str">
        <f t="shared" si="84"/>
        <v>삼환교통</v>
      </c>
      <c r="B117" s="109" t="str">
        <f t="shared" si="34"/>
        <v>손현수</v>
      </c>
      <c r="C117" s="110" t="str">
        <f t="shared" si="85"/>
        <v>B</v>
      </c>
      <c r="D117" s="111">
        <f t="shared" si="86"/>
        <v>0.90949422620004305</v>
      </c>
      <c r="E117" s="112">
        <f t="shared" si="87"/>
        <v>5147</v>
      </c>
      <c r="F117" s="113" t="str">
        <f t="shared" si="88"/>
        <v>14</v>
      </c>
      <c r="G117" s="114" t="str">
        <f t="shared" si="89"/>
        <v>70바3178</v>
      </c>
      <c r="H117" s="115">
        <f t="shared" si="90"/>
        <v>7</v>
      </c>
      <c r="I117" s="116">
        <f t="shared" si="35"/>
        <v>954.56500000000005</v>
      </c>
      <c r="J117" s="117">
        <f t="shared" si="91"/>
        <v>3.3624076093578155E-2</v>
      </c>
      <c r="K117" s="117">
        <f t="shared" si="92"/>
        <v>0.32041251155808725</v>
      </c>
      <c r="L117" s="117">
        <f t="shared" si="93"/>
        <v>0.19275795781324476</v>
      </c>
      <c r="M117" s="118">
        <f t="shared" si="94"/>
        <v>11.712999999999999</v>
      </c>
      <c r="N117" s="119">
        <f t="shared" si="95"/>
        <v>0.52379879840555643</v>
      </c>
      <c r="O117" s="119">
        <f t="shared" si="96"/>
        <v>15.085405394080025</v>
      </c>
      <c r="P117" s="220">
        <f t="shared" si="97"/>
        <v>0</v>
      </c>
      <c r="Q117" s="221">
        <f t="shared" si="98"/>
        <v>5</v>
      </c>
      <c r="R117" s="221">
        <f t="shared" si="99"/>
        <v>144</v>
      </c>
      <c r="T117">
        <v>514</v>
      </c>
      <c r="U117">
        <v>5147</v>
      </c>
      <c r="V117" t="s">
        <v>559</v>
      </c>
      <c r="W117">
        <v>954.56500000000005</v>
      </c>
      <c r="X117">
        <v>528.88</v>
      </c>
      <c r="Y117">
        <v>1.8049999999999999</v>
      </c>
      <c r="Z117">
        <v>11.712999999999999</v>
      </c>
      <c r="AA117">
        <v>58.233035000000001</v>
      </c>
      <c r="AB117">
        <v>1.958032</v>
      </c>
      <c r="AC117">
        <v>18.658593</v>
      </c>
      <c r="AD117" s="1">
        <v>184</v>
      </c>
      <c r="AE117">
        <v>5</v>
      </c>
      <c r="AF117">
        <v>144</v>
      </c>
      <c r="AG117">
        <v>76</v>
      </c>
      <c r="AH117">
        <v>16.392156</v>
      </c>
      <c r="AI117">
        <v>267.2</v>
      </c>
      <c r="AJ117">
        <v>0</v>
      </c>
      <c r="AK117">
        <v>0</v>
      </c>
      <c r="AL117">
        <v>0</v>
      </c>
      <c r="AM117" t="s">
        <v>560</v>
      </c>
      <c r="AN117" t="s">
        <v>1093</v>
      </c>
      <c r="AO117">
        <v>186.68</v>
      </c>
      <c r="AR117" t="s">
        <v>117</v>
      </c>
      <c r="AS117" t="s">
        <v>118</v>
      </c>
      <c r="AT117" t="s">
        <v>219</v>
      </c>
      <c r="AU117" t="s">
        <v>559</v>
      </c>
      <c r="AV117" t="s">
        <v>48</v>
      </c>
      <c r="AW117">
        <v>7</v>
      </c>
      <c r="BB117">
        <v>0.90949422620004305</v>
      </c>
      <c r="BC117" t="s">
        <v>67</v>
      </c>
      <c r="BF117" t="s">
        <v>117</v>
      </c>
      <c r="BG117" t="s">
        <v>118</v>
      </c>
      <c r="BH117" t="s">
        <v>559</v>
      </c>
      <c r="BI117">
        <v>5147</v>
      </c>
      <c r="BJ117">
        <v>7</v>
      </c>
      <c r="BK117" t="s">
        <v>219</v>
      </c>
      <c r="BL117" t="s">
        <v>228</v>
      </c>
      <c r="BM117">
        <v>0.90949422620004305</v>
      </c>
      <c r="BN117" t="s">
        <v>67</v>
      </c>
      <c r="BO117" t="s">
        <v>179</v>
      </c>
      <c r="BP117">
        <v>826.38299999999992</v>
      </c>
    </row>
    <row r="118" spans="1:68" ht="16.5">
      <c r="A118" s="125" t="str">
        <f t="shared" si="84"/>
        <v>삼환교통</v>
      </c>
      <c r="B118" s="126" t="str">
        <f t="shared" si="34"/>
        <v>송백석</v>
      </c>
      <c r="C118" s="127" t="str">
        <f t="shared" si="85"/>
        <v>D</v>
      </c>
      <c r="D118" s="128">
        <f t="shared" si="86"/>
        <v>0.80776392868281177</v>
      </c>
      <c r="E118" s="129">
        <f t="shared" si="87"/>
        <v>9627</v>
      </c>
      <c r="F118" s="130" t="str">
        <f t="shared" si="88"/>
        <v>급행99</v>
      </c>
      <c r="G118" s="131" t="str">
        <f t="shared" si="89"/>
        <v>70바3149</v>
      </c>
      <c r="H118" s="132">
        <f t="shared" si="90"/>
        <v>3</v>
      </c>
      <c r="I118" s="133">
        <f t="shared" si="35"/>
        <v>2161.3870000000002</v>
      </c>
      <c r="J118" s="134">
        <f t="shared" si="91"/>
        <v>1.1416632189103108E-2</v>
      </c>
      <c r="K118" s="134">
        <f t="shared" si="92"/>
        <v>0.32839493382749169</v>
      </c>
      <c r="L118" s="134">
        <f t="shared" si="93"/>
        <v>0.20311031758773415</v>
      </c>
      <c r="M118" s="135">
        <f t="shared" si="94"/>
        <v>13.246</v>
      </c>
      <c r="N118" s="136">
        <f t="shared" si="95"/>
        <v>4.6266587149825546E-2</v>
      </c>
      <c r="O118" s="136">
        <f t="shared" si="96"/>
        <v>7.2175875953727857</v>
      </c>
      <c r="P118" s="218">
        <f t="shared" si="97"/>
        <v>2</v>
      </c>
      <c r="Q118" s="219">
        <f t="shared" si="98"/>
        <v>1</v>
      </c>
      <c r="R118" s="219">
        <f t="shared" si="99"/>
        <v>156</v>
      </c>
      <c r="T118">
        <v>514</v>
      </c>
      <c r="U118">
        <v>9627</v>
      </c>
      <c r="V118" t="s">
        <v>561</v>
      </c>
      <c r="W118">
        <v>2161.3870000000002</v>
      </c>
      <c r="X118">
        <v>874.70600000000002</v>
      </c>
      <c r="Y118">
        <v>2.4710000000000001</v>
      </c>
      <c r="Z118">
        <v>13.246</v>
      </c>
      <c r="AA118">
        <v>116.737754</v>
      </c>
      <c r="AB118">
        <v>1.3327519999999999</v>
      </c>
      <c r="AC118">
        <v>38.336086999999999</v>
      </c>
      <c r="AD118" s="1">
        <v>439</v>
      </c>
      <c r="AE118">
        <v>1</v>
      </c>
      <c r="AF118">
        <v>156</v>
      </c>
      <c r="AG118">
        <v>74</v>
      </c>
      <c r="AH118">
        <v>18.514892</v>
      </c>
      <c r="AI118">
        <v>472.1</v>
      </c>
      <c r="AJ118">
        <v>0</v>
      </c>
      <c r="AK118">
        <v>2</v>
      </c>
      <c r="AL118">
        <v>19</v>
      </c>
      <c r="AM118" t="s">
        <v>562</v>
      </c>
      <c r="AN118" t="s">
        <v>1094</v>
      </c>
      <c r="AO118">
        <v>1933.373</v>
      </c>
      <c r="AR118" t="s">
        <v>117</v>
      </c>
      <c r="AS118" t="s">
        <v>124</v>
      </c>
      <c r="AT118" t="s">
        <v>356</v>
      </c>
      <c r="AU118" t="s">
        <v>561</v>
      </c>
      <c r="AV118" t="s">
        <v>48</v>
      </c>
      <c r="AW118">
        <v>3</v>
      </c>
      <c r="BB118">
        <v>0.80776392868281177</v>
      </c>
      <c r="BC118" t="s">
        <v>66</v>
      </c>
      <c r="BF118" t="s">
        <v>117</v>
      </c>
      <c r="BG118" t="s">
        <v>124</v>
      </c>
      <c r="BH118" t="s">
        <v>561</v>
      </c>
      <c r="BI118">
        <v>9627</v>
      </c>
      <c r="BJ118">
        <v>3</v>
      </c>
      <c r="BK118" t="s">
        <v>356</v>
      </c>
      <c r="BL118" t="s">
        <v>353</v>
      </c>
      <c r="BM118">
        <v>0.80776392868281177</v>
      </c>
      <c r="BN118" t="s">
        <v>66</v>
      </c>
      <c r="BO118" t="s">
        <v>182</v>
      </c>
      <c r="BP118">
        <v>2161.3870000000002</v>
      </c>
    </row>
    <row r="119" spans="1:68" ht="16.5">
      <c r="A119" s="108" t="str">
        <f t="shared" si="84"/>
        <v>삼환교통</v>
      </c>
      <c r="B119" s="109" t="str">
        <f t="shared" si="34"/>
        <v>송인만</v>
      </c>
      <c r="C119" s="110" t="str">
        <f t="shared" si="85"/>
        <v>S</v>
      </c>
      <c r="D119" s="111">
        <f t="shared" si="86"/>
        <v>1.0114285714285713</v>
      </c>
      <c r="E119" s="112">
        <f t="shared" si="87"/>
        <v>6995</v>
      </c>
      <c r="F119" s="113" t="str">
        <f t="shared" si="88"/>
        <v>급행99</v>
      </c>
      <c r="G119" s="114" t="str">
        <f t="shared" si="89"/>
        <v>70바3183</v>
      </c>
      <c r="H119" s="115">
        <f t="shared" si="90"/>
        <v>1</v>
      </c>
      <c r="I119" s="116">
        <f t="shared" si="35"/>
        <v>1416.0550000000001</v>
      </c>
      <c r="J119" s="117">
        <f t="shared" si="91"/>
        <v>8.9343469997122341E-3</v>
      </c>
      <c r="K119" s="117">
        <f t="shared" si="92"/>
        <v>0.33826195541307552</v>
      </c>
      <c r="L119" s="117">
        <f t="shared" si="93"/>
        <v>0.22456754857685612</v>
      </c>
      <c r="M119" s="118">
        <f t="shared" si="94"/>
        <v>12.163</v>
      </c>
      <c r="N119" s="119">
        <f t="shared" si="95"/>
        <v>0</v>
      </c>
      <c r="O119" s="119">
        <f t="shared" si="96"/>
        <v>5.9319729812754449</v>
      </c>
      <c r="P119" s="220">
        <f t="shared" si="97"/>
        <v>13</v>
      </c>
      <c r="Q119" s="221">
        <f t="shared" si="98"/>
        <v>0</v>
      </c>
      <c r="R119" s="221">
        <f t="shared" si="99"/>
        <v>84</v>
      </c>
      <c r="T119">
        <v>514</v>
      </c>
      <c r="U119">
        <v>6995</v>
      </c>
      <c r="V119" t="s">
        <v>1095</v>
      </c>
      <c r="W119">
        <v>1416.0550000000001</v>
      </c>
      <c r="X119">
        <v>666.58699999999999</v>
      </c>
      <c r="Y119">
        <v>2.1240000000000001</v>
      </c>
      <c r="Z119">
        <v>12.163</v>
      </c>
      <c r="AA119">
        <v>73.528597000000005</v>
      </c>
      <c r="AB119">
        <v>0.65693000000000001</v>
      </c>
      <c r="AC119">
        <v>24.871926999999999</v>
      </c>
      <c r="AD119" s="1">
        <v>318</v>
      </c>
      <c r="AE119">
        <v>0</v>
      </c>
      <c r="AF119">
        <v>84</v>
      </c>
      <c r="AG119">
        <v>69</v>
      </c>
      <c r="AH119">
        <v>19.258561</v>
      </c>
      <c r="AI119">
        <v>185.1</v>
      </c>
      <c r="AJ119">
        <v>0</v>
      </c>
      <c r="AK119">
        <v>13</v>
      </c>
      <c r="AL119">
        <v>1370</v>
      </c>
      <c r="AM119" t="s">
        <v>1096</v>
      </c>
      <c r="AN119" t="s">
        <v>1097</v>
      </c>
      <c r="AO119">
        <v>1416.0550000000001</v>
      </c>
      <c r="AR119" t="s">
        <v>117</v>
      </c>
      <c r="AS119" t="s">
        <v>124</v>
      </c>
      <c r="AT119" t="s">
        <v>220</v>
      </c>
      <c r="AU119" t="s">
        <v>1095</v>
      </c>
      <c r="AV119" t="s">
        <v>48</v>
      </c>
      <c r="AW119">
        <v>1</v>
      </c>
      <c r="BB119">
        <v>1.0114285714285713</v>
      </c>
      <c r="BC119" t="s">
        <v>1098</v>
      </c>
      <c r="BF119" t="s">
        <v>117</v>
      </c>
      <c r="BG119" t="s">
        <v>124</v>
      </c>
      <c r="BH119" t="s">
        <v>1095</v>
      </c>
      <c r="BI119">
        <v>6995</v>
      </c>
      <c r="BJ119">
        <v>1</v>
      </c>
      <c r="BK119" t="s">
        <v>220</v>
      </c>
      <c r="BL119" t="s">
        <v>178</v>
      </c>
      <c r="BM119">
        <v>1.0114285714285713</v>
      </c>
      <c r="BN119" t="s">
        <v>1098</v>
      </c>
      <c r="BO119" t="s">
        <v>1099</v>
      </c>
      <c r="BP119">
        <v>1416.0550000000001</v>
      </c>
    </row>
    <row r="120" spans="1:68" ht="16.5">
      <c r="A120" s="125" t="str">
        <f t="shared" si="84"/>
        <v>삼환교통</v>
      </c>
      <c r="B120" s="126" t="str">
        <f t="shared" si="34"/>
        <v>신동한</v>
      </c>
      <c r="C120" s="127" t="str">
        <f t="shared" si="85"/>
        <v>D</v>
      </c>
      <c r="D120" s="128">
        <f t="shared" si="86"/>
        <v>0.82434782608695656</v>
      </c>
      <c r="E120" s="129">
        <f t="shared" si="87"/>
        <v>4943</v>
      </c>
      <c r="F120" s="130" t="str">
        <f t="shared" si="88"/>
        <v>62</v>
      </c>
      <c r="G120" s="131" t="str">
        <f t="shared" si="89"/>
        <v>70바3199</v>
      </c>
      <c r="H120" s="132">
        <f t="shared" si="90"/>
        <v>1</v>
      </c>
      <c r="I120" s="133">
        <f t="shared" si="35"/>
        <v>1924.605</v>
      </c>
      <c r="J120" s="134">
        <f t="shared" si="91"/>
        <v>1.5411497207029449E-2</v>
      </c>
      <c r="K120" s="134">
        <f t="shared" si="92"/>
        <v>0.34892646015330098</v>
      </c>
      <c r="L120" s="134">
        <f t="shared" si="93"/>
        <v>6.1830869191340558E-2</v>
      </c>
      <c r="M120" s="135">
        <f t="shared" si="94"/>
        <v>11.788</v>
      </c>
      <c r="N120" s="136">
        <f t="shared" si="95"/>
        <v>0</v>
      </c>
      <c r="O120" s="136">
        <f t="shared" si="96"/>
        <v>4.1047383748873143</v>
      </c>
      <c r="P120" s="218">
        <f t="shared" si="97"/>
        <v>4</v>
      </c>
      <c r="Q120" s="219">
        <f t="shared" si="98"/>
        <v>0</v>
      </c>
      <c r="R120" s="219">
        <f t="shared" si="99"/>
        <v>79</v>
      </c>
      <c r="T120">
        <v>514</v>
      </c>
      <c r="U120">
        <v>4943</v>
      </c>
      <c r="V120" t="s">
        <v>563</v>
      </c>
      <c r="W120">
        <v>1924.605</v>
      </c>
      <c r="X120">
        <v>1015.225</v>
      </c>
      <c r="Y120">
        <v>1.8959999999999999</v>
      </c>
      <c r="Z120">
        <v>11.788</v>
      </c>
      <c r="AA120">
        <v>135.15967800000001</v>
      </c>
      <c r="AB120">
        <v>2.0830129999999998</v>
      </c>
      <c r="AC120">
        <v>47.160787999999997</v>
      </c>
      <c r="AD120" s="1">
        <v>119</v>
      </c>
      <c r="AE120">
        <v>0</v>
      </c>
      <c r="AF120">
        <v>79</v>
      </c>
      <c r="AG120">
        <v>77</v>
      </c>
      <c r="AH120">
        <v>14.23949</v>
      </c>
      <c r="AI120">
        <v>44.8</v>
      </c>
      <c r="AJ120">
        <v>0</v>
      </c>
      <c r="AK120">
        <v>4</v>
      </c>
      <c r="AL120">
        <v>186</v>
      </c>
      <c r="AM120" t="s">
        <v>564</v>
      </c>
      <c r="AN120" t="s">
        <v>1100</v>
      </c>
      <c r="AO120">
        <v>1924.605</v>
      </c>
      <c r="AR120" t="s">
        <v>117</v>
      </c>
      <c r="AS120" t="s">
        <v>122</v>
      </c>
      <c r="AT120" t="s">
        <v>321</v>
      </c>
      <c r="AU120" t="s">
        <v>563</v>
      </c>
      <c r="AV120" t="s">
        <v>48</v>
      </c>
      <c r="AW120">
        <v>1</v>
      </c>
      <c r="BB120">
        <v>0.82434782608695656</v>
      </c>
      <c r="BC120" t="s">
        <v>66</v>
      </c>
      <c r="BF120" t="s">
        <v>117</v>
      </c>
      <c r="BG120" t="s">
        <v>122</v>
      </c>
      <c r="BH120" t="s">
        <v>563</v>
      </c>
      <c r="BI120">
        <v>4943</v>
      </c>
      <c r="BJ120">
        <v>1</v>
      </c>
      <c r="BK120" t="s">
        <v>321</v>
      </c>
      <c r="BL120" t="s">
        <v>178</v>
      </c>
      <c r="BM120">
        <v>0.82434782608695656</v>
      </c>
      <c r="BN120" t="s">
        <v>66</v>
      </c>
      <c r="BO120" t="s">
        <v>182</v>
      </c>
      <c r="BP120">
        <v>1924.605</v>
      </c>
    </row>
    <row r="121" spans="1:68" ht="16.5">
      <c r="A121" s="108" t="str">
        <f t="shared" si="84"/>
        <v>삼환교통</v>
      </c>
      <c r="B121" s="109" t="str">
        <f t="shared" si="34"/>
        <v>신래수</v>
      </c>
      <c r="C121" s="110" t="str">
        <f t="shared" si="85"/>
        <v>C</v>
      </c>
      <c r="D121" s="111">
        <f t="shared" si="86"/>
        <v>0.88086956521739124</v>
      </c>
      <c r="E121" s="112">
        <f t="shared" si="87"/>
        <v>5643</v>
      </c>
      <c r="F121" s="113" t="str">
        <f t="shared" si="88"/>
        <v>62</v>
      </c>
      <c r="G121" s="114" t="str">
        <f t="shared" si="89"/>
        <v>70바3199</v>
      </c>
      <c r="H121" s="115">
        <f t="shared" si="90"/>
        <v>1</v>
      </c>
      <c r="I121" s="116">
        <f t="shared" si="35"/>
        <v>1916.2380000000001</v>
      </c>
      <c r="J121" s="117">
        <f t="shared" si="91"/>
        <v>4.4639130059673697E-3</v>
      </c>
      <c r="K121" s="117">
        <f t="shared" si="92"/>
        <v>0.36494057852854644</v>
      </c>
      <c r="L121" s="117">
        <f t="shared" si="93"/>
        <v>0.18160583393085827</v>
      </c>
      <c r="M121" s="118">
        <f t="shared" si="94"/>
        <v>10.868</v>
      </c>
      <c r="N121" s="119">
        <f t="shared" si="95"/>
        <v>0</v>
      </c>
      <c r="O121" s="119">
        <f t="shared" si="96"/>
        <v>2.6092792231445152</v>
      </c>
      <c r="P121" s="220">
        <f t="shared" si="97"/>
        <v>21</v>
      </c>
      <c r="Q121" s="221">
        <f t="shared" si="98"/>
        <v>0</v>
      </c>
      <c r="R121" s="221">
        <f t="shared" si="99"/>
        <v>50</v>
      </c>
      <c r="T121">
        <v>514</v>
      </c>
      <c r="U121">
        <v>5643</v>
      </c>
      <c r="V121" t="s">
        <v>565</v>
      </c>
      <c r="W121">
        <v>1916.2380000000001</v>
      </c>
      <c r="X121">
        <v>945.62599999999998</v>
      </c>
      <c r="Y121">
        <v>2.0259999999999998</v>
      </c>
      <c r="Z121">
        <v>10.868</v>
      </c>
      <c r="AA121">
        <v>133.41052999999999</v>
      </c>
      <c r="AB121">
        <v>0.59553299999999998</v>
      </c>
      <c r="AC121">
        <v>48.686915999999997</v>
      </c>
      <c r="AD121" s="1">
        <v>348</v>
      </c>
      <c r="AE121">
        <v>0</v>
      </c>
      <c r="AF121">
        <v>50</v>
      </c>
      <c r="AG121">
        <v>91</v>
      </c>
      <c r="AH121">
        <v>14.363467999999999</v>
      </c>
      <c r="AI121">
        <v>31.5</v>
      </c>
      <c r="AJ121">
        <v>10.5</v>
      </c>
      <c r="AK121">
        <v>21</v>
      </c>
      <c r="AL121">
        <v>2421</v>
      </c>
      <c r="AM121" t="s">
        <v>566</v>
      </c>
      <c r="AN121" t="s">
        <v>1101</v>
      </c>
      <c r="AO121">
        <v>1916.2380000000001</v>
      </c>
      <c r="AR121" t="s">
        <v>117</v>
      </c>
      <c r="AS121" t="s">
        <v>122</v>
      </c>
      <c r="AT121" t="s">
        <v>321</v>
      </c>
      <c r="AU121" t="s">
        <v>565</v>
      </c>
      <c r="AV121" t="s">
        <v>48</v>
      </c>
      <c r="AW121">
        <v>1</v>
      </c>
      <c r="BB121">
        <v>0.88086956521739124</v>
      </c>
      <c r="BC121" t="s">
        <v>68</v>
      </c>
      <c r="BF121" t="s">
        <v>117</v>
      </c>
      <c r="BG121" t="s">
        <v>122</v>
      </c>
      <c r="BH121" t="s">
        <v>565</v>
      </c>
      <c r="BI121">
        <v>5643</v>
      </c>
      <c r="BJ121">
        <v>1</v>
      </c>
      <c r="BK121" t="s">
        <v>321</v>
      </c>
      <c r="BL121" t="s">
        <v>178</v>
      </c>
      <c r="BM121">
        <v>0.88086956521739124</v>
      </c>
      <c r="BN121" t="s">
        <v>68</v>
      </c>
      <c r="BO121" t="s">
        <v>180</v>
      </c>
      <c r="BP121">
        <v>1916.2380000000001</v>
      </c>
    </row>
    <row r="122" spans="1:68" ht="16.5">
      <c r="A122" s="125" t="str">
        <f t="shared" si="84"/>
        <v>삼환교통</v>
      </c>
      <c r="B122" s="126" t="str">
        <f t="shared" si="34"/>
        <v>신상철</v>
      </c>
      <c r="C122" s="127" t="str">
        <f t="shared" si="85"/>
        <v>D</v>
      </c>
      <c r="D122" s="128">
        <f t="shared" si="86"/>
        <v>0.80994079301199606</v>
      </c>
      <c r="E122" s="129">
        <f t="shared" si="87"/>
        <v>5357</v>
      </c>
      <c r="F122" s="130" t="str">
        <f t="shared" si="88"/>
        <v>79</v>
      </c>
      <c r="G122" s="131" t="str">
        <f t="shared" si="89"/>
        <v>70바3194</v>
      </c>
      <c r="H122" s="132">
        <f t="shared" si="90"/>
        <v>10</v>
      </c>
      <c r="I122" s="133">
        <f t="shared" si="35"/>
        <v>1780.299</v>
      </c>
      <c r="J122" s="134">
        <f t="shared" si="91"/>
        <v>1.0838093234560258E-2</v>
      </c>
      <c r="K122" s="134">
        <f t="shared" si="92"/>
        <v>0.38833109084537126</v>
      </c>
      <c r="L122" s="134">
        <f t="shared" si="93"/>
        <v>0.21737921551379852</v>
      </c>
      <c r="M122" s="135">
        <f t="shared" si="94"/>
        <v>12.811999999999999</v>
      </c>
      <c r="N122" s="136">
        <f t="shared" si="95"/>
        <v>5.6170339926046128E-2</v>
      </c>
      <c r="O122" s="136">
        <f t="shared" si="96"/>
        <v>47.576277917361075</v>
      </c>
      <c r="P122" s="218">
        <f t="shared" si="97"/>
        <v>13</v>
      </c>
      <c r="Q122" s="219">
        <f t="shared" si="98"/>
        <v>1</v>
      </c>
      <c r="R122" s="219">
        <f t="shared" si="99"/>
        <v>847</v>
      </c>
      <c r="T122">
        <v>514</v>
      </c>
      <c r="U122">
        <v>5357</v>
      </c>
      <c r="V122" t="s">
        <v>567</v>
      </c>
      <c r="W122">
        <v>1780.299</v>
      </c>
      <c r="X122">
        <v>952.92100000000005</v>
      </c>
      <c r="Y122">
        <v>1.8680000000000001</v>
      </c>
      <c r="Z122">
        <v>12.811999999999999</v>
      </c>
      <c r="AA122">
        <v>107.847476</v>
      </c>
      <c r="AB122">
        <v>1.1688609999999999</v>
      </c>
      <c r="AC122">
        <v>41.880527999999998</v>
      </c>
      <c r="AD122" s="1">
        <v>387</v>
      </c>
      <c r="AE122">
        <v>1</v>
      </c>
      <c r="AF122">
        <v>847</v>
      </c>
      <c r="AG122">
        <v>76</v>
      </c>
      <c r="AH122">
        <v>16.507562</v>
      </c>
      <c r="AI122">
        <v>523.1</v>
      </c>
      <c r="AJ122">
        <v>0</v>
      </c>
      <c r="AK122">
        <v>13</v>
      </c>
      <c r="AL122">
        <v>1027</v>
      </c>
      <c r="AM122" t="s">
        <v>568</v>
      </c>
      <c r="AN122" t="s">
        <v>1102</v>
      </c>
      <c r="AO122">
        <v>362.49400000000003</v>
      </c>
      <c r="AR122" t="s">
        <v>117</v>
      </c>
      <c r="AS122" t="s">
        <v>123</v>
      </c>
      <c r="AT122" t="s">
        <v>345</v>
      </c>
      <c r="AU122" t="s">
        <v>567</v>
      </c>
      <c r="AV122" t="s">
        <v>48</v>
      </c>
      <c r="AW122">
        <v>10</v>
      </c>
      <c r="BB122">
        <v>0.80994079301199606</v>
      </c>
      <c r="BC122" t="s">
        <v>66</v>
      </c>
      <c r="BF122" t="s">
        <v>117</v>
      </c>
      <c r="BG122" t="s">
        <v>123</v>
      </c>
      <c r="BH122" t="s">
        <v>567</v>
      </c>
      <c r="BI122">
        <v>5357</v>
      </c>
      <c r="BJ122">
        <v>10</v>
      </c>
      <c r="BK122" t="s">
        <v>345</v>
      </c>
      <c r="BL122" t="s">
        <v>346</v>
      </c>
      <c r="BM122">
        <v>0.80994079301199606</v>
      </c>
      <c r="BN122" t="s">
        <v>66</v>
      </c>
      <c r="BO122" t="s">
        <v>182</v>
      </c>
      <c r="BP122">
        <v>1740.9780000000001</v>
      </c>
    </row>
    <row r="123" spans="1:68" ht="16.5">
      <c r="A123" s="108" t="str">
        <f t="shared" si="84"/>
        <v>삼환교통</v>
      </c>
      <c r="B123" s="109" t="str">
        <f t="shared" si="34"/>
        <v>신성배</v>
      </c>
      <c r="C123" s="110" t="str">
        <f t="shared" si="85"/>
        <v>F</v>
      </c>
      <c r="D123" s="111">
        <f t="shared" si="86"/>
        <v>0.72465558092543225</v>
      </c>
      <c r="E123" s="112">
        <f t="shared" si="87"/>
        <v>6917</v>
      </c>
      <c r="F123" s="113" t="str">
        <f t="shared" si="88"/>
        <v>58</v>
      </c>
      <c r="G123" s="114" t="str">
        <f t="shared" si="89"/>
        <v>72아1193</v>
      </c>
      <c r="H123" s="115">
        <f t="shared" si="90"/>
        <v>12</v>
      </c>
      <c r="I123" s="116">
        <f t="shared" si="35"/>
        <v>1666.4570000000001</v>
      </c>
      <c r="J123" s="117">
        <f t="shared" si="91"/>
        <v>2.169550867982362E-2</v>
      </c>
      <c r="K123" s="117">
        <f t="shared" si="92"/>
        <v>0.3843237818780984</v>
      </c>
      <c r="L123" s="117">
        <f t="shared" si="93"/>
        <v>0.23342936541416909</v>
      </c>
      <c r="M123" s="118">
        <f t="shared" si="94"/>
        <v>17.109000000000002</v>
      </c>
      <c r="N123" s="119">
        <f t="shared" si="95"/>
        <v>6.000754894965786E-2</v>
      </c>
      <c r="O123" s="119">
        <f t="shared" si="96"/>
        <v>28.743615946886116</v>
      </c>
      <c r="P123" s="220">
        <f t="shared" si="97"/>
        <v>6</v>
      </c>
      <c r="Q123" s="221">
        <f t="shared" si="98"/>
        <v>1</v>
      </c>
      <c r="R123" s="221">
        <f t="shared" si="99"/>
        <v>479</v>
      </c>
      <c r="T123">
        <v>514</v>
      </c>
      <c r="U123">
        <v>6917</v>
      </c>
      <c r="V123" t="s">
        <v>905</v>
      </c>
      <c r="W123">
        <v>1666.4570000000001</v>
      </c>
      <c r="X123">
        <v>852.38</v>
      </c>
      <c r="Y123">
        <v>1.9550000000000001</v>
      </c>
      <c r="Z123">
        <v>17.109000000000002</v>
      </c>
      <c r="AA123">
        <v>104.373031</v>
      </c>
      <c r="AB123">
        <v>2.2644259999999998</v>
      </c>
      <c r="AC123">
        <v>40.113038000000003</v>
      </c>
      <c r="AD123" s="1">
        <v>389</v>
      </c>
      <c r="AE123">
        <v>1</v>
      </c>
      <c r="AF123">
        <v>479</v>
      </c>
      <c r="AG123">
        <v>71</v>
      </c>
      <c r="AH123">
        <v>15.966355999999999</v>
      </c>
      <c r="AI123">
        <v>2758.7</v>
      </c>
      <c r="AJ123">
        <v>0</v>
      </c>
      <c r="AK123">
        <v>6</v>
      </c>
      <c r="AL123">
        <v>1039</v>
      </c>
      <c r="AM123" t="s">
        <v>906</v>
      </c>
      <c r="AN123" t="s">
        <v>1103</v>
      </c>
      <c r="AO123">
        <v>242.374</v>
      </c>
      <c r="AR123" t="s">
        <v>117</v>
      </c>
      <c r="AS123" t="s">
        <v>121</v>
      </c>
      <c r="AT123" t="s">
        <v>278</v>
      </c>
      <c r="AU123" t="s">
        <v>905</v>
      </c>
      <c r="AV123" t="s">
        <v>48</v>
      </c>
      <c r="AW123">
        <v>12</v>
      </c>
      <c r="BB123">
        <v>0.72465558092543225</v>
      </c>
      <c r="BC123" t="s">
        <v>69</v>
      </c>
      <c r="BF123" t="s">
        <v>117</v>
      </c>
      <c r="BG123" t="s">
        <v>121</v>
      </c>
      <c r="BH123" t="s">
        <v>905</v>
      </c>
      <c r="BI123">
        <v>6917</v>
      </c>
      <c r="BJ123">
        <v>12</v>
      </c>
      <c r="BK123" t="s">
        <v>278</v>
      </c>
      <c r="BL123" t="s">
        <v>349</v>
      </c>
      <c r="BM123">
        <v>0.72465558092543225</v>
      </c>
      <c r="BN123" t="s">
        <v>69</v>
      </c>
      <c r="BO123" t="s">
        <v>191</v>
      </c>
      <c r="BP123">
        <v>1666.4570000000001</v>
      </c>
    </row>
    <row r="124" spans="1:68" ht="16.5">
      <c r="A124" s="125" t="str">
        <f t="shared" si="84"/>
        <v>삼환교통</v>
      </c>
      <c r="B124" s="126" t="str">
        <f t="shared" si="34"/>
        <v>신영민</v>
      </c>
      <c r="C124" s="127" t="str">
        <f t="shared" si="85"/>
        <v>C</v>
      </c>
      <c r="D124" s="128">
        <f t="shared" si="86"/>
        <v>0.88455866579193587</v>
      </c>
      <c r="E124" s="129">
        <f t="shared" si="87"/>
        <v>1911</v>
      </c>
      <c r="F124" s="130" t="str">
        <f t="shared" si="88"/>
        <v>급행99</v>
      </c>
      <c r="G124" s="131" t="str">
        <f t="shared" si="89"/>
        <v>70바3117</v>
      </c>
      <c r="H124" s="132">
        <f t="shared" si="90"/>
        <v>9</v>
      </c>
      <c r="I124" s="133">
        <f t="shared" si="35"/>
        <v>2060.125</v>
      </c>
      <c r="J124" s="134">
        <f t="shared" si="91"/>
        <v>1.0814927391644894E-2</v>
      </c>
      <c r="K124" s="134">
        <f t="shared" si="92"/>
        <v>0.32944000468957324</v>
      </c>
      <c r="L124" s="134">
        <f t="shared" si="93"/>
        <v>0.13882652751653418</v>
      </c>
      <c r="M124" s="135">
        <f t="shared" si="94"/>
        <v>11.321</v>
      </c>
      <c r="N124" s="136">
        <f t="shared" si="95"/>
        <v>0</v>
      </c>
      <c r="O124" s="136">
        <f t="shared" si="96"/>
        <v>5.5336448031066077</v>
      </c>
      <c r="P124" s="218">
        <f t="shared" si="97"/>
        <v>1</v>
      </c>
      <c r="Q124" s="219">
        <f t="shared" si="98"/>
        <v>0</v>
      </c>
      <c r="R124" s="219">
        <f t="shared" si="99"/>
        <v>114</v>
      </c>
      <c r="T124">
        <v>514</v>
      </c>
      <c r="U124">
        <v>1911</v>
      </c>
      <c r="V124" t="s">
        <v>569</v>
      </c>
      <c r="W124">
        <v>2060.125</v>
      </c>
      <c r="X124">
        <v>815.79600000000005</v>
      </c>
      <c r="Y124">
        <v>2.5249999999999999</v>
      </c>
      <c r="Z124">
        <v>11.321</v>
      </c>
      <c r="AA124">
        <v>114.70553200000001</v>
      </c>
      <c r="AB124">
        <v>1.240532</v>
      </c>
      <c r="AC124">
        <v>37.788590999999997</v>
      </c>
      <c r="AD124" s="1">
        <v>286</v>
      </c>
      <c r="AE124">
        <v>0</v>
      </c>
      <c r="AF124">
        <v>114</v>
      </c>
      <c r="AG124">
        <v>74</v>
      </c>
      <c r="AH124">
        <v>17.960118000000001</v>
      </c>
      <c r="AI124">
        <v>372.4</v>
      </c>
      <c r="AJ124">
        <v>0</v>
      </c>
      <c r="AK124">
        <v>1</v>
      </c>
      <c r="AL124">
        <v>160</v>
      </c>
      <c r="AM124" t="s">
        <v>570</v>
      </c>
      <c r="AN124" t="s">
        <v>1104</v>
      </c>
      <c r="AO124">
        <v>478.21899999999999</v>
      </c>
      <c r="AR124" t="s">
        <v>117</v>
      </c>
      <c r="AS124" t="s">
        <v>124</v>
      </c>
      <c r="AT124" t="s">
        <v>349</v>
      </c>
      <c r="AU124" t="s">
        <v>569</v>
      </c>
      <c r="AV124" t="s">
        <v>48</v>
      </c>
      <c r="AW124">
        <v>9</v>
      </c>
      <c r="BB124">
        <v>0.88455866579193587</v>
      </c>
      <c r="BC124" t="s">
        <v>68</v>
      </c>
      <c r="BF124" t="s">
        <v>117</v>
      </c>
      <c r="BG124" t="s">
        <v>124</v>
      </c>
      <c r="BH124" t="s">
        <v>569</v>
      </c>
      <c r="BI124">
        <v>1911</v>
      </c>
      <c r="BJ124">
        <v>9</v>
      </c>
      <c r="BK124" t="s">
        <v>349</v>
      </c>
      <c r="BL124" t="s">
        <v>357</v>
      </c>
      <c r="BM124">
        <v>0.88455866579193587</v>
      </c>
      <c r="BN124" t="s">
        <v>68</v>
      </c>
      <c r="BO124" t="s">
        <v>180</v>
      </c>
      <c r="BP124">
        <v>2060.1249999999995</v>
      </c>
    </row>
    <row r="125" spans="1:68" ht="16.5">
      <c r="A125" s="108" t="str">
        <f t="shared" si="84"/>
        <v>삼환교통</v>
      </c>
      <c r="B125" s="109" t="str">
        <f t="shared" si="34"/>
        <v>신영철</v>
      </c>
      <c r="C125" s="110" t="str">
        <f t="shared" si="85"/>
        <v>C</v>
      </c>
      <c r="D125" s="111">
        <f t="shared" si="86"/>
        <v>0.88109924492142322</v>
      </c>
      <c r="E125" s="112">
        <f t="shared" si="87"/>
        <v>2409</v>
      </c>
      <c r="F125" s="113" t="str">
        <f t="shared" si="88"/>
        <v>급행99</v>
      </c>
      <c r="G125" s="114" t="str">
        <f t="shared" si="89"/>
        <v>70바3124</v>
      </c>
      <c r="H125" s="115">
        <f t="shared" si="90"/>
        <v>13</v>
      </c>
      <c r="I125" s="116">
        <f t="shared" si="35"/>
        <v>2193.866</v>
      </c>
      <c r="J125" s="117">
        <f t="shared" si="91"/>
        <v>2.1322899082500443E-2</v>
      </c>
      <c r="K125" s="117">
        <f t="shared" si="92"/>
        <v>0.34781321464513404</v>
      </c>
      <c r="L125" s="117">
        <f t="shared" si="93"/>
        <v>0.2110429716309018</v>
      </c>
      <c r="M125" s="118">
        <f t="shared" si="94"/>
        <v>11.273999999999999</v>
      </c>
      <c r="N125" s="119">
        <f t="shared" si="95"/>
        <v>4.558163534144747E-2</v>
      </c>
      <c r="O125" s="119">
        <f t="shared" si="96"/>
        <v>14.586123309263192</v>
      </c>
      <c r="P125" s="220">
        <f t="shared" si="97"/>
        <v>6</v>
      </c>
      <c r="Q125" s="221">
        <f t="shared" si="98"/>
        <v>1</v>
      </c>
      <c r="R125" s="221">
        <f t="shared" si="99"/>
        <v>320</v>
      </c>
      <c r="T125">
        <v>514</v>
      </c>
      <c r="U125">
        <v>2409</v>
      </c>
      <c r="V125" t="s">
        <v>571</v>
      </c>
      <c r="W125">
        <v>2193.866</v>
      </c>
      <c r="X125">
        <v>902.97500000000002</v>
      </c>
      <c r="Y125">
        <v>2.4300000000000002</v>
      </c>
      <c r="Z125">
        <v>11.273999999999999</v>
      </c>
      <c r="AA125">
        <v>133.67080100000001</v>
      </c>
      <c r="AB125">
        <v>2.8502489999999998</v>
      </c>
      <c r="AC125">
        <v>46.492471000000002</v>
      </c>
      <c r="AD125" s="1">
        <v>463</v>
      </c>
      <c r="AE125">
        <v>1</v>
      </c>
      <c r="AF125">
        <v>320</v>
      </c>
      <c r="AG125">
        <v>74</v>
      </c>
      <c r="AH125">
        <v>16.412454</v>
      </c>
      <c r="AI125">
        <v>399.6</v>
      </c>
      <c r="AJ125">
        <v>0</v>
      </c>
      <c r="AK125">
        <v>6</v>
      </c>
      <c r="AL125">
        <v>1711</v>
      </c>
      <c r="AM125" t="s">
        <v>572</v>
      </c>
      <c r="AN125" t="s">
        <v>1105</v>
      </c>
      <c r="AO125">
        <v>319.67399999999998</v>
      </c>
      <c r="AR125" t="s">
        <v>117</v>
      </c>
      <c r="AS125" t="s">
        <v>124</v>
      </c>
      <c r="AT125" t="s">
        <v>352</v>
      </c>
      <c r="AU125" t="s">
        <v>571</v>
      </c>
      <c r="AV125" t="s">
        <v>48</v>
      </c>
      <c r="AW125">
        <v>13</v>
      </c>
      <c r="BB125">
        <v>0.88109924492142322</v>
      </c>
      <c r="BC125" t="s">
        <v>68</v>
      </c>
      <c r="BF125" t="s">
        <v>117</v>
      </c>
      <c r="BG125" t="s">
        <v>124</v>
      </c>
      <c r="BH125" t="s">
        <v>571</v>
      </c>
      <c r="BI125">
        <v>2409</v>
      </c>
      <c r="BJ125">
        <v>13</v>
      </c>
      <c r="BK125" t="s">
        <v>352</v>
      </c>
      <c r="BL125" t="s">
        <v>249</v>
      </c>
      <c r="BM125">
        <v>0.88109924492142322</v>
      </c>
      <c r="BN125" t="s">
        <v>68</v>
      </c>
      <c r="BO125" t="s">
        <v>180</v>
      </c>
      <c r="BP125">
        <v>2167.7709999999997</v>
      </c>
    </row>
    <row r="126" spans="1:68" ht="16.5">
      <c r="A126" s="125" t="str">
        <f t="shared" si="84"/>
        <v>삼환교통</v>
      </c>
      <c r="B126" s="126" t="str">
        <f t="shared" si="34"/>
        <v>신정호</v>
      </c>
      <c r="C126" s="127" t="str">
        <f t="shared" si="85"/>
        <v>F</v>
      </c>
      <c r="D126" s="128">
        <f t="shared" si="86"/>
        <v>0.65610439051230351</v>
      </c>
      <c r="E126" s="129">
        <f t="shared" si="87"/>
        <v>5991</v>
      </c>
      <c r="F126" s="130" t="str">
        <f t="shared" si="88"/>
        <v>급행99</v>
      </c>
      <c r="G126" s="131" t="str">
        <f t="shared" si="89"/>
        <v>70바3147</v>
      </c>
      <c r="H126" s="132">
        <f t="shared" si="90"/>
        <v>2</v>
      </c>
      <c r="I126" s="133">
        <f t="shared" si="35"/>
        <v>2658.9749999999999</v>
      </c>
      <c r="J126" s="134">
        <f t="shared" si="91"/>
        <v>4.1179958441622082E-2</v>
      </c>
      <c r="K126" s="134">
        <f t="shared" si="92"/>
        <v>0.37986982846543899</v>
      </c>
      <c r="L126" s="134">
        <f t="shared" si="93"/>
        <v>0.19180323244859393</v>
      </c>
      <c r="M126" s="135">
        <f t="shared" si="94"/>
        <v>21.204000000000001</v>
      </c>
      <c r="N126" s="136">
        <f t="shared" si="95"/>
        <v>0</v>
      </c>
      <c r="O126" s="136">
        <f t="shared" si="96"/>
        <v>13.351009317500164</v>
      </c>
      <c r="P126" s="218">
        <f t="shared" si="97"/>
        <v>26</v>
      </c>
      <c r="Q126" s="219">
        <f t="shared" si="98"/>
        <v>0</v>
      </c>
      <c r="R126" s="219">
        <f t="shared" si="99"/>
        <v>355</v>
      </c>
      <c r="T126">
        <v>514</v>
      </c>
      <c r="U126">
        <v>5991</v>
      </c>
      <c r="V126" t="s">
        <v>1106</v>
      </c>
      <c r="W126">
        <v>2658.9749999999999</v>
      </c>
      <c r="X126">
        <v>1401.732</v>
      </c>
      <c r="Y126">
        <v>1.897</v>
      </c>
      <c r="Z126">
        <v>21.204000000000001</v>
      </c>
      <c r="AA126">
        <v>153.620529</v>
      </c>
      <c r="AB126">
        <v>6.3260870000000002</v>
      </c>
      <c r="AC126">
        <v>58.355803999999999</v>
      </c>
      <c r="AD126" s="1">
        <v>510</v>
      </c>
      <c r="AE126">
        <v>0</v>
      </c>
      <c r="AF126">
        <v>355</v>
      </c>
      <c r="AG126">
        <v>77</v>
      </c>
      <c r="AH126">
        <v>17.308720999999998</v>
      </c>
      <c r="AI126">
        <v>662.6</v>
      </c>
      <c r="AJ126">
        <v>0</v>
      </c>
      <c r="AK126">
        <v>26</v>
      </c>
      <c r="AL126">
        <v>10100</v>
      </c>
      <c r="AM126" t="s">
        <v>1107</v>
      </c>
      <c r="AN126" t="s">
        <v>1108</v>
      </c>
      <c r="AO126">
        <v>2551.404</v>
      </c>
      <c r="AR126" t="s">
        <v>117</v>
      </c>
      <c r="AS126" t="s">
        <v>124</v>
      </c>
      <c r="AT126" t="s">
        <v>355</v>
      </c>
      <c r="AU126" t="s">
        <v>1106</v>
      </c>
      <c r="AV126" t="s">
        <v>48</v>
      </c>
      <c r="AW126">
        <v>2</v>
      </c>
      <c r="BB126">
        <v>0.65610439051230351</v>
      </c>
      <c r="BC126" t="s">
        <v>69</v>
      </c>
      <c r="BF126" t="s">
        <v>117</v>
      </c>
      <c r="BG126" t="s">
        <v>124</v>
      </c>
      <c r="BH126" t="s">
        <v>1106</v>
      </c>
      <c r="BI126">
        <v>5991</v>
      </c>
      <c r="BJ126">
        <v>2</v>
      </c>
      <c r="BK126" t="s">
        <v>355</v>
      </c>
      <c r="BL126" t="s">
        <v>359</v>
      </c>
      <c r="BM126">
        <v>0.65610439051230351</v>
      </c>
      <c r="BN126" t="s">
        <v>69</v>
      </c>
      <c r="BO126" t="s">
        <v>191</v>
      </c>
      <c r="BP126">
        <v>2658.9749999999999</v>
      </c>
    </row>
    <row r="127" spans="1:68" ht="16.5">
      <c r="A127" s="108" t="str">
        <f t="shared" si="84"/>
        <v>삼환교통</v>
      </c>
      <c r="B127" s="109" t="str">
        <f t="shared" si="34"/>
        <v>신진호</v>
      </c>
      <c r="C127" s="110" t="str">
        <f t="shared" si="85"/>
        <v>D</v>
      </c>
      <c r="D127" s="111">
        <f t="shared" si="86"/>
        <v>0.8214285714285714</v>
      </c>
      <c r="E127" s="112">
        <f t="shared" si="87"/>
        <v>7740</v>
      </c>
      <c r="F127" s="113" t="str">
        <f t="shared" si="88"/>
        <v>14</v>
      </c>
      <c r="G127" s="114" t="str">
        <f t="shared" si="89"/>
        <v>70바3178</v>
      </c>
      <c r="H127" s="115">
        <f t="shared" si="90"/>
        <v>1</v>
      </c>
      <c r="I127" s="116">
        <f t="shared" si="35"/>
        <v>682.37699999999995</v>
      </c>
      <c r="J127" s="117">
        <f t="shared" si="91"/>
        <v>4.023653619080695E-2</v>
      </c>
      <c r="K127" s="117">
        <f t="shared" si="92"/>
        <v>0.34308469909343947</v>
      </c>
      <c r="L127" s="117">
        <f t="shared" si="93"/>
        <v>0.19344145538316798</v>
      </c>
      <c r="M127" s="118">
        <f t="shared" si="94"/>
        <v>12.712</v>
      </c>
      <c r="N127" s="119">
        <f t="shared" si="95"/>
        <v>0.58618622843384238</v>
      </c>
      <c r="O127" s="119">
        <f t="shared" si="96"/>
        <v>8.206607198073792</v>
      </c>
      <c r="P127" s="220">
        <f t="shared" si="97"/>
        <v>3</v>
      </c>
      <c r="Q127" s="221">
        <f t="shared" si="98"/>
        <v>4</v>
      </c>
      <c r="R127" s="221">
        <f t="shared" si="99"/>
        <v>56</v>
      </c>
      <c r="T127">
        <v>514</v>
      </c>
      <c r="U127">
        <v>7740</v>
      </c>
      <c r="V127" t="s">
        <v>573</v>
      </c>
      <c r="W127">
        <v>682.37699999999995</v>
      </c>
      <c r="X127">
        <v>395.64699999999999</v>
      </c>
      <c r="Y127">
        <v>1.7250000000000001</v>
      </c>
      <c r="Z127">
        <v>12.712</v>
      </c>
      <c r="AA127">
        <v>41.987485999999997</v>
      </c>
      <c r="AB127">
        <v>1.6894309999999999</v>
      </c>
      <c r="AC127">
        <v>14.405264000000001</v>
      </c>
      <c r="AD127" s="1">
        <v>132</v>
      </c>
      <c r="AE127">
        <v>4</v>
      </c>
      <c r="AF127">
        <v>56</v>
      </c>
      <c r="AG127">
        <v>69</v>
      </c>
      <c r="AH127">
        <v>16.251912999999998</v>
      </c>
      <c r="AI127">
        <v>7.2</v>
      </c>
      <c r="AJ127">
        <v>0</v>
      </c>
      <c r="AK127">
        <v>3</v>
      </c>
      <c r="AL127">
        <v>1628</v>
      </c>
      <c r="AM127" t="s">
        <v>574</v>
      </c>
      <c r="AN127" t="s">
        <v>1109</v>
      </c>
      <c r="AO127">
        <v>682.37699999999995</v>
      </c>
      <c r="AR127" t="s">
        <v>117</v>
      </c>
      <c r="AS127" t="s">
        <v>118</v>
      </c>
      <c r="AT127" t="s">
        <v>219</v>
      </c>
      <c r="AU127" t="s">
        <v>573</v>
      </c>
      <c r="AV127" t="s">
        <v>48</v>
      </c>
      <c r="AW127">
        <v>1</v>
      </c>
      <c r="BB127">
        <v>0.8214285714285714</v>
      </c>
      <c r="BC127" t="s">
        <v>66</v>
      </c>
      <c r="BF127" t="s">
        <v>117</v>
      </c>
      <c r="BG127" t="s">
        <v>118</v>
      </c>
      <c r="BH127" t="s">
        <v>573</v>
      </c>
      <c r="BI127">
        <v>7740</v>
      </c>
      <c r="BJ127">
        <v>1</v>
      </c>
      <c r="BK127" t="s">
        <v>219</v>
      </c>
      <c r="BL127" t="s">
        <v>178</v>
      </c>
      <c r="BM127">
        <v>0.8214285714285714</v>
      </c>
      <c r="BN127" t="s">
        <v>66</v>
      </c>
      <c r="BO127" t="s">
        <v>182</v>
      </c>
      <c r="BP127">
        <v>682.37699999999995</v>
      </c>
    </row>
    <row r="128" spans="1:68" ht="16.5">
      <c r="A128" s="125" t="str">
        <f t="shared" si="84"/>
        <v>삼환교통</v>
      </c>
      <c r="B128" s="126" t="str">
        <f t="shared" si="34"/>
        <v>심길석</v>
      </c>
      <c r="C128" s="127" t="str">
        <f t="shared" si="85"/>
        <v>D</v>
      </c>
      <c r="D128" s="128">
        <f t="shared" si="86"/>
        <v>0.82107142857142856</v>
      </c>
      <c r="E128" s="129">
        <f t="shared" si="87"/>
        <v>3773</v>
      </c>
      <c r="F128" s="130" t="str">
        <f t="shared" si="88"/>
        <v>58</v>
      </c>
      <c r="G128" s="131" t="str">
        <f t="shared" si="89"/>
        <v>72아1197</v>
      </c>
      <c r="H128" s="132">
        <f t="shared" si="90"/>
        <v>1</v>
      </c>
      <c r="I128" s="133">
        <f t="shared" si="35"/>
        <v>2052.2840000000001</v>
      </c>
      <c r="J128" s="134">
        <f t="shared" si="91"/>
        <v>2.1818256862307931E-2</v>
      </c>
      <c r="K128" s="134">
        <f t="shared" si="92"/>
        <v>0.37851513604846776</v>
      </c>
      <c r="L128" s="134">
        <f t="shared" si="93"/>
        <v>0.22950040052936141</v>
      </c>
      <c r="M128" s="135">
        <f t="shared" si="94"/>
        <v>11.760999999999999</v>
      </c>
      <c r="N128" s="136">
        <f t="shared" si="95"/>
        <v>0</v>
      </c>
      <c r="O128" s="136">
        <f t="shared" si="96"/>
        <v>23.193671051374956</v>
      </c>
      <c r="P128" s="218">
        <f t="shared" si="97"/>
        <v>10</v>
      </c>
      <c r="Q128" s="219">
        <f t="shared" si="98"/>
        <v>0</v>
      </c>
      <c r="R128" s="219">
        <f t="shared" si="99"/>
        <v>476</v>
      </c>
      <c r="T128">
        <v>514</v>
      </c>
      <c r="U128">
        <v>3773</v>
      </c>
      <c r="V128" t="s">
        <v>575</v>
      </c>
      <c r="W128">
        <v>2052.2840000000001</v>
      </c>
      <c r="X128">
        <v>892.697</v>
      </c>
      <c r="Y128">
        <v>2.2989999999999999</v>
      </c>
      <c r="Z128">
        <v>11.760999999999999</v>
      </c>
      <c r="AA128">
        <v>135.67775</v>
      </c>
      <c r="AB128">
        <v>2.9602520000000001</v>
      </c>
      <c r="AC128">
        <v>51.356082000000001</v>
      </c>
      <c r="AD128" s="1">
        <v>471</v>
      </c>
      <c r="AE128">
        <v>0</v>
      </c>
      <c r="AF128">
        <v>476</v>
      </c>
      <c r="AG128">
        <v>73</v>
      </c>
      <c r="AH128">
        <v>15.126163999999999</v>
      </c>
      <c r="AI128">
        <v>3080.1</v>
      </c>
      <c r="AJ128">
        <v>0</v>
      </c>
      <c r="AK128">
        <v>10</v>
      </c>
      <c r="AL128">
        <v>3337</v>
      </c>
      <c r="AM128" t="s">
        <v>576</v>
      </c>
      <c r="AN128" t="s">
        <v>1110</v>
      </c>
      <c r="AO128">
        <v>2052.2840000000001</v>
      </c>
      <c r="AR128" t="s">
        <v>117</v>
      </c>
      <c r="AS128" t="s">
        <v>121</v>
      </c>
      <c r="AT128" t="s">
        <v>286</v>
      </c>
      <c r="AU128" t="s">
        <v>575</v>
      </c>
      <c r="AV128" t="s">
        <v>48</v>
      </c>
      <c r="AW128">
        <v>1</v>
      </c>
      <c r="BB128">
        <v>0.82107142857142856</v>
      </c>
      <c r="BC128" t="s">
        <v>66</v>
      </c>
      <c r="BF128" t="s">
        <v>117</v>
      </c>
      <c r="BG128" t="s">
        <v>121</v>
      </c>
      <c r="BH128" t="s">
        <v>575</v>
      </c>
      <c r="BI128">
        <v>3773</v>
      </c>
      <c r="BJ128">
        <v>1</v>
      </c>
      <c r="BK128" t="s">
        <v>286</v>
      </c>
      <c r="BL128" t="s">
        <v>178</v>
      </c>
      <c r="BM128">
        <v>0.82107142857142856</v>
      </c>
      <c r="BN128" t="s">
        <v>66</v>
      </c>
      <c r="BO128" t="s">
        <v>182</v>
      </c>
      <c r="BP128">
        <v>2052.2840000000001</v>
      </c>
    </row>
    <row r="129" spans="1:68" ht="16.5">
      <c r="A129" s="108" t="str">
        <f t="shared" si="84"/>
        <v>삼환교통</v>
      </c>
      <c r="B129" s="109" t="str">
        <f t="shared" si="34"/>
        <v>심영보</v>
      </c>
      <c r="C129" s="110" t="str">
        <f t="shared" si="85"/>
        <v>F</v>
      </c>
      <c r="D129" s="111">
        <f t="shared" si="86"/>
        <v>0.72750000000000004</v>
      </c>
      <c r="E129" s="112">
        <f t="shared" si="87"/>
        <v>1298</v>
      </c>
      <c r="F129" s="113" t="str">
        <f t="shared" si="88"/>
        <v>58</v>
      </c>
      <c r="G129" s="114" t="str">
        <f t="shared" si="89"/>
        <v>72아1195</v>
      </c>
      <c r="H129" s="115">
        <f t="shared" si="90"/>
        <v>1</v>
      </c>
      <c r="I129" s="116">
        <f t="shared" si="35"/>
        <v>1711.595</v>
      </c>
      <c r="J129" s="117">
        <f t="shared" si="91"/>
        <v>2.1300483534460082E-2</v>
      </c>
      <c r="K129" s="117">
        <f t="shared" si="92"/>
        <v>0.40152617295738385</v>
      </c>
      <c r="L129" s="117">
        <f t="shared" si="93"/>
        <v>0.23370014518621518</v>
      </c>
      <c r="M129" s="118">
        <f t="shared" si="94"/>
        <v>15.824</v>
      </c>
      <c r="N129" s="119">
        <f t="shared" si="95"/>
        <v>0</v>
      </c>
      <c r="O129" s="119">
        <f t="shared" si="96"/>
        <v>21.441988320835243</v>
      </c>
      <c r="P129" s="220">
        <f t="shared" si="97"/>
        <v>10</v>
      </c>
      <c r="Q129" s="221">
        <f t="shared" si="98"/>
        <v>0</v>
      </c>
      <c r="R129" s="221">
        <f t="shared" si="99"/>
        <v>367</v>
      </c>
      <c r="T129">
        <v>514</v>
      </c>
      <c r="U129">
        <v>1298</v>
      </c>
      <c r="V129" t="s">
        <v>577</v>
      </c>
      <c r="W129">
        <v>1711.595</v>
      </c>
      <c r="X129">
        <v>840.22199999999998</v>
      </c>
      <c r="Y129">
        <v>2.0369999999999999</v>
      </c>
      <c r="Z129">
        <v>15.824</v>
      </c>
      <c r="AA129">
        <v>110.977199</v>
      </c>
      <c r="AB129">
        <v>2.3638680000000001</v>
      </c>
      <c r="AC129">
        <v>44.560250000000003</v>
      </c>
      <c r="AD129" s="1">
        <v>400</v>
      </c>
      <c r="AE129">
        <v>0</v>
      </c>
      <c r="AF129">
        <v>367</v>
      </c>
      <c r="AG129">
        <v>74</v>
      </c>
      <c r="AH129">
        <v>15.422942000000001</v>
      </c>
      <c r="AI129">
        <v>4657.8999999999996</v>
      </c>
      <c r="AJ129">
        <v>0</v>
      </c>
      <c r="AK129">
        <v>10</v>
      </c>
      <c r="AL129">
        <v>3709</v>
      </c>
      <c r="AM129" t="s">
        <v>578</v>
      </c>
      <c r="AN129" t="s">
        <v>1111</v>
      </c>
      <c r="AO129">
        <v>1711.595</v>
      </c>
      <c r="AR129" t="s">
        <v>117</v>
      </c>
      <c r="AS129" t="s">
        <v>121</v>
      </c>
      <c r="AT129" t="s">
        <v>283</v>
      </c>
      <c r="AU129" t="s">
        <v>577</v>
      </c>
      <c r="AV129" t="s">
        <v>48</v>
      </c>
      <c r="AW129">
        <v>1</v>
      </c>
      <c r="BB129">
        <v>0.72750000000000004</v>
      </c>
      <c r="BC129" t="s">
        <v>69</v>
      </c>
      <c r="BF129" t="s">
        <v>117</v>
      </c>
      <c r="BG129" t="s">
        <v>121</v>
      </c>
      <c r="BH129" t="s">
        <v>577</v>
      </c>
      <c r="BI129">
        <v>1298</v>
      </c>
      <c r="BJ129">
        <v>1</v>
      </c>
      <c r="BK129" t="s">
        <v>283</v>
      </c>
      <c r="BL129" t="s">
        <v>178</v>
      </c>
      <c r="BM129">
        <v>0.72750000000000004</v>
      </c>
      <c r="BN129" t="s">
        <v>69</v>
      </c>
      <c r="BO129" t="s">
        <v>191</v>
      </c>
      <c r="BP129">
        <v>1711.595</v>
      </c>
    </row>
    <row r="130" spans="1:68" ht="16.5">
      <c r="A130" s="125" t="str">
        <f t="shared" si="84"/>
        <v>삼환교통</v>
      </c>
      <c r="B130" s="126" t="str">
        <f t="shared" si="34"/>
        <v>심재익</v>
      </c>
      <c r="C130" s="127" t="str">
        <f t="shared" si="85"/>
        <v>C</v>
      </c>
      <c r="D130" s="128">
        <f t="shared" si="86"/>
        <v>0.878</v>
      </c>
      <c r="E130" s="129">
        <f t="shared" si="87"/>
        <v>205</v>
      </c>
      <c r="F130" s="130" t="str">
        <f t="shared" si="88"/>
        <v>23</v>
      </c>
      <c r="G130" s="131" t="str">
        <f t="shared" si="89"/>
        <v>70바3164</v>
      </c>
      <c r="H130" s="132">
        <f t="shared" si="90"/>
        <v>1</v>
      </c>
      <c r="I130" s="133">
        <f t="shared" si="35"/>
        <v>1034.4939999999999</v>
      </c>
      <c r="J130" s="134">
        <f t="shared" si="91"/>
        <v>3.025813894530513E-2</v>
      </c>
      <c r="K130" s="134">
        <f t="shared" si="92"/>
        <v>0.33989431637926998</v>
      </c>
      <c r="L130" s="134">
        <f t="shared" si="93"/>
        <v>0.15273167364914636</v>
      </c>
      <c r="M130" s="135">
        <f t="shared" si="94"/>
        <v>10.574</v>
      </c>
      <c r="N130" s="136">
        <f t="shared" si="95"/>
        <v>9.6665616233636939E-2</v>
      </c>
      <c r="O130" s="136">
        <f t="shared" si="96"/>
        <v>4.5432839629809356</v>
      </c>
      <c r="P130" s="218">
        <f t="shared" si="97"/>
        <v>1</v>
      </c>
      <c r="Q130" s="219">
        <f t="shared" si="98"/>
        <v>1</v>
      </c>
      <c r="R130" s="219">
        <f t="shared" si="99"/>
        <v>47</v>
      </c>
      <c r="T130">
        <v>514</v>
      </c>
      <c r="U130">
        <v>205</v>
      </c>
      <c r="V130" t="s">
        <v>579</v>
      </c>
      <c r="W130">
        <v>1034.4939999999999</v>
      </c>
      <c r="X130">
        <v>588.95799999999997</v>
      </c>
      <c r="Y130">
        <v>1.756</v>
      </c>
      <c r="Z130">
        <v>10.574</v>
      </c>
      <c r="AA130">
        <v>63.857199000000001</v>
      </c>
      <c r="AB130">
        <v>1.9321999999999999</v>
      </c>
      <c r="AC130">
        <v>21.704699000000002</v>
      </c>
      <c r="AD130" s="1">
        <v>158</v>
      </c>
      <c r="AE130">
        <v>1</v>
      </c>
      <c r="AF130">
        <v>47</v>
      </c>
      <c r="AG130">
        <v>88</v>
      </c>
      <c r="AH130">
        <v>16.200115</v>
      </c>
      <c r="AI130">
        <v>104.1</v>
      </c>
      <c r="AJ130">
        <v>2.2999999999999998</v>
      </c>
      <c r="AK130">
        <v>1</v>
      </c>
      <c r="AL130">
        <v>30</v>
      </c>
      <c r="AM130" t="s">
        <v>580</v>
      </c>
      <c r="AN130" t="s">
        <v>1112</v>
      </c>
      <c r="AO130">
        <v>1034.4939999999999</v>
      </c>
      <c r="AR130" t="s">
        <v>117</v>
      </c>
      <c r="AS130" t="s">
        <v>119</v>
      </c>
      <c r="AT130" t="s">
        <v>237</v>
      </c>
      <c r="AU130" t="s">
        <v>579</v>
      </c>
      <c r="AV130" t="s">
        <v>48</v>
      </c>
      <c r="AW130">
        <v>1</v>
      </c>
      <c r="BB130">
        <v>0.878</v>
      </c>
      <c r="BC130" t="s">
        <v>68</v>
      </c>
      <c r="BF130" t="s">
        <v>117</v>
      </c>
      <c r="BG130" t="s">
        <v>119</v>
      </c>
      <c r="BH130" t="s">
        <v>579</v>
      </c>
      <c r="BI130">
        <v>205</v>
      </c>
      <c r="BJ130">
        <v>1</v>
      </c>
      <c r="BK130" t="s">
        <v>237</v>
      </c>
      <c r="BL130" t="s">
        <v>178</v>
      </c>
      <c r="BM130">
        <v>0.878</v>
      </c>
      <c r="BN130" t="s">
        <v>68</v>
      </c>
      <c r="BO130" t="s">
        <v>180</v>
      </c>
      <c r="BP130">
        <v>1034.4939999999999</v>
      </c>
    </row>
    <row r="131" spans="1:68" ht="16.5">
      <c r="A131" s="108" t="str">
        <f t="shared" si="84"/>
        <v>삼환교통</v>
      </c>
      <c r="B131" s="109" t="str">
        <f t="shared" si="34"/>
        <v>안경묵</v>
      </c>
      <c r="C131" s="110" t="str">
        <f t="shared" si="85"/>
        <v>C</v>
      </c>
      <c r="D131" s="111">
        <f t="shared" si="86"/>
        <v>0.88074524844131696</v>
      </c>
      <c r="E131" s="112">
        <f t="shared" si="87"/>
        <v>7593</v>
      </c>
      <c r="F131" s="113" t="str">
        <f t="shared" si="88"/>
        <v>58</v>
      </c>
      <c r="G131" s="114" t="str">
        <f t="shared" si="89"/>
        <v>72아1203</v>
      </c>
      <c r="H131" s="115">
        <f t="shared" si="90"/>
        <v>12</v>
      </c>
      <c r="I131" s="116">
        <f t="shared" si="35"/>
        <v>2062.203</v>
      </c>
      <c r="J131" s="117">
        <f t="shared" si="91"/>
        <v>2.2339435850564818E-2</v>
      </c>
      <c r="K131" s="117">
        <f t="shared" si="92"/>
        <v>0.36750668749783061</v>
      </c>
      <c r="L131" s="117">
        <f t="shared" si="93"/>
        <v>0.248763094612897</v>
      </c>
      <c r="M131" s="118">
        <f t="shared" si="94"/>
        <v>11.206</v>
      </c>
      <c r="N131" s="119">
        <f t="shared" si="95"/>
        <v>0</v>
      </c>
      <c r="O131" s="119">
        <f t="shared" si="96"/>
        <v>25.409719605683826</v>
      </c>
      <c r="P131" s="220">
        <f t="shared" si="97"/>
        <v>2</v>
      </c>
      <c r="Q131" s="221">
        <f t="shared" si="98"/>
        <v>0</v>
      </c>
      <c r="R131" s="221">
        <f t="shared" si="99"/>
        <v>524</v>
      </c>
      <c r="T131">
        <v>514</v>
      </c>
      <c r="U131">
        <v>7593</v>
      </c>
      <c r="V131" t="s">
        <v>581</v>
      </c>
      <c r="W131">
        <v>2062.203</v>
      </c>
      <c r="X131">
        <v>842.36199999999997</v>
      </c>
      <c r="Y131">
        <v>2.448</v>
      </c>
      <c r="Z131">
        <v>11.206</v>
      </c>
      <c r="AA131">
        <v>133.99219299999999</v>
      </c>
      <c r="AB131">
        <v>2.9933100000000001</v>
      </c>
      <c r="AC131">
        <v>49.243026999999998</v>
      </c>
      <c r="AD131" s="1">
        <v>513</v>
      </c>
      <c r="AE131">
        <v>0</v>
      </c>
      <c r="AF131">
        <v>524</v>
      </c>
      <c r="AG131">
        <v>71</v>
      </c>
      <c r="AH131">
        <v>15.390471</v>
      </c>
      <c r="AI131">
        <v>1353.5</v>
      </c>
      <c r="AJ131">
        <v>0</v>
      </c>
      <c r="AK131">
        <v>2</v>
      </c>
      <c r="AL131">
        <v>256</v>
      </c>
      <c r="AM131" t="s">
        <v>582</v>
      </c>
      <c r="AN131" t="s">
        <v>1113</v>
      </c>
      <c r="AO131">
        <v>286.68299999999999</v>
      </c>
      <c r="AR131" t="s">
        <v>117</v>
      </c>
      <c r="AS131" t="s">
        <v>121</v>
      </c>
      <c r="AT131" t="s">
        <v>294</v>
      </c>
      <c r="AU131" t="s">
        <v>581</v>
      </c>
      <c r="AV131" t="s">
        <v>48</v>
      </c>
      <c r="AW131">
        <v>12</v>
      </c>
      <c r="BB131">
        <v>0.88074524844131696</v>
      </c>
      <c r="BC131" t="s">
        <v>68</v>
      </c>
      <c r="BF131" t="s">
        <v>117</v>
      </c>
      <c r="BG131" t="s">
        <v>121</v>
      </c>
      <c r="BH131" t="s">
        <v>581</v>
      </c>
      <c r="BI131">
        <v>7593</v>
      </c>
      <c r="BJ131">
        <v>12</v>
      </c>
      <c r="BK131" t="s">
        <v>294</v>
      </c>
      <c r="BL131" t="s">
        <v>272</v>
      </c>
      <c r="BM131">
        <v>0.88074524844131696</v>
      </c>
      <c r="BN131" t="s">
        <v>68</v>
      </c>
      <c r="BO131" t="s">
        <v>180</v>
      </c>
      <c r="BP131">
        <v>2062.2029999999995</v>
      </c>
    </row>
    <row r="132" spans="1:68" ht="16.5">
      <c r="A132" s="125" t="str">
        <f t="shared" si="84"/>
        <v>삼환교통</v>
      </c>
      <c r="B132" s="126" t="str">
        <f t="shared" si="34"/>
        <v>안병선</v>
      </c>
      <c r="C132" s="127" t="str">
        <f t="shared" si="85"/>
        <v>B</v>
      </c>
      <c r="D132" s="128">
        <f t="shared" si="86"/>
        <v>0.93302626444552417</v>
      </c>
      <c r="E132" s="129">
        <f t="shared" si="87"/>
        <v>5107</v>
      </c>
      <c r="F132" s="130" t="str">
        <f t="shared" si="88"/>
        <v>79</v>
      </c>
      <c r="G132" s="131" t="str">
        <f t="shared" si="89"/>
        <v>70바3128</v>
      </c>
      <c r="H132" s="132">
        <f t="shared" si="90"/>
        <v>2</v>
      </c>
      <c r="I132" s="133">
        <f t="shared" si="35"/>
        <v>2284.7179999999998</v>
      </c>
      <c r="J132" s="134">
        <f t="shared" si="91"/>
        <v>2.0039747261759409E-2</v>
      </c>
      <c r="K132" s="134">
        <f t="shared" si="92"/>
        <v>0.31466078329771352</v>
      </c>
      <c r="L132" s="134">
        <f t="shared" si="93"/>
        <v>0.19302163330441657</v>
      </c>
      <c r="M132" s="135">
        <f t="shared" si="94"/>
        <v>7.6449999999999996</v>
      </c>
      <c r="N132" s="136">
        <f t="shared" si="95"/>
        <v>0</v>
      </c>
      <c r="O132" s="136">
        <f t="shared" si="96"/>
        <v>1.9696085031062915</v>
      </c>
      <c r="P132" s="218">
        <f t="shared" si="97"/>
        <v>0</v>
      </c>
      <c r="Q132" s="219">
        <f t="shared" si="98"/>
        <v>0</v>
      </c>
      <c r="R132" s="219">
        <f t="shared" si="99"/>
        <v>45</v>
      </c>
      <c r="T132">
        <v>514</v>
      </c>
      <c r="U132">
        <v>5107</v>
      </c>
      <c r="V132" t="s">
        <v>583</v>
      </c>
      <c r="W132">
        <v>2284.7179999999998</v>
      </c>
      <c r="X132">
        <v>1022.711</v>
      </c>
      <c r="Y132">
        <v>2.234</v>
      </c>
      <c r="Z132">
        <v>7.6449999999999996</v>
      </c>
      <c r="AA132">
        <v>135.74218099999999</v>
      </c>
      <c r="AB132">
        <v>2.7202389999999999</v>
      </c>
      <c r="AC132">
        <v>42.712741000000001</v>
      </c>
      <c r="AD132" s="1">
        <v>441</v>
      </c>
      <c r="AE132">
        <v>0</v>
      </c>
      <c r="AF132">
        <v>45</v>
      </c>
      <c r="AG132">
        <v>77</v>
      </c>
      <c r="AH132">
        <v>16.831303999999999</v>
      </c>
      <c r="AI132">
        <v>328.9</v>
      </c>
      <c r="AJ132">
        <v>0</v>
      </c>
      <c r="AK132">
        <v>0</v>
      </c>
      <c r="AL132">
        <v>0</v>
      </c>
      <c r="AM132" t="s">
        <v>584</v>
      </c>
      <c r="AN132" t="s">
        <v>1114</v>
      </c>
      <c r="AO132">
        <v>2167.3249999999998</v>
      </c>
      <c r="AR132" t="s">
        <v>117</v>
      </c>
      <c r="AS132" t="s">
        <v>123</v>
      </c>
      <c r="AT132" t="s">
        <v>333</v>
      </c>
      <c r="AU132" t="s">
        <v>583</v>
      </c>
      <c r="AV132" t="s">
        <v>48</v>
      </c>
      <c r="AW132">
        <v>2</v>
      </c>
      <c r="BB132">
        <v>0.93302626444552417</v>
      </c>
      <c r="BC132" t="s">
        <v>67</v>
      </c>
      <c r="BF132" t="s">
        <v>117</v>
      </c>
      <c r="BG132" t="s">
        <v>123</v>
      </c>
      <c r="BH132" t="s">
        <v>583</v>
      </c>
      <c r="BI132">
        <v>5107</v>
      </c>
      <c r="BJ132">
        <v>2</v>
      </c>
      <c r="BK132" t="s">
        <v>333</v>
      </c>
      <c r="BL132" t="s">
        <v>339</v>
      </c>
      <c r="BM132">
        <v>0.93302626444552417</v>
      </c>
      <c r="BN132" t="s">
        <v>67</v>
      </c>
      <c r="BO132" t="s">
        <v>179</v>
      </c>
      <c r="BP132">
        <v>2284.7179999999998</v>
      </c>
    </row>
    <row r="133" spans="1:68" ht="16.5">
      <c r="A133" s="108" t="str">
        <f t="shared" si="84"/>
        <v>삼환교통</v>
      </c>
      <c r="B133" s="109" t="str">
        <f t="shared" ref="B133:B195" si="100">IF(BH133="NULL", E133, BH133)</f>
        <v>안은석</v>
      </c>
      <c r="C133" s="110" t="str">
        <f t="shared" si="85"/>
        <v>B</v>
      </c>
      <c r="D133" s="111">
        <f t="shared" si="86"/>
        <v>0.92855576466265388</v>
      </c>
      <c r="E133" s="112">
        <f t="shared" si="87"/>
        <v>9190</v>
      </c>
      <c r="F133" s="113" t="str">
        <f t="shared" si="88"/>
        <v>23</v>
      </c>
      <c r="G133" s="114" t="str">
        <f t="shared" si="89"/>
        <v>70바3129</v>
      </c>
      <c r="H133" s="115">
        <f t="shared" si="90"/>
        <v>3</v>
      </c>
      <c r="I133" s="116">
        <f t="shared" ref="I133:I195" si="101">W133</f>
        <v>925.72500000000002</v>
      </c>
      <c r="J133" s="117">
        <f t="shared" si="91"/>
        <v>3.9427997580224736E-2</v>
      </c>
      <c r="K133" s="117">
        <f t="shared" si="92"/>
        <v>0.32422534629841315</v>
      </c>
      <c r="L133" s="117">
        <f t="shared" si="93"/>
        <v>0.18147938102568256</v>
      </c>
      <c r="M133" s="118">
        <f t="shared" si="94"/>
        <v>12.509</v>
      </c>
      <c r="N133" s="119">
        <f t="shared" si="95"/>
        <v>0.10802344108671581</v>
      </c>
      <c r="O133" s="119">
        <f t="shared" si="96"/>
        <v>19.444219395608847</v>
      </c>
      <c r="P133" s="220">
        <f t="shared" si="97"/>
        <v>5</v>
      </c>
      <c r="Q133" s="221">
        <f t="shared" si="98"/>
        <v>1</v>
      </c>
      <c r="R133" s="221">
        <f t="shared" si="99"/>
        <v>180</v>
      </c>
      <c r="T133">
        <v>514</v>
      </c>
      <c r="U133">
        <v>9190</v>
      </c>
      <c r="V133" t="s">
        <v>585</v>
      </c>
      <c r="W133">
        <v>925.72500000000002</v>
      </c>
      <c r="X133">
        <v>497.68</v>
      </c>
      <c r="Y133">
        <v>1.86</v>
      </c>
      <c r="Z133">
        <v>12.509</v>
      </c>
      <c r="AA133">
        <v>53.099145999999998</v>
      </c>
      <c r="AB133">
        <v>2.0935929999999998</v>
      </c>
      <c r="AC133">
        <v>17.216089</v>
      </c>
      <c r="AD133" s="1">
        <v>168</v>
      </c>
      <c r="AE133">
        <v>1</v>
      </c>
      <c r="AF133">
        <v>180</v>
      </c>
      <c r="AG133">
        <v>67</v>
      </c>
      <c r="AH133">
        <v>17.433896000000001</v>
      </c>
      <c r="AI133">
        <v>95.1</v>
      </c>
      <c r="AJ133">
        <v>0</v>
      </c>
      <c r="AK133">
        <v>5</v>
      </c>
      <c r="AL133">
        <v>626</v>
      </c>
      <c r="AM133" t="s">
        <v>586</v>
      </c>
      <c r="AN133" t="s">
        <v>1115</v>
      </c>
      <c r="AO133">
        <v>711.17200000000003</v>
      </c>
      <c r="AR133" t="s">
        <v>117</v>
      </c>
      <c r="AS133" t="s">
        <v>119</v>
      </c>
      <c r="AT133" t="s">
        <v>233</v>
      </c>
      <c r="AU133" t="s">
        <v>585</v>
      </c>
      <c r="AV133" t="s">
        <v>48</v>
      </c>
      <c r="AW133">
        <v>3</v>
      </c>
      <c r="BB133">
        <v>0.92855576466265388</v>
      </c>
      <c r="BC133" t="s">
        <v>67</v>
      </c>
      <c r="BF133" t="s">
        <v>117</v>
      </c>
      <c r="BG133" t="s">
        <v>119</v>
      </c>
      <c r="BH133" t="s">
        <v>585</v>
      </c>
      <c r="BI133">
        <v>9190</v>
      </c>
      <c r="BJ133">
        <v>3</v>
      </c>
      <c r="BK133" t="s">
        <v>233</v>
      </c>
      <c r="BL133" t="s">
        <v>244</v>
      </c>
      <c r="BM133">
        <v>0.92855576466265388</v>
      </c>
      <c r="BN133" t="s">
        <v>67</v>
      </c>
      <c r="BO133" t="s">
        <v>179</v>
      </c>
      <c r="BP133">
        <v>879.22</v>
      </c>
    </row>
    <row r="134" spans="1:68" ht="16.5">
      <c r="A134" s="108" t="str">
        <f t="shared" si="84"/>
        <v>삼환교통</v>
      </c>
      <c r="B134" s="109" t="str">
        <f t="shared" si="100"/>
        <v>안종열</v>
      </c>
      <c r="C134" s="110" t="str">
        <f t="shared" si="85"/>
        <v>F</v>
      </c>
      <c r="D134" s="111">
        <f t="shared" si="86"/>
        <v>0.75583333333333336</v>
      </c>
      <c r="E134" s="112">
        <f t="shared" si="87"/>
        <v>9187</v>
      </c>
      <c r="F134" s="113" t="str">
        <f t="shared" si="88"/>
        <v>62</v>
      </c>
      <c r="G134" s="114" t="str">
        <f t="shared" si="89"/>
        <v>70바3193</v>
      </c>
      <c r="H134" s="115">
        <f t="shared" si="90"/>
        <v>1</v>
      </c>
      <c r="I134" s="116">
        <f t="shared" si="101"/>
        <v>1247.1959999999999</v>
      </c>
      <c r="J134" s="117">
        <f t="shared" si="91"/>
        <v>2.0552416500650424E-2</v>
      </c>
      <c r="K134" s="117">
        <f t="shared" si="92"/>
        <v>0.35667632085336837</v>
      </c>
      <c r="L134" s="117">
        <f t="shared" si="93"/>
        <v>0.26138634184202003</v>
      </c>
      <c r="M134" s="118">
        <f t="shared" si="94"/>
        <v>12.646000000000001</v>
      </c>
      <c r="N134" s="119">
        <f t="shared" si="95"/>
        <v>8.0179859460742339E-2</v>
      </c>
      <c r="O134" s="119">
        <f t="shared" si="96"/>
        <v>9.6215831352890806</v>
      </c>
      <c r="P134" s="220">
        <f t="shared" si="97"/>
        <v>1</v>
      </c>
      <c r="Q134" s="221">
        <f t="shared" si="98"/>
        <v>1</v>
      </c>
      <c r="R134" s="221">
        <f t="shared" si="99"/>
        <v>120</v>
      </c>
      <c r="T134">
        <v>514</v>
      </c>
      <c r="U134">
        <v>9187</v>
      </c>
      <c r="V134" t="s">
        <v>587</v>
      </c>
      <c r="W134">
        <v>1247.1959999999999</v>
      </c>
      <c r="X134">
        <v>687.39599999999996</v>
      </c>
      <c r="Y134">
        <v>1.8140000000000001</v>
      </c>
      <c r="Z134">
        <v>12.646000000000001</v>
      </c>
      <c r="AA134">
        <v>84.281914</v>
      </c>
      <c r="AB134">
        <v>1.732197</v>
      </c>
      <c r="AC134">
        <v>30.061363</v>
      </c>
      <c r="AD134" s="1">
        <v>326</v>
      </c>
      <c r="AE134">
        <v>1</v>
      </c>
      <c r="AF134">
        <v>120</v>
      </c>
      <c r="AG134">
        <v>62</v>
      </c>
      <c r="AH134">
        <v>14.797907</v>
      </c>
      <c r="AI134">
        <v>0</v>
      </c>
      <c r="AJ134">
        <v>0</v>
      </c>
      <c r="AK134">
        <v>1</v>
      </c>
      <c r="AL134">
        <v>47</v>
      </c>
      <c r="AM134" t="s">
        <v>588</v>
      </c>
      <c r="AN134" t="s">
        <v>1116</v>
      </c>
      <c r="AO134">
        <v>1247.1959999999999</v>
      </c>
      <c r="AR134" t="s">
        <v>117</v>
      </c>
      <c r="AS134" t="s">
        <v>122</v>
      </c>
      <c r="AT134" t="s">
        <v>318</v>
      </c>
      <c r="AU134" t="s">
        <v>587</v>
      </c>
      <c r="AV134" t="s">
        <v>48</v>
      </c>
      <c r="AW134">
        <v>1</v>
      </c>
      <c r="BB134">
        <v>0.75583333333333336</v>
      </c>
      <c r="BC134" t="s">
        <v>69</v>
      </c>
      <c r="BF134" t="s">
        <v>117</v>
      </c>
      <c r="BG134" t="s">
        <v>122</v>
      </c>
      <c r="BH134" t="s">
        <v>587</v>
      </c>
      <c r="BI134">
        <v>9187</v>
      </c>
      <c r="BJ134">
        <v>1</v>
      </c>
      <c r="BK134" t="s">
        <v>318</v>
      </c>
      <c r="BL134" t="s">
        <v>178</v>
      </c>
      <c r="BM134">
        <v>0.75583333333333336</v>
      </c>
      <c r="BN134" t="s">
        <v>69</v>
      </c>
      <c r="BO134" t="s">
        <v>191</v>
      </c>
      <c r="BP134">
        <v>1247.1959999999999</v>
      </c>
    </row>
    <row r="135" spans="1:68" ht="16.5">
      <c r="A135" s="125" t="str">
        <f t="shared" si="84"/>
        <v>삼환교통</v>
      </c>
      <c r="B135" s="126" t="str">
        <f t="shared" si="100"/>
        <v>양해석</v>
      </c>
      <c r="C135" s="127" t="str">
        <f t="shared" si="85"/>
        <v>B</v>
      </c>
      <c r="D135" s="128">
        <f t="shared" si="86"/>
        <v>0.92157894736842105</v>
      </c>
      <c r="E135" s="129">
        <f t="shared" si="87"/>
        <v>2015</v>
      </c>
      <c r="F135" s="130" t="str">
        <f t="shared" si="88"/>
        <v>14</v>
      </c>
      <c r="G135" s="131" t="str">
        <f t="shared" si="89"/>
        <v>70바3127</v>
      </c>
      <c r="H135" s="132">
        <f t="shared" si="90"/>
        <v>1</v>
      </c>
      <c r="I135" s="133">
        <f t="shared" si="101"/>
        <v>1038.9570000000001</v>
      </c>
      <c r="J135" s="134">
        <f t="shared" si="91"/>
        <v>8.2870812781892234E-3</v>
      </c>
      <c r="K135" s="134">
        <f t="shared" si="92"/>
        <v>0.29630382923836524</v>
      </c>
      <c r="L135" s="134">
        <f t="shared" si="93"/>
        <v>0.16170062861119372</v>
      </c>
      <c r="M135" s="135">
        <f t="shared" si="94"/>
        <v>13.901999999999999</v>
      </c>
      <c r="N135" s="136">
        <f t="shared" si="95"/>
        <v>0.28875112251998875</v>
      </c>
      <c r="O135" s="136">
        <f t="shared" si="96"/>
        <v>20.405079324745873</v>
      </c>
      <c r="P135" s="218">
        <f t="shared" si="97"/>
        <v>2</v>
      </c>
      <c r="Q135" s="219">
        <f t="shared" si="98"/>
        <v>3</v>
      </c>
      <c r="R135" s="219">
        <f t="shared" si="99"/>
        <v>212</v>
      </c>
      <c r="T135">
        <v>514</v>
      </c>
      <c r="U135">
        <v>2015</v>
      </c>
      <c r="V135" t="s">
        <v>589</v>
      </c>
      <c r="W135">
        <v>1038.9570000000001</v>
      </c>
      <c r="X135">
        <v>593.21</v>
      </c>
      <c r="Y135">
        <v>1.7509999999999999</v>
      </c>
      <c r="Z135">
        <v>13.901999999999999</v>
      </c>
      <c r="AA135">
        <v>57.549695</v>
      </c>
      <c r="AB135">
        <v>0.47691899999999998</v>
      </c>
      <c r="AC135">
        <v>17.052195000000001</v>
      </c>
      <c r="AD135" s="1">
        <v>168</v>
      </c>
      <c r="AE135">
        <v>3</v>
      </c>
      <c r="AF135">
        <v>212</v>
      </c>
      <c r="AG135">
        <v>64</v>
      </c>
      <c r="AH135">
        <v>18.053214000000001</v>
      </c>
      <c r="AI135">
        <v>3.2</v>
      </c>
      <c r="AJ135">
        <v>0</v>
      </c>
      <c r="AK135">
        <v>2</v>
      </c>
      <c r="AL135">
        <v>102</v>
      </c>
      <c r="AM135" t="s">
        <v>590</v>
      </c>
      <c r="AN135" t="s">
        <v>1117</v>
      </c>
      <c r="AO135">
        <v>1038.9570000000001</v>
      </c>
      <c r="AR135" t="s">
        <v>117</v>
      </c>
      <c r="AS135" t="s">
        <v>118</v>
      </c>
      <c r="AT135" t="s">
        <v>209</v>
      </c>
      <c r="AU135" t="s">
        <v>589</v>
      </c>
      <c r="AV135" t="s">
        <v>48</v>
      </c>
      <c r="AW135">
        <v>1</v>
      </c>
      <c r="BB135">
        <v>0.92157894736842105</v>
      </c>
      <c r="BC135" t="s">
        <v>67</v>
      </c>
      <c r="BF135" t="s">
        <v>117</v>
      </c>
      <c r="BG135" t="s">
        <v>118</v>
      </c>
      <c r="BH135" t="s">
        <v>589</v>
      </c>
      <c r="BI135">
        <v>2015</v>
      </c>
      <c r="BJ135">
        <v>1</v>
      </c>
      <c r="BK135" t="s">
        <v>209</v>
      </c>
      <c r="BL135" t="s">
        <v>178</v>
      </c>
      <c r="BM135">
        <v>0.92157894736842105</v>
      </c>
      <c r="BN135" t="s">
        <v>67</v>
      </c>
      <c r="BO135" t="s">
        <v>179</v>
      </c>
      <c r="BP135">
        <v>1038.9570000000001</v>
      </c>
    </row>
    <row r="136" spans="1:68" ht="16.5">
      <c r="A136" s="108" t="str">
        <f t="shared" si="84"/>
        <v>삼환교통</v>
      </c>
      <c r="B136" s="109" t="str">
        <f t="shared" si="100"/>
        <v>염승민</v>
      </c>
      <c r="C136" s="110" t="str">
        <f t="shared" si="85"/>
        <v>C</v>
      </c>
      <c r="D136" s="111">
        <f t="shared" si="86"/>
        <v>0.87625000000000008</v>
      </c>
      <c r="E136" s="112">
        <f t="shared" si="87"/>
        <v>6965</v>
      </c>
      <c r="F136" s="113" t="str">
        <f t="shared" si="88"/>
        <v>79</v>
      </c>
      <c r="G136" s="114" t="str">
        <f t="shared" si="89"/>
        <v>70바3196</v>
      </c>
      <c r="H136" s="115">
        <f t="shared" si="90"/>
        <v>1</v>
      </c>
      <c r="I136" s="116">
        <f t="shared" si="101"/>
        <v>2224.598</v>
      </c>
      <c r="J136" s="117">
        <f t="shared" si="91"/>
        <v>2.3749366979609894E-2</v>
      </c>
      <c r="K136" s="117">
        <f t="shared" si="92"/>
        <v>0.35437836565772957</v>
      </c>
      <c r="L136" s="117">
        <f t="shared" si="93"/>
        <v>0.19104575298548324</v>
      </c>
      <c r="M136" s="118">
        <f t="shared" si="94"/>
        <v>9.8729999999999993</v>
      </c>
      <c r="N136" s="119">
        <f t="shared" si="95"/>
        <v>0</v>
      </c>
      <c r="O136" s="119">
        <f t="shared" si="96"/>
        <v>6.6978393399616474</v>
      </c>
      <c r="P136" s="220">
        <f t="shared" si="97"/>
        <v>7</v>
      </c>
      <c r="Q136" s="221">
        <f t="shared" si="98"/>
        <v>0</v>
      </c>
      <c r="R136" s="221">
        <f t="shared" si="99"/>
        <v>149</v>
      </c>
      <c r="T136">
        <v>514</v>
      </c>
      <c r="U136">
        <v>6965</v>
      </c>
      <c r="V136" t="s">
        <v>591</v>
      </c>
      <c r="W136">
        <v>2224.598</v>
      </c>
      <c r="X136">
        <v>1058.039</v>
      </c>
      <c r="Y136">
        <v>2.1030000000000002</v>
      </c>
      <c r="Z136">
        <v>9.8729999999999993</v>
      </c>
      <c r="AA136">
        <v>136.13108099999999</v>
      </c>
      <c r="AB136">
        <v>3.2330269999999999</v>
      </c>
      <c r="AC136">
        <v>48.241909999999997</v>
      </c>
      <c r="AD136" s="1">
        <v>425</v>
      </c>
      <c r="AE136">
        <v>0</v>
      </c>
      <c r="AF136">
        <v>149</v>
      </c>
      <c r="AG136">
        <v>70</v>
      </c>
      <c r="AH136">
        <v>16.341587000000001</v>
      </c>
      <c r="AI136">
        <v>322.39999999999998</v>
      </c>
      <c r="AJ136">
        <v>0</v>
      </c>
      <c r="AK136">
        <v>7</v>
      </c>
      <c r="AL136">
        <v>734</v>
      </c>
      <c r="AM136" t="s">
        <v>592</v>
      </c>
      <c r="AN136" t="s">
        <v>1118</v>
      </c>
      <c r="AO136">
        <v>2224.598</v>
      </c>
      <c r="AR136" t="s">
        <v>117</v>
      </c>
      <c r="AS136" t="s">
        <v>123</v>
      </c>
      <c r="AT136" t="s">
        <v>346</v>
      </c>
      <c r="AU136" t="s">
        <v>591</v>
      </c>
      <c r="AV136" t="s">
        <v>48</v>
      </c>
      <c r="AW136">
        <v>1</v>
      </c>
      <c r="BB136">
        <v>0.87625000000000008</v>
      </c>
      <c r="BC136" t="s">
        <v>68</v>
      </c>
      <c r="BF136" t="s">
        <v>117</v>
      </c>
      <c r="BG136" t="s">
        <v>123</v>
      </c>
      <c r="BH136" t="s">
        <v>591</v>
      </c>
      <c r="BI136">
        <v>6965</v>
      </c>
      <c r="BJ136">
        <v>1</v>
      </c>
      <c r="BK136" t="s">
        <v>346</v>
      </c>
      <c r="BL136" t="s">
        <v>178</v>
      </c>
      <c r="BM136">
        <v>0.87625000000000008</v>
      </c>
      <c r="BN136" t="s">
        <v>68</v>
      </c>
      <c r="BO136" t="s">
        <v>180</v>
      </c>
      <c r="BP136">
        <v>2224.598</v>
      </c>
    </row>
    <row r="137" spans="1:68" ht="16.5">
      <c r="A137" s="125" t="str">
        <f t="shared" si="84"/>
        <v>삼환교통</v>
      </c>
      <c r="B137" s="126" t="str">
        <f t="shared" si="100"/>
        <v>오대성</v>
      </c>
      <c r="C137" s="127" t="str">
        <f t="shared" si="85"/>
        <v>B</v>
      </c>
      <c r="D137" s="128">
        <f t="shared" si="86"/>
        <v>0.91631578947368431</v>
      </c>
      <c r="E137" s="129">
        <f t="shared" si="87"/>
        <v>9006</v>
      </c>
      <c r="F137" s="130" t="str">
        <f t="shared" si="88"/>
        <v>23</v>
      </c>
      <c r="G137" s="131" t="str">
        <f t="shared" si="89"/>
        <v>70바3184</v>
      </c>
      <c r="H137" s="132">
        <f t="shared" si="90"/>
        <v>1</v>
      </c>
      <c r="I137" s="133">
        <f t="shared" si="101"/>
        <v>777.54899999999998</v>
      </c>
      <c r="J137" s="134">
        <f t="shared" si="91"/>
        <v>2.5756426652462767E-2</v>
      </c>
      <c r="K137" s="134">
        <f t="shared" si="92"/>
        <v>0.33112389409439935</v>
      </c>
      <c r="L137" s="134">
        <f t="shared" si="93"/>
        <v>0.28551255290663352</v>
      </c>
      <c r="M137" s="135">
        <f t="shared" si="94"/>
        <v>14.898</v>
      </c>
      <c r="N137" s="136">
        <f t="shared" si="95"/>
        <v>0.25721851613210228</v>
      </c>
      <c r="O137" s="136">
        <f t="shared" si="96"/>
        <v>3.7296684839154834</v>
      </c>
      <c r="P137" s="218">
        <f t="shared" si="97"/>
        <v>2</v>
      </c>
      <c r="Q137" s="219">
        <f t="shared" si="98"/>
        <v>2</v>
      </c>
      <c r="R137" s="219">
        <f t="shared" si="99"/>
        <v>29</v>
      </c>
      <c r="T137">
        <v>514</v>
      </c>
      <c r="U137">
        <v>9006</v>
      </c>
      <c r="V137" t="s">
        <v>593</v>
      </c>
      <c r="W137">
        <v>777.54899999999998</v>
      </c>
      <c r="X137">
        <v>446.697</v>
      </c>
      <c r="Y137">
        <v>1.7410000000000001</v>
      </c>
      <c r="Z137">
        <v>14.898</v>
      </c>
      <c r="AA137">
        <v>44.723866999999998</v>
      </c>
      <c r="AB137">
        <v>1.1519269999999999</v>
      </c>
      <c r="AC137">
        <v>14.809141</v>
      </c>
      <c r="AD137" s="1">
        <v>222</v>
      </c>
      <c r="AE137">
        <v>2</v>
      </c>
      <c r="AF137">
        <v>29</v>
      </c>
      <c r="AG137">
        <v>67</v>
      </c>
      <c r="AH137">
        <v>17.385549000000001</v>
      </c>
      <c r="AI137">
        <v>13.5</v>
      </c>
      <c r="AJ137">
        <v>0</v>
      </c>
      <c r="AK137">
        <v>2</v>
      </c>
      <c r="AL137">
        <v>298</v>
      </c>
      <c r="AM137" t="s">
        <v>594</v>
      </c>
      <c r="AN137" t="s">
        <v>1119</v>
      </c>
      <c r="AO137">
        <v>777.54899999999998</v>
      </c>
      <c r="AR137" t="s">
        <v>117</v>
      </c>
      <c r="AS137" t="s">
        <v>119</v>
      </c>
      <c r="AT137" t="s">
        <v>239</v>
      </c>
      <c r="AU137" t="s">
        <v>593</v>
      </c>
      <c r="AV137" t="s">
        <v>48</v>
      </c>
      <c r="AW137">
        <v>1</v>
      </c>
      <c r="BB137">
        <v>0.91631578947368431</v>
      </c>
      <c r="BC137" t="s">
        <v>67</v>
      </c>
      <c r="BF137" t="s">
        <v>117</v>
      </c>
      <c r="BG137" t="s">
        <v>119</v>
      </c>
      <c r="BH137" t="s">
        <v>593</v>
      </c>
      <c r="BI137">
        <v>9006</v>
      </c>
      <c r="BJ137">
        <v>1</v>
      </c>
      <c r="BK137" t="s">
        <v>239</v>
      </c>
      <c r="BL137" t="s">
        <v>178</v>
      </c>
      <c r="BM137">
        <v>0.91631578947368431</v>
      </c>
      <c r="BN137" t="s">
        <v>67</v>
      </c>
      <c r="BO137" t="s">
        <v>179</v>
      </c>
      <c r="BP137">
        <v>777.54899999999998</v>
      </c>
    </row>
    <row r="138" spans="1:68" ht="16.5">
      <c r="A138" s="108" t="str">
        <f t="shared" si="84"/>
        <v>삼환교통</v>
      </c>
      <c r="B138" s="109" t="str">
        <f t="shared" si="100"/>
        <v>오병삼</v>
      </c>
      <c r="C138" s="110" t="str">
        <f t="shared" si="85"/>
        <v>F</v>
      </c>
      <c r="D138" s="111">
        <f t="shared" si="86"/>
        <v>0.76364793471697978</v>
      </c>
      <c r="E138" s="112">
        <f t="shared" si="87"/>
        <v>41</v>
      </c>
      <c r="F138" s="113" t="str">
        <f t="shared" si="88"/>
        <v>79</v>
      </c>
      <c r="G138" s="114" t="str">
        <f t="shared" si="89"/>
        <v>70바3196</v>
      </c>
      <c r="H138" s="115">
        <f t="shared" si="90"/>
        <v>7</v>
      </c>
      <c r="I138" s="116">
        <f t="shared" si="101"/>
        <v>1191.211</v>
      </c>
      <c r="J138" s="117">
        <f t="shared" si="91"/>
        <v>2.9188887507796368E-2</v>
      </c>
      <c r="K138" s="117">
        <f t="shared" si="92"/>
        <v>0.36832817333075296</v>
      </c>
      <c r="L138" s="117">
        <f t="shared" si="93"/>
        <v>0.20651253220462201</v>
      </c>
      <c r="M138" s="118">
        <f t="shared" si="94"/>
        <v>16.206</v>
      </c>
      <c r="N138" s="119">
        <f t="shared" si="95"/>
        <v>8.3948183823017081E-2</v>
      </c>
      <c r="O138" s="119">
        <f t="shared" si="96"/>
        <v>53.558941279084898</v>
      </c>
      <c r="P138" s="220">
        <f t="shared" si="97"/>
        <v>11</v>
      </c>
      <c r="Q138" s="221">
        <f t="shared" si="98"/>
        <v>1</v>
      </c>
      <c r="R138" s="221">
        <f t="shared" si="99"/>
        <v>638</v>
      </c>
      <c r="T138">
        <v>514</v>
      </c>
      <c r="U138">
        <v>41</v>
      </c>
      <c r="V138" t="s">
        <v>595</v>
      </c>
      <c r="W138">
        <v>1191.211</v>
      </c>
      <c r="X138">
        <v>663.85199999999998</v>
      </c>
      <c r="Y138">
        <v>1.794</v>
      </c>
      <c r="Z138">
        <v>16.206</v>
      </c>
      <c r="AA138">
        <v>64.940535999999994</v>
      </c>
      <c r="AB138">
        <v>1.8955420000000001</v>
      </c>
      <c r="AC138">
        <v>23.919429000000001</v>
      </c>
      <c r="AD138" s="1">
        <v>246</v>
      </c>
      <c r="AE138">
        <v>1</v>
      </c>
      <c r="AF138">
        <v>638</v>
      </c>
      <c r="AG138">
        <v>77</v>
      </c>
      <c r="AH138">
        <v>18.343102999999999</v>
      </c>
      <c r="AI138">
        <v>439.3</v>
      </c>
      <c r="AJ138">
        <v>0</v>
      </c>
      <c r="AK138">
        <v>11</v>
      </c>
      <c r="AL138">
        <v>3335</v>
      </c>
      <c r="AM138" t="s">
        <v>596</v>
      </c>
      <c r="AN138" t="s">
        <v>1120</v>
      </c>
      <c r="AO138">
        <v>326.10399999999998</v>
      </c>
      <c r="AR138" t="s">
        <v>117</v>
      </c>
      <c r="AS138" t="s">
        <v>123</v>
      </c>
      <c r="AT138" t="s">
        <v>346</v>
      </c>
      <c r="AU138" t="s">
        <v>595</v>
      </c>
      <c r="AV138" t="s">
        <v>48</v>
      </c>
      <c r="AW138">
        <v>7</v>
      </c>
      <c r="BB138">
        <v>0.76364793471697978</v>
      </c>
      <c r="BC138" t="s">
        <v>69</v>
      </c>
      <c r="BF138" t="s">
        <v>117</v>
      </c>
      <c r="BG138" t="s">
        <v>123</v>
      </c>
      <c r="BH138" t="s">
        <v>595</v>
      </c>
      <c r="BI138">
        <v>41</v>
      </c>
      <c r="BJ138">
        <v>7</v>
      </c>
      <c r="BK138" t="s">
        <v>346</v>
      </c>
      <c r="BL138" t="s">
        <v>339</v>
      </c>
      <c r="BM138">
        <v>0.76364793471697978</v>
      </c>
      <c r="BN138" t="s">
        <v>69</v>
      </c>
      <c r="BO138" t="s">
        <v>191</v>
      </c>
      <c r="BP138">
        <v>1154.585</v>
      </c>
    </row>
    <row r="139" spans="1:68" ht="16.5">
      <c r="A139" s="125" t="str">
        <f t="shared" si="84"/>
        <v>삼환교통</v>
      </c>
      <c r="B139" s="126" t="str">
        <f t="shared" si="100"/>
        <v>오성근</v>
      </c>
      <c r="C139" s="127" t="str">
        <f t="shared" si="85"/>
        <v>F</v>
      </c>
      <c r="D139" s="128">
        <f t="shared" si="86"/>
        <v>0.78156159235981804</v>
      </c>
      <c r="E139" s="129">
        <f t="shared" si="87"/>
        <v>225</v>
      </c>
      <c r="F139" s="130" t="str">
        <f t="shared" si="88"/>
        <v>79</v>
      </c>
      <c r="G139" s="131" t="str">
        <f t="shared" si="89"/>
        <v>70바3166</v>
      </c>
      <c r="H139" s="132">
        <f t="shared" si="90"/>
        <v>10</v>
      </c>
      <c r="I139" s="133">
        <f t="shared" si="101"/>
        <v>1458.989</v>
      </c>
      <c r="J139" s="134">
        <f t="shared" si="91"/>
        <v>1.9276465367524403E-2</v>
      </c>
      <c r="K139" s="134">
        <f t="shared" si="92"/>
        <v>0.35233321793739636</v>
      </c>
      <c r="L139" s="134">
        <f t="shared" si="93"/>
        <v>0.24606079963591226</v>
      </c>
      <c r="M139" s="135">
        <f t="shared" si="94"/>
        <v>14.734</v>
      </c>
      <c r="N139" s="136">
        <f t="shared" si="95"/>
        <v>6.8540612711953275E-2</v>
      </c>
      <c r="O139" s="136">
        <f t="shared" si="96"/>
        <v>17.272234403412224</v>
      </c>
      <c r="P139" s="218">
        <f t="shared" si="97"/>
        <v>1</v>
      </c>
      <c r="Q139" s="219">
        <f t="shared" si="98"/>
        <v>1</v>
      </c>
      <c r="R139" s="219">
        <f t="shared" si="99"/>
        <v>252</v>
      </c>
      <c r="T139">
        <v>514</v>
      </c>
      <c r="U139">
        <v>225</v>
      </c>
      <c r="V139" t="s">
        <v>597</v>
      </c>
      <c r="W139">
        <v>1458.989</v>
      </c>
      <c r="X139">
        <v>799.79100000000005</v>
      </c>
      <c r="Y139">
        <v>1.8240000000000001</v>
      </c>
      <c r="Z139">
        <v>14.734</v>
      </c>
      <c r="AA139">
        <v>80.652753000000004</v>
      </c>
      <c r="AB139">
        <v>1.5547</v>
      </c>
      <c r="AC139">
        <v>28.416644000000002</v>
      </c>
      <c r="AD139" s="1">
        <v>359</v>
      </c>
      <c r="AE139">
        <v>1</v>
      </c>
      <c r="AF139">
        <v>252</v>
      </c>
      <c r="AG139">
        <v>83</v>
      </c>
      <c r="AH139">
        <v>18.089759999999998</v>
      </c>
      <c r="AI139">
        <v>573.6</v>
      </c>
      <c r="AJ139">
        <v>0</v>
      </c>
      <c r="AK139">
        <v>1</v>
      </c>
      <c r="AL139">
        <v>808</v>
      </c>
      <c r="AM139" t="s">
        <v>598</v>
      </c>
      <c r="AN139" t="s">
        <v>1121</v>
      </c>
      <c r="AO139">
        <v>309.44799999999998</v>
      </c>
      <c r="AR139" t="s">
        <v>117</v>
      </c>
      <c r="AS139" t="s">
        <v>123</v>
      </c>
      <c r="AT139" t="s">
        <v>337</v>
      </c>
      <c r="AU139" t="s">
        <v>597</v>
      </c>
      <c r="AV139" t="s">
        <v>48</v>
      </c>
      <c r="AW139">
        <v>10</v>
      </c>
      <c r="BB139">
        <v>0.78156159235981804</v>
      </c>
      <c r="BC139" t="s">
        <v>69</v>
      </c>
      <c r="BF139" t="s">
        <v>117</v>
      </c>
      <c r="BG139" t="s">
        <v>123</v>
      </c>
      <c r="BH139" t="s">
        <v>597</v>
      </c>
      <c r="BI139">
        <v>225</v>
      </c>
      <c r="BJ139">
        <v>10</v>
      </c>
      <c r="BK139" t="s">
        <v>337</v>
      </c>
      <c r="BL139" t="s">
        <v>331</v>
      </c>
      <c r="BM139">
        <v>0.78156159235981804</v>
      </c>
      <c r="BN139" t="s">
        <v>69</v>
      </c>
      <c r="BO139" t="s">
        <v>191</v>
      </c>
      <c r="BP139">
        <v>1424.2739999999999</v>
      </c>
    </row>
    <row r="140" spans="1:68" ht="16.5">
      <c r="A140" s="108" t="str">
        <f t="shared" si="84"/>
        <v>삼환교통</v>
      </c>
      <c r="B140" s="109" t="str">
        <f t="shared" si="100"/>
        <v>오세국</v>
      </c>
      <c r="C140" s="110" t="str">
        <f t="shared" si="85"/>
        <v>F</v>
      </c>
      <c r="D140" s="111">
        <f t="shared" si="86"/>
        <v>0.68670985862589717</v>
      </c>
      <c r="E140" s="112">
        <f t="shared" si="87"/>
        <v>1631</v>
      </c>
      <c r="F140" s="113" t="str">
        <f t="shared" si="88"/>
        <v>4</v>
      </c>
      <c r="G140" s="114" t="str">
        <f t="shared" si="89"/>
        <v>72아1226</v>
      </c>
      <c r="H140" s="115">
        <f t="shared" si="90"/>
        <v>2</v>
      </c>
      <c r="I140" s="116">
        <f t="shared" si="101"/>
        <v>2505.3359999999998</v>
      </c>
      <c r="J140" s="117">
        <f t="shared" si="91"/>
        <v>4.7224799337989065E-2</v>
      </c>
      <c r="K140" s="117">
        <f t="shared" si="92"/>
        <v>0.33980535240215087</v>
      </c>
      <c r="L140" s="117">
        <f t="shared" si="93"/>
        <v>0.20556125006785519</v>
      </c>
      <c r="M140" s="118">
        <f t="shared" si="94"/>
        <v>15.79</v>
      </c>
      <c r="N140" s="119">
        <f t="shared" si="95"/>
        <v>0.35923325254576632</v>
      </c>
      <c r="O140" s="119">
        <f t="shared" si="96"/>
        <v>41.51139807195522</v>
      </c>
      <c r="P140" s="220">
        <f t="shared" si="97"/>
        <v>9</v>
      </c>
      <c r="Q140" s="221">
        <f t="shared" si="98"/>
        <v>9</v>
      </c>
      <c r="R140" s="221">
        <f t="shared" si="99"/>
        <v>1040</v>
      </c>
      <c r="T140">
        <v>514</v>
      </c>
      <c r="U140">
        <v>1631</v>
      </c>
      <c r="V140" t="s">
        <v>599</v>
      </c>
      <c r="W140">
        <v>2505.3359999999998</v>
      </c>
      <c r="X140">
        <v>1310.579</v>
      </c>
      <c r="Y140">
        <v>1.9119999999999999</v>
      </c>
      <c r="Z140">
        <v>15.79</v>
      </c>
      <c r="AA140">
        <v>160.402185</v>
      </c>
      <c r="AB140">
        <v>7.5749610000000001</v>
      </c>
      <c r="AC140">
        <v>54.505521000000002</v>
      </c>
      <c r="AD140" s="1">
        <v>515</v>
      </c>
      <c r="AE140">
        <v>9</v>
      </c>
      <c r="AF140">
        <v>1040</v>
      </c>
      <c r="AG140">
        <v>76</v>
      </c>
      <c r="AH140">
        <v>15.619088</v>
      </c>
      <c r="AI140">
        <v>186.4</v>
      </c>
      <c r="AJ140">
        <v>0</v>
      </c>
      <c r="AK140">
        <v>9</v>
      </c>
      <c r="AL140">
        <v>2492</v>
      </c>
      <c r="AM140" t="s">
        <v>600</v>
      </c>
      <c r="AN140" t="s">
        <v>1122</v>
      </c>
      <c r="AO140">
        <v>2101.9520000000002</v>
      </c>
      <c r="AR140" t="s">
        <v>117</v>
      </c>
      <c r="AS140" t="s">
        <v>120</v>
      </c>
      <c r="AT140" t="s">
        <v>270</v>
      </c>
      <c r="AU140" t="s">
        <v>599</v>
      </c>
      <c r="AV140" t="s">
        <v>48</v>
      </c>
      <c r="AW140">
        <v>2</v>
      </c>
      <c r="BB140">
        <v>0.68670985862589717</v>
      </c>
      <c r="BC140" t="s">
        <v>69</v>
      </c>
      <c r="BF140" t="s">
        <v>117</v>
      </c>
      <c r="BG140" t="s">
        <v>120</v>
      </c>
      <c r="BH140" t="s">
        <v>599</v>
      </c>
      <c r="BI140">
        <v>1631</v>
      </c>
      <c r="BJ140">
        <v>2</v>
      </c>
      <c r="BK140" t="s">
        <v>270</v>
      </c>
      <c r="BL140" t="s">
        <v>360</v>
      </c>
      <c r="BM140">
        <v>0.68670985862589717</v>
      </c>
      <c r="BN140" t="s">
        <v>69</v>
      </c>
      <c r="BO140" t="s">
        <v>191</v>
      </c>
      <c r="BP140">
        <v>2505.3360000000002</v>
      </c>
    </row>
    <row r="141" spans="1:68" ht="16.5">
      <c r="A141" s="125" t="str">
        <f t="shared" si="84"/>
        <v>삼환교통</v>
      </c>
      <c r="B141" s="126" t="str">
        <f t="shared" si="100"/>
        <v>오승진</v>
      </c>
      <c r="C141" s="127" t="str">
        <f t="shared" si="85"/>
        <v>D</v>
      </c>
      <c r="D141" s="128">
        <f t="shared" si="86"/>
        <v>0.83772727272727265</v>
      </c>
      <c r="E141" s="129">
        <f t="shared" si="87"/>
        <v>3642</v>
      </c>
      <c r="F141" s="130" t="str">
        <f t="shared" si="88"/>
        <v>23</v>
      </c>
      <c r="G141" s="131" t="str">
        <f t="shared" si="89"/>
        <v>72아1008</v>
      </c>
      <c r="H141" s="132">
        <f t="shared" si="90"/>
        <v>1</v>
      </c>
      <c r="I141" s="133">
        <f t="shared" si="101"/>
        <v>1368.6590000000001</v>
      </c>
      <c r="J141" s="134">
        <f t="shared" si="91"/>
        <v>2.6117149043024947E-2</v>
      </c>
      <c r="K141" s="134">
        <f t="shared" si="92"/>
        <v>0.39006861307186558</v>
      </c>
      <c r="L141" s="134">
        <f t="shared" si="93"/>
        <v>0.17754605055021008</v>
      </c>
      <c r="M141" s="135">
        <f t="shared" si="94"/>
        <v>15.381</v>
      </c>
      <c r="N141" s="136">
        <f t="shared" si="95"/>
        <v>0</v>
      </c>
      <c r="O141" s="136">
        <f t="shared" si="96"/>
        <v>20.238788478357282</v>
      </c>
      <c r="P141" s="218">
        <f t="shared" si="97"/>
        <v>10</v>
      </c>
      <c r="Q141" s="219">
        <f t="shared" si="98"/>
        <v>0</v>
      </c>
      <c r="R141" s="219">
        <f t="shared" si="99"/>
        <v>277</v>
      </c>
      <c r="T141">
        <v>514</v>
      </c>
      <c r="U141">
        <v>3642</v>
      </c>
      <c r="V141" t="s">
        <v>601</v>
      </c>
      <c r="W141">
        <v>1368.6590000000001</v>
      </c>
      <c r="X141">
        <v>745.303</v>
      </c>
      <c r="Y141">
        <v>1.8360000000000001</v>
      </c>
      <c r="Z141">
        <v>15.381</v>
      </c>
      <c r="AA141">
        <v>87.149136999999996</v>
      </c>
      <c r="AB141">
        <v>2.276087</v>
      </c>
      <c r="AC141">
        <v>33.994143000000001</v>
      </c>
      <c r="AD141" s="1">
        <v>243</v>
      </c>
      <c r="AE141">
        <v>0</v>
      </c>
      <c r="AF141">
        <v>277</v>
      </c>
      <c r="AG141">
        <v>70</v>
      </c>
      <c r="AH141">
        <v>15.704791</v>
      </c>
      <c r="AI141">
        <v>50.7</v>
      </c>
      <c r="AJ141">
        <v>0</v>
      </c>
      <c r="AK141">
        <v>10</v>
      </c>
      <c r="AL141">
        <v>1421</v>
      </c>
      <c r="AM141" t="s">
        <v>602</v>
      </c>
      <c r="AN141" t="s">
        <v>1123</v>
      </c>
      <c r="AO141">
        <v>1345.7840000000001</v>
      </c>
      <c r="AR141" t="s">
        <v>117</v>
      </c>
      <c r="AS141" t="s">
        <v>119</v>
      </c>
      <c r="AT141" t="s">
        <v>244</v>
      </c>
      <c r="AU141" t="s">
        <v>601</v>
      </c>
      <c r="AV141" t="s">
        <v>48</v>
      </c>
      <c r="AW141">
        <v>1</v>
      </c>
      <c r="BB141">
        <v>0.83772727272727265</v>
      </c>
      <c r="BC141" t="s">
        <v>66</v>
      </c>
      <c r="BF141" t="s">
        <v>117</v>
      </c>
      <c r="BG141" t="s">
        <v>119</v>
      </c>
      <c r="BH141" t="s">
        <v>601</v>
      </c>
      <c r="BI141">
        <v>3642</v>
      </c>
      <c r="BJ141">
        <v>1</v>
      </c>
      <c r="BK141" t="s">
        <v>244</v>
      </c>
      <c r="BL141" t="s">
        <v>178</v>
      </c>
      <c r="BM141">
        <v>0.83772727272727265</v>
      </c>
      <c r="BN141" t="s">
        <v>66</v>
      </c>
      <c r="BO141" t="s">
        <v>182</v>
      </c>
      <c r="BP141">
        <v>1345.7840000000001</v>
      </c>
    </row>
    <row r="142" spans="1:68" ht="16.5">
      <c r="A142" s="108" t="str">
        <f t="shared" si="84"/>
        <v>삼환교통</v>
      </c>
      <c r="B142" s="109" t="str">
        <f t="shared" si="100"/>
        <v>오이섭</v>
      </c>
      <c r="C142" s="110" t="str">
        <f t="shared" si="85"/>
        <v>D</v>
      </c>
      <c r="D142" s="111">
        <f t="shared" si="86"/>
        <v>0.80045454545454531</v>
      </c>
      <c r="E142" s="112">
        <f t="shared" si="87"/>
        <v>7389</v>
      </c>
      <c r="F142" s="113" t="str">
        <f t="shared" si="88"/>
        <v>62</v>
      </c>
      <c r="G142" s="114" t="str">
        <f t="shared" si="89"/>
        <v>70바3171</v>
      </c>
      <c r="H142" s="115">
        <f t="shared" si="90"/>
        <v>1</v>
      </c>
      <c r="I142" s="116">
        <f t="shared" si="101"/>
        <v>1495.99</v>
      </c>
      <c r="J142" s="117">
        <f t="shared" si="91"/>
        <v>1.7213784463152779E-2</v>
      </c>
      <c r="K142" s="117">
        <f t="shared" si="92"/>
        <v>0.37157719185784677</v>
      </c>
      <c r="L142" s="117">
        <f t="shared" si="93"/>
        <v>0.17312949952874016</v>
      </c>
      <c r="M142" s="118">
        <f t="shared" si="94"/>
        <v>11.291</v>
      </c>
      <c r="N142" s="119">
        <f t="shared" si="95"/>
        <v>0</v>
      </c>
      <c r="O142" s="119">
        <f t="shared" si="96"/>
        <v>8.8904337595839547</v>
      </c>
      <c r="P142" s="220">
        <f t="shared" si="97"/>
        <v>14</v>
      </c>
      <c r="Q142" s="221">
        <f t="shared" si="98"/>
        <v>0</v>
      </c>
      <c r="R142" s="221">
        <f t="shared" si="99"/>
        <v>133</v>
      </c>
      <c r="T142">
        <v>514</v>
      </c>
      <c r="U142">
        <v>7389</v>
      </c>
      <c r="V142" t="s">
        <v>603</v>
      </c>
      <c r="W142">
        <v>1495.99</v>
      </c>
      <c r="X142">
        <v>849.54200000000003</v>
      </c>
      <c r="Y142">
        <v>1.7609999999999999</v>
      </c>
      <c r="Z142">
        <v>11.291</v>
      </c>
      <c r="AA142">
        <v>107.148315</v>
      </c>
      <c r="AB142">
        <v>1.844428</v>
      </c>
      <c r="AC142">
        <v>39.813870000000001</v>
      </c>
      <c r="AD142" s="1">
        <v>259</v>
      </c>
      <c r="AE142">
        <v>0</v>
      </c>
      <c r="AF142">
        <v>133</v>
      </c>
      <c r="AG142">
        <v>64</v>
      </c>
      <c r="AH142">
        <v>13.961862</v>
      </c>
      <c r="AI142">
        <v>16.899999999999999</v>
      </c>
      <c r="AJ142">
        <v>0</v>
      </c>
      <c r="AK142">
        <v>14</v>
      </c>
      <c r="AL142">
        <v>1380</v>
      </c>
      <c r="AM142" t="s">
        <v>604</v>
      </c>
      <c r="AN142" t="s">
        <v>1124</v>
      </c>
      <c r="AO142">
        <v>1495.99</v>
      </c>
      <c r="AR142" t="s">
        <v>117</v>
      </c>
      <c r="AS142" t="s">
        <v>122</v>
      </c>
      <c r="AT142" t="s">
        <v>308</v>
      </c>
      <c r="AU142" t="s">
        <v>603</v>
      </c>
      <c r="AV142" t="s">
        <v>48</v>
      </c>
      <c r="AW142">
        <v>1</v>
      </c>
      <c r="BB142">
        <v>0.80045454545454531</v>
      </c>
      <c r="BC142" t="s">
        <v>66</v>
      </c>
      <c r="BF142" t="s">
        <v>117</v>
      </c>
      <c r="BG142" t="s">
        <v>122</v>
      </c>
      <c r="BH142" t="s">
        <v>603</v>
      </c>
      <c r="BI142">
        <v>7389</v>
      </c>
      <c r="BJ142">
        <v>1</v>
      </c>
      <c r="BK142" t="s">
        <v>308</v>
      </c>
      <c r="BL142" t="s">
        <v>178</v>
      </c>
      <c r="BM142">
        <v>0.80045454545454531</v>
      </c>
      <c r="BN142" t="s">
        <v>66</v>
      </c>
      <c r="BO142" t="s">
        <v>182</v>
      </c>
      <c r="BP142">
        <v>1495.99</v>
      </c>
    </row>
    <row r="143" spans="1:68" ht="16.5">
      <c r="A143" s="125" t="str">
        <f t="shared" si="84"/>
        <v>삼환교통</v>
      </c>
      <c r="B143" s="126" t="str">
        <f t="shared" si="100"/>
        <v>우문식</v>
      </c>
      <c r="C143" s="127" t="str">
        <f t="shared" si="85"/>
        <v>B</v>
      </c>
      <c r="D143" s="128">
        <f t="shared" si="86"/>
        <v>0.92158524758652027</v>
      </c>
      <c r="E143" s="129">
        <f t="shared" si="87"/>
        <v>9297</v>
      </c>
      <c r="F143" s="130" t="str">
        <f t="shared" si="88"/>
        <v>79</v>
      </c>
      <c r="G143" s="131" t="str">
        <f t="shared" si="89"/>
        <v>70바3167</v>
      </c>
      <c r="H143" s="132">
        <f t="shared" si="90"/>
        <v>2</v>
      </c>
      <c r="I143" s="133">
        <f t="shared" si="101"/>
        <v>2124.62</v>
      </c>
      <c r="J143" s="134">
        <f t="shared" si="91"/>
        <v>2.0526672611660506E-2</v>
      </c>
      <c r="K143" s="134">
        <f t="shared" si="92"/>
        <v>0.36607865337926865</v>
      </c>
      <c r="L143" s="134">
        <f t="shared" si="93"/>
        <v>0.25557511460873006</v>
      </c>
      <c r="M143" s="135">
        <f t="shared" si="94"/>
        <v>13.510999999999999</v>
      </c>
      <c r="N143" s="136">
        <f t="shared" si="95"/>
        <v>4.706724025943463E-2</v>
      </c>
      <c r="O143" s="136">
        <f t="shared" si="96"/>
        <v>79.637770518963393</v>
      </c>
      <c r="P143" s="218">
        <f t="shared" si="97"/>
        <v>5</v>
      </c>
      <c r="Q143" s="219">
        <f t="shared" si="98"/>
        <v>1</v>
      </c>
      <c r="R143" s="219">
        <f t="shared" si="99"/>
        <v>1692</v>
      </c>
      <c r="T143">
        <v>514</v>
      </c>
      <c r="U143">
        <v>9297</v>
      </c>
      <c r="V143" t="s">
        <v>605</v>
      </c>
      <c r="W143">
        <v>2124.62</v>
      </c>
      <c r="X143">
        <v>1046.8689999999999</v>
      </c>
      <c r="Y143">
        <v>2.0289999999999999</v>
      </c>
      <c r="Z143">
        <v>13.510999999999999</v>
      </c>
      <c r="AA143">
        <v>119.558296</v>
      </c>
      <c r="AB143">
        <v>2.4541339999999998</v>
      </c>
      <c r="AC143">
        <v>43.767740000000003</v>
      </c>
      <c r="AD143" s="1">
        <v>543</v>
      </c>
      <c r="AE143">
        <v>1</v>
      </c>
      <c r="AF143">
        <v>1692</v>
      </c>
      <c r="AG143">
        <v>78</v>
      </c>
      <c r="AH143">
        <v>17.770576999999999</v>
      </c>
      <c r="AI143">
        <v>769.6</v>
      </c>
      <c r="AJ143">
        <v>0</v>
      </c>
      <c r="AK143">
        <v>5</v>
      </c>
      <c r="AL143">
        <v>473</v>
      </c>
      <c r="AM143" t="s">
        <v>606</v>
      </c>
      <c r="AN143" t="s">
        <v>1125</v>
      </c>
      <c r="AO143">
        <v>2013.7280000000001</v>
      </c>
      <c r="AR143" t="s">
        <v>117</v>
      </c>
      <c r="AS143" t="s">
        <v>123</v>
      </c>
      <c r="AT143" t="s">
        <v>338</v>
      </c>
      <c r="AU143" t="s">
        <v>605</v>
      </c>
      <c r="AV143" t="s">
        <v>48</v>
      </c>
      <c r="AW143">
        <v>2</v>
      </c>
      <c r="BB143">
        <v>0.92158524758652027</v>
      </c>
      <c r="BC143" t="s">
        <v>67</v>
      </c>
      <c r="BF143" t="s">
        <v>117</v>
      </c>
      <c r="BG143" t="s">
        <v>123</v>
      </c>
      <c r="BH143" t="s">
        <v>605</v>
      </c>
      <c r="BI143">
        <v>9297</v>
      </c>
      <c r="BJ143">
        <v>2</v>
      </c>
      <c r="BK143" t="s">
        <v>338</v>
      </c>
      <c r="BL143" t="s">
        <v>335</v>
      </c>
      <c r="BM143">
        <v>0.92158524758652027</v>
      </c>
      <c r="BN143" t="s">
        <v>67</v>
      </c>
      <c r="BO143" t="s">
        <v>179</v>
      </c>
      <c r="BP143">
        <v>2124.62</v>
      </c>
    </row>
    <row r="144" spans="1:68" ht="16.5">
      <c r="A144" s="108" t="str">
        <f t="shared" si="84"/>
        <v>삼환교통</v>
      </c>
      <c r="B144" s="109" t="str">
        <f t="shared" si="100"/>
        <v>우석</v>
      </c>
      <c r="C144" s="110" t="str">
        <f t="shared" si="85"/>
        <v>F</v>
      </c>
      <c r="D144" s="111">
        <f t="shared" si="86"/>
        <v>0.79163732857535596</v>
      </c>
      <c r="E144" s="112">
        <f t="shared" si="87"/>
        <v>1201</v>
      </c>
      <c r="F144" s="113" t="str">
        <f t="shared" si="88"/>
        <v>62</v>
      </c>
      <c r="G144" s="114" t="str">
        <f t="shared" si="89"/>
        <v>72아1192</v>
      </c>
      <c r="H144" s="115">
        <f t="shared" si="90"/>
        <v>11</v>
      </c>
      <c r="I144" s="116">
        <f t="shared" si="101"/>
        <v>2903.181</v>
      </c>
      <c r="J144" s="117">
        <f t="shared" si="91"/>
        <v>3.4748803643876343E-2</v>
      </c>
      <c r="K144" s="117">
        <f t="shared" si="92"/>
        <v>0.34768400697915558</v>
      </c>
      <c r="L144" s="117">
        <f t="shared" si="93"/>
        <v>0.19633636345787603</v>
      </c>
      <c r="M144" s="118">
        <f t="shared" si="94"/>
        <v>11.833</v>
      </c>
      <c r="N144" s="119">
        <f t="shared" si="95"/>
        <v>3.444497604524141E-2</v>
      </c>
      <c r="O144" s="119">
        <f t="shared" si="96"/>
        <v>10.850167454251045</v>
      </c>
      <c r="P144" s="220">
        <f t="shared" si="97"/>
        <v>23</v>
      </c>
      <c r="Q144" s="221">
        <f t="shared" si="98"/>
        <v>1</v>
      </c>
      <c r="R144" s="221">
        <f t="shared" si="99"/>
        <v>315</v>
      </c>
      <c r="T144">
        <v>514</v>
      </c>
      <c r="U144">
        <v>1201</v>
      </c>
      <c r="V144" t="s">
        <v>607</v>
      </c>
      <c r="W144">
        <v>2903.181</v>
      </c>
      <c r="X144">
        <v>1482.7190000000001</v>
      </c>
      <c r="Y144">
        <v>1.958</v>
      </c>
      <c r="Z144">
        <v>11.833</v>
      </c>
      <c r="AA144">
        <v>196.13662299999999</v>
      </c>
      <c r="AB144">
        <v>6.8155130000000002</v>
      </c>
      <c r="AC144">
        <v>68.193567000000002</v>
      </c>
      <c r="AD144" s="1">
        <v>570</v>
      </c>
      <c r="AE144">
        <v>1</v>
      </c>
      <c r="AF144">
        <v>315</v>
      </c>
      <c r="AG144">
        <v>73</v>
      </c>
      <c r="AH144">
        <v>14.801830000000001</v>
      </c>
      <c r="AI144">
        <v>295.60000000000002</v>
      </c>
      <c r="AJ144">
        <v>0</v>
      </c>
      <c r="AK144">
        <v>23</v>
      </c>
      <c r="AL144">
        <v>3558</v>
      </c>
      <c r="AM144" t="s">
        <v>608</v>
      </c>
      <c r="AN144" t="s">
        <v>1126</v>
      </c>
      <c r="AO144">
        <v>1632.557</v>
      </c>
      <c r="AR144" t="s">
        <v>117</v>
      </c>
      <c r="AS144" t="s">
        <v>122</v>
      </c>
      <c r="AT144" t="s">
        <v>325</v>
      </c>
      <c r="AU144" t="s">
        <v>607</v>
      </c>
      <c r="AV144" t="s">
        <v>48</v>
      </c>
      <c r="AW144">
        <v>11</v>
      </c>
      <c r="BB144">
        <v>0.79163732857535596</v>
      </c>
      <c r="BC144" t="s">
        <v>69</v>
      </c>
      <c r="BF144" t="s">
        <v>117</v>
      </c>
      <c r="BG144" t="s">
        <v>122</v>
      </c>
      <c r="BH144" t="s">
        <v>607</v>
      </c>
      <c r="BI144">
        <v>1201</v>
      </c>
      <c r="BJ144">
        <v>11</v>
      </c>
      <c r="BK144" t="s">
        <v>325</v>
      </c>
      <c r="BL144" t="s">
        <v>351</v>
      </c>
      <c r="BM144">
        <v>0.79163732857535596</v>
      </c>
      <c r="BN144" t="s">
        <v>69</v>
      </c>
      <c r="BO144" t="s">
        <v>191</v>
      </c>
      <c r="BP144">
        <v>2903.1810000000005</v>
      </c>
    </row>
    <row r="145" spans="1:68" ht="16.5">
      <c r="A145" s="125" t="str">
        <f t="shared" si="84"/>
        <v>삼환교통</v>
      </c>
      <c r="B145" s="126" t="str">
        <f t="shared" si="100"/>
        <v>우영훈</v>
      </c>
      <c r="C145" s="127" t="str">
        <f t="shared" si="85"/>
        <v>C</v>
      </c>
      <c r="D145" s="128">
        <f t="shared" si="86"/>
        <v>0.8775430863338971</v>
      </c>
      <c r="E145" s="129">
        <f t="shared" si="87"/>
        <v>5600</v>
      </c>
      <c r="F145" s="130" t="str">
        <f t="shared" si="88"/>
        <v>23</v>
      </c>
      <c r="G145" s="131" t="str">
        <f t="shared" si="89"/>
        <v>70바3191</v>
      </c>
      <c r="H145" s="132">
        <f t="shared" si="90"/>
        <v>2</v>
      </c>
      <c r="I145" s="133">
        <f t="shared" si="101"/>
        <v>514.17100000000005</v>
      </c>
      <c r="J145" s="134">
        <f t="shared" si="91"/>
        <v>5.9044672986639964E-2</v>
      </c>
      <c r="K145" s="134">
        <f t="shared" si="92"/>
        <v>0.32178647378164082</v>
      </c>
      <c r="L145" s="134">
        <f t="shared" si="93"/>
        <v>0.1497556260465876</v>
      </c>
      <c r="M145" s="135">
        <f t="shared" si="94"/>
        <v>12.509</v>
      </c>
      <c r="N145" s="136">
        <f t="shared" si="95"/>
        <v>0</v>
      </c>
      <c r="O145" s="136">
        <f t="shared" si="96"/>
        <v>25.672393036557875</v>
      </c>
      <c r="P145" s="218">
        <f t="shared" si="97"/>
        <v>3</v>
      </c>
      <c r="Q145" s="219">
        <f t="shared" si="98"/>
        <v>0</v>
      </c>
      <c r="R145" s="219">
        <f t="shared" si="99"/>
        <v>132</v>
      </c>
      <c r="T145">
        <v>514</v>
      </c>
      <c r="U145">
        <v>5600</v>
      </c>
      <c r="V145" t="s">
        <v>609</v>
      </c>
      <c r="W145">
        <v>514.17100000000005</v>
      </c>
      <c r="X145">
        <v>269.00099999999998</v>
      </c>
      <c r="Y145">
        <v>1.911</v>
      </c>
      <c r="Z145">
        <v>12.509</v>
      </c>
      <c r="AA145">
        <v>28.989152000000001</v>
      </c>
      <c r="AB145">
        <v>1.7116549999999999</v>
      </c>
      <c r="AC145">
        <v>9.3283170000000002</v>
      </c>
      <c r="AD145" s="1">
        <v>77</v>
      </c>
      <c r="AE145">
        <v>0</v>
      </c>
      <c r="AF145">
        <v>132</v>
      </c>
      <c r="AG145">
        <v>78</v>
      </c>
      <c r="AH145">
        <v>17.736668999999999</v>
      </c>
      <c r="AI145">
        <v>22</v>
      </c>
      <c r="AJ145">
        <v>0</v>
      </c>
      <c r="AK145">
        <v>3</v>
      </c>
      <c r="AL145">
        <v>1008</v>
      </c>
      <c r="AM145" t="s">
        <v>610</v>
      </c>
      <c r="AN145" t="s">
        <v>1127</v>
      </c>
      <c r="AO145">
        <v>435.44400000000002</v>
      </c>
      <c r="AR145" t="s">
        <v>117</v>
      </c>
      <c r="AS145" t="s">
        <v>119</v>
      </c>
      <c r="AT145" t="s">
        <v>241</v>
      </c>
      <c r="AU145" t="s">
        <v>609</v>
      </c>
      <c r="AV145" t="s">
        <v>48</v>
      </c>
      <c r="AW145">
        <v>2</v>
      </c>
      <c r="BB145">
        <v>0.8775430863338971</v>
      </c>
      <c r="BC145" t="s">
        <v>68</v>
      </c>
      <c r="BF145" t="s">
        <v>117</v>
      </c>
      <c r="BG145" t="s">
        <v>119</v>
      </c>
      <c r="BH145" t="s">
        <v>609</v>
      </c>
      <c r="BI145">
        <v>5600</v>
      </c>
      <c r="BJ145">
        <v>2</v>
      </c>
      <c r="BK145" t="s">
        <v>241</v>
      </c>
      <c r="BL145" t="s">
        <v>359</v>
      </c>
      <c r="BM145">
        <v>0.8775430863338971</v>
      </c>
      <c r="BN145" t="s">
        <v>68</v>
      </c>
      <c r="BO145" t="s">
        <v>180</v>
      </c>
      <c r="BP145">
        <v>514.17100000000005</v>
      </c>
    </row>
    <row r="146" spans="1:68" ht="16.5">
      <c r="A146" s="108" t="str">
        <f t="shared" si="84"/>
        <v>삼환교통</v>
      </c>
      <c r="B146" s="109" t="str">
        <f t="shared" si="100"/>
        <v>우진국</v>
      </c>
      <c r="C146" s="110" t="str">
        <f t="shared" si="85"/>
        <v>F</v>
      </c>
      <c r="D146" s="111">
        <f t="shared" si="86"/>
        <v>0.78859724778777818</v>
      </c>
      <c r="E146" s="112">
        <f t="shared" si="87"/>
        <v>2451</v>
      </c>
      <c r="F146" s="113" t="str">
        <f t="shared" si="88"/>
        <v>79</v>
      </c>
      <c r="G146" s="114" t="str">
        <f t="shared" si="89"/>
        <v>70바3194</v>
      </c>
      <c r="H146" s="115">
        <f t="shared" si="90"/>
        <v>9</v>
      </c>
      <c r="I146" s="116">
        <f t="shared" si="101"/>
        <v>1851.068</v>
      </c>
      <c r="J146" s="117">
        <f t="shared" si="91"/>
        <v>1.782703898944351E-2</v>
      </c>
      <c r="K146" s="117">
        <f t="shared" si="92"/>
        <v>0.40306534640150216</v>
      </c>
      <c r="L146" s="117">
        <f t="shared" si="93"/>
        <v>7.6172242186672776E-2</v>
      </c>
      <c r="M146" s="118">
        <f t="shared" si="94"/>
        <v>14.108000000000001</v>
      </c>
      <c r="N146" s="119">
        <f t="shared" si="95"/>
        <v>0</v>
      </c>
      <c r="O146" s="119">
        <f t="shared" si="96"/>
        <v>32.737857280229576</v>
      </c>
      <c r="P146" s="220">
        <f t="shared" si="97"/>
        <v>32</v>
      </c>
      <c r="Q146" s="221">
        <f t="shared" si="98"/>
        <v>0</v>
      </c>
      <c r="R146" s="221">
        <f t="shared" si="99"/>
        <v>606</v>
      </c>
      <c r="T146">
        <v>514</v>
      </c>
      <c r="U146">
        <v>2451</v>
      </c>
      <c r="V146" t="s">
        <v>611</v>
      </c>
      <c r="W146">
        <v>1851.068</v>
      </c>
      <c r="X146">
        <v>1028.1089999999999</v>
      </c>
      <c r="Y146">
        <v>1.8</v>
      </c>
      <c r="Z146">
        <v>14.108000000000001</v>
      </c>
      <c r="AA146">
        <v>115.226651</v>
      </c>
      <c r="AB146">
        <v>2.0541499999999999</v>
      </c>
      <c r="AC146">
        <v>46.443869999999997</v>
      </c>
      <c r="AD146" s="1">
        <v>141</v>
      </c>
      <c r="AE146">
        <v>0</v>
      </c>
      <c r="AF146">
        <v>606</v>
      </c>
      <c r="AG146">
        <v>83</v>
      </c>
      <c r="AH146">
        <v>16.064582000000001</v>
      </c>
      <c r="AI146">
        <v>1216.7</v>
      </c>
      <c r="AJ146">
        <v>27.8</v>
      </c>
      <c r="AK146">
        <v>32</v>
      </c>
      <c r="AL146">
        <v>7858</v>
      </c>
      <c r="AM146" t="s">
        <v>612</v>
      </c>
      <c r="AN146" t="s">
        <v>1128</v>
      </c>
      <c r="AO146">
        <v>562.94600000000003</v>
      </c>
      <c r="AR146" t="s">
        <v>117</v>
      </c>
      <c r="AS146" t="s">
        <v>123</v>
      </c>
      <c r="AT146" t="s">
        <v>345</v>
      </c>
      <c r="AU146" t="s">
        <v>611</v>
      </c>
      <c r="AV146" t="s">
        <v>48</v>
      </c>
      <c r="AW146">
        <v>9</v>
      </c>
      <c r="BB146">
        <v>0.78859724778777818</v>
      </c>
      <c r="BC146" t="s">
        <v>69</v>
      </c>
      <c r="BF146" t="s">
        <v>117</v>
      </c>
      <c r="BG146" t="s">
        <v>123</v>
      </c>
      <c r="BH146" t="s">
        <v>611</v>
      </c>
      <c r="BI146">
        <v>2451</v>
      </c>
      <c r="BJ146">
        <v>9</v>
      </c>
      <c r="BK146" t="s">
        <v>345</v>
      </c>
      <c r="BL146" t="s">
        <v>334</v>
      </c>
      <c r="BM146">
        <v>0.78859724778777818</v>
      </c>
      <c r="BN146" t="s">
        <v>69</v>
      </c>
      <c r="BO146" t="s">
        <v>191</v>
      </c>
      <c r="BP146">
        <v>1828.6760000000004</v>
      </c>
    </row>
    <row r="147" spans="1:68" ht="16.5">
      <c r="A147" s="125" t="str">
        <f t="shared" si="84"/>
        <v>삼환교통</v>
      </c>
      <c r="B147" s="126" t="str">
        <f t="shared" si="100"/>
        <v>우창경</v>
      </c>
      <c r="C147" s="127" t="str">
        <f t="shared" si="85"/>
        <v>F</v>
      </c>
      <c r="D147" s="128">
        <f t="shared" si="86"/>
        <v>0.73892857142857149</v>
      </c>
      <c r="E147" s="129">
        <f t="shared" si="87"/>
        <v>2100</v>
      </c>
      <c r="F147" s="130" t="str">
        <f t="shared" si="88"/>
        <v>58</v>
      </c>
      <c r="G147" s="131" t="str">
        <f t="shared" si="89"/>
        <v>72아1195</v>
      </c>
      <c r="H147" s="132">
        <f t="shared" si="90"/>
        <v>1</v>
      </c>
      <c r="I147" s="133">
        <f t="shared" si="101"/>
        <v>2409.2979999999998</v>
      </c>
      <c r="J147" s="134">
        <f t="shared" si="91"/>
        <v>2.141538954992225E-2</v>
      </c>
      <c r="K147" s="134">
        <f t="shared" si="92"/>
        <v>0.3946218368673805</v>
      </c>
      <c r="L147" s="134">
        <f t="shared" si="93"/>
        <v>0.15149641098776492</v>
      </c>
      <c r="M147" s="135">
        <f t="shared" si="94"/>
        <v>14.321</v>
      </c>
      <c r="N147" s="136">
        <f t="shared" si="95"/>
        <v>0</v>
      </c>
      <c r="O147" s="136">
        <f t="shared" si="96"/>
        <v>17.017405069858526</v>
      </c>
      <c r="P147" s="218">
        <f t="shared" si="97"/>
        <v>10</v>
      </c>
      <c r="Q147" s="219">
        <f t="shared" si="98"/>
        <v>0</v>
      </c>
      <c r="R147" s="219">
        <f t="shared" si="99"/>
        <v>410</v>
      </c>
      <c r="T147">
        <v>514</v>
      </c>
      <c r="U147">
        <v>2100</v>
      </c>
      <c r="V147" t="s">
        <v>613</v>
      </c>
      <c r="W147">
        <v>2409.2979999999998</v>
      </c>
      <c r="X147">
        <v>1164.627</v>
      </c>
      <c r="Y147">
        <v>2.069</v>
      </c>
      <c r="Z147">
        <v>14.321</v>
      </c>
      <c r="AA147">
        <v>162.77107599999999</v>
      </c>
      <c r="AB147">
        <v>3.4858060000000002</v>
      </c>
      <c r="AC147">
        <v>64.233020999999994</v>
      </c>
      <c r="AD147" s="1">
        <v>365</v>
      </c>
      <c r="AE147">
        <v>0</v>
      </c>
      <c r="AF147">
        <v>410</v>
      </c>
      <c r="AG147">
        <v>76</v>
      </c>
      <c r="AH147">
        <v>14.801757</v>
      </c>
      <c r="AI147">
        <v>4478.2</v>
      </c>
      <c r="AJ147">
        <v>0</v>
      </c>
      <c r="AK147">
        <v>10</v>
      </c>
      <c r="AL147">
        <v>2916</v>
      </c>
      <c r="AM147" t="s">
        <v>614</v>
      </c>
      <c r="AN147" t="s">
        <v>1129</v>
      </c>
      <c r="AO147">
        <v>2409.2979999999998</v>
      </c>
      <c r="AR147" t="s">
        <v>117</v>
      </c>
      <c r="AS147" t="s">
        <v>121</v>
      </c>
      <c r="AT147" t="s">
        <v>283</v>
      </c>
      <c r="AU147" t="s">
        <v>613</v>
      </c>
      <c r="AV147" t="s">
        <v>48</v>
      </c>
      <c r="AW147">
        <v>1</v>
      </c>
      <c r="BB147">
        <v>0.73892857142857149</v>
      </c>
      <c r="BC147" t="s">
        <v>69</v>
      </c>
      <c r="BF147" t="s">
        <v>117</v>
      </c>
      <c r="BG147" t="s">
        <v>121</v>
      </c>
      <c r="BH147" t="s">
        <v>613</v>
      </c>
      <c r="BI147">
        <v>2100</v>
      </c>
      <c r="BJ147">
        <v>1</v>
      </c>
      <c r="BK147" t="s">
        <v>283</v>
      </c>
      <c r="BL147" t="s">
        <v>178</v>
      </c>
      <c r="BM147">
        <v>0.73892857142857149</v>
      </c>
      <c r="BN147" t="s">
        <v>69</v>
      </c>
      <c r="BO147" t="s">
        <v>191</v>
      </c>
      <c r="BP147">
        <v>2409.2979999999998</v>
      </c>
    </row>
    <row r="148" spans="1:68" ht="16.5">
      <c r="A148" s="108" t="str">
        <f t="shared" si="84"/>
        <v>삼환교통</v>
      </c>
      <c r="B148" s="109" t="str">
        <f t="shared" si="100"/>
        <v>유광열</v>
      </c>
      <c r="C148" s="110" t="str">
        <f t="shared" si="85"/>
        <v>B</v>
      </c>
      <c r="D148" s="111">
        <f t="shared" si="86"/>
        <v>0.9395</v>
      </c>
      <c r="E148" s="112">
        <f t="shared" si="87"/>
        <v>8749</v>
      </c>
      <c r="F148" s="113" t="str">
        <f t="shared" si="88"/>
        <v>14</v>
      </c>
      <c r="G148" s="114" t="str">
        <f t="shared" si="89"/>
        <v>70바3175</v>
      </c>
      <c r="H148" s="115">
        <f t="shared" si="90"/>
        <v>1</v>
      </c>
      <c r="I148" s="116">
        <f t="shared" si="101"/>
        <v>492.59300000000002</v>
      </c>
      <c r="J148" s="117">
        <f t="shared" si="91"/>
        <v>1.3245373472674172E-2</v>
      </c>
      <c r="K148" s="117">
        <f t="shared" si="92"/>
        <v>0.31432308257734975</v>
      </c>
      <c r="L148" s="117">
        <f t="shared" si="93"/>
        <v>0.18676676282448187</v>
      </c>
      <c r="M148" s="118">
        <f t="shared" si="94"/>
        <v>12.425000000000001</v>
      </c>
      <c r="N148" s="119">
        <f t="shared" si="95"/>
        <v>0.20300735089617594</v>
      </c>
      <c r="O148" s="119">
        <f t="shared" si="96"/>
        <v>8.5263087376393898</v>
      </c>
      <c r="P148" s="220">
        <f t="shared" si="97"/>
        <v>1</v>
      </c>
      <c r="Q148" s="221">
        <f t="shared" si="98"/>
        <v>1</v>
      </c>
      <c r="R148" s="221">
        <f t="shared" si="99"/>
        <v>42</v>
      </c>
      <c r="T148">
        <v>514</v>
      </c>
      <c r="U148">
        <v>8749</v>
      </c>
      <c r="V148" t="s">
        <v>615</v>
      </c>
      <c r="W148">
        <v>492.59300000000002</v>
      </c>
      <c r="X148">
        <v>262.12099999999998</v>
      </c>
      <c r="Y148">
        <v>1.879</v>
      </c>
      <c r="Z148">
        <v>12.425000000000001</v>
      </c>
      <c r="AA148">
        <v>25.878319000000001</v>
      </c>
      <c r="AB148">
        <v>0.34276800000000002</v>
      </c>
      <c r="AC148">
        <v>8.1341529999999995</v>
      </c>
      <c r="AD148" s="1">
        <v>92</v>
      </c>
      <c r="AE148">
        <v>1</v>
      </c>
      <c r="AF148">
        <v>42</v>
      </c>
      <c r="AG148">
        <v>78</v>
      </c>
      <c r="AH148">
        <v>19.034969</v>
      </c>
      <c r="AI148">
        <v>600</v>
      </c>
      <c r="AJ148">
        <v>0</v>
      </c>
      <c r="AK148">
        <v>1</v>
      </c>
      <c r="AL148">
        <v>62</v>
      </c>
      <c r="AM148" t="s">
        <v>616</v>
      </c>
      <c r="AN148" t="s">
        <v>1130</v>
      </c>
      <c r="AO148">
        <v>492.59300000000002</v>
      </c>
      <c r="AR148" t="s">
        <v>117</v>
      </c>
      <c r="AS148" t="s">
        <v>118</v>
      </c>
      <c r="AT148" t="s">
        <v>217</v>
      </c>
      <c r="AU148" t="s">
        <v>615</v>
      </c>
      <c r="AV148" t="s">
        <v>48</v>
      </c>
      <c r="AW148">
        <v>1</v>
      </c>
      <c r="BB148">
        <v>0.9395</v>
      </c>
      <c r="BC148" t="s">
        <v>67</v>
      </c>
      <c r="BF148" t="s">
        <v>117</v>
      </c>
      <c r="BG148" t="s">
        <v>118</v>
      </c>
      <c r="BH148" t="s">
        <v>615</v>
      </c>
      <c r="BI148">
        <v>8749</v>
      </c>
      <c r="BJ148">
        <v>1</v>
      </c>
      <c r="BK148" t="s">
        <v>217</v>
      </c>
      <c r="BL148" t="s">
        <v>178</v>
      </c>
      <c r="BM148">
        <v>0.9395</v>
      </c>
      <c r="BN148" t="s">
        <v>67</v>
      </c>
      <c r="BO148" t="s">
        <v>179</v>
      </c>
      <c r="BP148">
        <v>492.59300000000002</v>
      </c>
    </row>
    <row r="149" spans="1:68" ht="16.5">
      <c r="A149" s="125" t="str">
        <f t="shared" si="84"/>
        <v>삼환교통</v>
      </c>
      <c r="B149" s="126" t="str">
        <f t="shared" si="100"/>
        <v>유대용</v>
      </c>
      <c r="C149" s="127" t="str">
        <f t="shared" si="85"/>
        <v>A</v>
      </c>
      <c r="D149" s="128">
        <f t="shared" si="86"/>
        <v>0.97737499447816345</v>
      </c>
      <c r="E149" s="129">
        <f t="shared" si="87"/>
        <v>4105</v>
      </c>
      <c r="F149" s="130" t="str">
        <f t="shared" si="88"/>
        <v>23</v>
      </c>
      <c r="G149" s="131" t="str">
        <f t="shared" si="89"/>
        <v>70바3116</v>
      </c>
      <c r="H149" s="132">
        <f t="shared" si="90"/>
        <v>2</v>
      </c>
      <c r="I149" s="133">
        <f t="shared" si="101"/>
        <v>727.971</v>
      </c>
      <c r="J149" s="134">
        <f t="shared" si="91"/>
        <v>8.4469344705931215E-3</v>
      </c>
      <c r="K149" s="134">
        <f t="shared" si="92"/>
        <v>0.3355632088751655</v>
      </c>
      <c r="L149" s="134">
        <f t="shared" si="93"/>
        <v>0.23077842386578587</v>
      </c>
      <c r="M149" s="135">
        <f t="shared" si="94"/>
        <v>14.432</v>
      </c>
      <c r="N149" s="136">
        <f t="shared" si="95"/>
        <v>0.13736810944392017</v>
      </c>
      <c r="O149" s="136">
        <f t="shared" si="96"/>
        <v>16.07206880493866</v>
      </c>
      <c r="P149" s="218">
        <f t="shared" si="97"/>
        <v>1</v>
      </c>
      <c r="Q149" s="219">
        <f t="shared" si="98"/>
        <v>1</v>
      </c>
      <c r="R149" s="219">
        <f t="shared" si="99"/>
        <v>117</v>
      </c>
      <c r="T149">
        <v>514</v>
      </c>
      <c r="U149">
        <v>4105</v>
      </c>
      <c r="V149" t="s">
        <v>617</v>
      </c>
      <c r="W149">
        <v>727.971</v>
      </c>
      <c r="X149">
        <v>410.95800000000003</v>
      </c>
      <c r="Y149">
        <v>1.7709999999999999</v>
      </c>
      <c r="Z149">
        <v>14.432</v>
      </c>
      <c r="AA149">
        <v>39.690257000000003</v>
      </c>
      <c r="AB149">
        <v>0.33526099999999998</v>
      </c>
      <c r="AC149">
        <v>13.31859</v>
      </c>
      <c r="AD149" s="1">
        <v>168</v>
      </c>
      <c r="AE149">
        <v>1</v>
      </c>
      <c r="AF149">
        <v>117</v>
      </c>
      <c r="AG149">
        <v>78</v>
      </c>
      <c r="AH149">
        <v>18.341301999999999</v>
      </c>
      <c r="AI149">
        <v>389.3</v>
      </c>
      <c r="AJ149">
        <v>0</v>
      </c>
      <c r="AK149">
        <v>1</v>
      </c>
      <c r="AL149">
        <v>64</v>
      </c>
      <c r="AM149" t="s">
        <v>618</v>
      </c>
      <c r="AN149" t="s">
        <v>1131</v>
      </c>
      <c r="AO149">
        <v>634.48199999999997</v>
      </c>
      <c r="AR149" t="s">
        <v>117</v>
      </c>
      <c r="AS149" t="s">
        <v>119</v>
      </c>
      <c r="AT149" t="s">
        <v>230</v>
      </c>
      <c r="AU149" t="s">
        <v>617</v>
      </c>
      <c r="AV149" t="s">
        <v>48</v>
      </c>
      <c r="AW149">
        <v>2</v>
      </c>
      <c r="BB149">
        <v>0.97737499447816345</v>
      </c>
      <c r="BC149" t="s">
        <v>65</v>
      </c>
      <c r="BF149" t="s">
        <v>117</v>
      </c>
      <c r="BG149" t="s">
        <v>119</v>
      </c>
      <c r="BH149" t="s">
        <v>617</v>
      </c>
      <c r="BI149">
        <v>4105</v>
      </c>
      <c r="BJ149">
        <v>2</v>
      </c>
      <c r="BK149" t="s">
        <v>230</v>
      </c>
      <c r="BL149" t="s">
        <v>239</v>
      </c>
      <c r="BM149">
        <v>0.97737499447816345</v>
      </c>
      <c r="BN149" t="s">
        <v>65</v>
      </c>
      <c r="BO149" t="s">
        <v>181</v>
      </c>
      <c r="BP149">
        <v>727.971</v>
      </c>
    </row>
    <row r="150" spans="1:68" ht="16.5">
      <c r="A150" s="108" t="str">
        <f t="shared" si="84"/>
        <v>삼환교통</v>
      </c>
      <c r="B150" s="109" t="str">
        <f t="shared" si="100"/>
        <v>유민호</v>
      </c>
      <c r="C150" s="110" t="str">
        <f t="shared" si="85"/>
        <v>C</v>
      </c>
      <c r="D150" s="111">
        <f t="shared" si="86"/>
        <v>0.87989854138617307</v>
      </c>
      <c r="E150" s="112">
        <f t="shared" si="87"/>
        <v>2782</v>
      </c>
      <c r="F150" s="113" t="str">
        <f t="shared" si="88"/>
        <v>14</v>
      </c>
      <c r="G150" s="114" t="str">
        <f t="shared" si="89"/>
        <v>70바3110</v>
      </c>
      <c r="H150" s="115">
        <f t="shared" si="90"/>
        <v>7</v>
      </c>
      <c r="I150" s="116">
        <f t="shared" si="101"/>
        <v>734.01400000000001</v>
      </c>
      <c r="J150" s="117">
        <f t="shared" si="91"/>
        <v>1.1231292841349145E-2</v>
      </c>
      <c r="K150" s="117">
        <f t="shared" si="92"/>
        <v>0.37732848987796996</v>
      </c>
      <c r="L150" s="117">
        <f t="shared" si="93"/>
        <v>0.11988872146852785</v>
      </c>
      <c r="M150" s="118">
        <f t="shared" si="94"/>
        <v>14.372999999999999</v>
      </c>
      <c r="N150" s="119">
        <f t="shared" si="95"/>
        <v>0.40871155046089036</v>
      </c>
      <c r="O150" s="119">
        <f t="shared" si="96"/>
        <v>12.261346513826712</v>
      </c>
      <c r="P150" s="220">
        <f t="shared" si="97"/>
        <v>14</v>
      </c>
      <c r="Q150" s="221">
        <f t="shared" si="98"/>
        <v>3</v>
      </c>
      <c r="R150" s="221">
        <f t="shared" si="99"/>
        <v>90</v>
      </c>
      <c r="T150">
        <v>514</v>
      </c>
      <c r="U150">
        <v>2782</v>
      </c>
      <c r="V150" t="s">
        <v>1132</v>
      </c>
      <c r="W150">
        <v>734.01400000000001</v>
      </c>
      <c r="X150">
        <v>415.80599999999998</v>
      </c>
      <c r="Y150">
        <v>1.7649999999999999</v>
      </c>
      <c r="Z150">
        <v>14.372999999999999</v>
      </c>
      <c r="AA150">
        <v>43.478876999999997</v>
      </c>
      <c r="AB150">
        <v>0.48832399999999998</v>
      </c>
      <c r="AC150">
        <v>16.405819000000001</v>
      </c>
      <c r="AD150" s="1">
        <v>88</v>
      </c>
      <c r="AE150">
        <v>3</v>
      </c>
      <c r="AF150">
        <v>90</v>
      </c>
      <c r="AG150">
        <v>76</v>
      </c>
      <c r="AH150">
        <v>16.882082</v>
      </c>
      <c r="AI150">
        <v>348.9</v>
      </c>
      <c r="AJ150">
        <v>0</v>
      </c>
      <c r="AK150">
        <v>14</v>
      </c>
      <c r="AL150">
        <v>5820</v>
      </c>
      <c r="AM150" t="s">
        <v>1133</v>
      </c>
      <c r="AN150" t="s">
        <v>1134</v>
      </c>
      <c r="AO150">
        <v>152.59</v>
      </c>
      <c r="AR150" t="s">
        <v>117</v>
      </c>
      <c r="AS150" t="s">
        <v>118</v>
      </c>
      <c r="AT150" t="s">
        <v>203</v>
      </c>
      <c r="AU150" t="s">
        <v>1132</v>
      </c>
      <c r="AV150" t="s">
        <v>48</v>
      </c>
      <c r="AW150">
        <v>7</v>
      </c>
      <c r="BB150">
        <v>0.87989854138617307</v>
      </c>
      <c r="BC150" t="s">
        <v>68</v>
      </c>
      <c r="BF150" t="s">
        <v>117</v>
      </c>
      <c r="BG150" t="s">
        <v>118</v>
      </c>
      <c r="BH150" t="s">
        <v>1132</v>
      </c>
      <c r="BI150">
        <v>2782</v>
      </c>
      <c r="BJ150">
        <v>7</v>
      </c>
      <c r="BK150" t="s">
        <v>203</v>
      </c>
      <c r="BL150" t="s">
        <v>242</v>
      </c>
      <c r="BM150">
        <v>0.87989854138617307</v>
      </c>
      <c r="BN150" t="s">
        <v>68</v>
      </c>
      <c r="BO150" t="s">
        <v>180</v>
      </c>
      <c r="BP150">
        <v>691.88599999999997</v>
      </c>
    </row>
    <row r="151" spans="1:68" ht="16.5">
      <c r="A151" s="125" t="str">
        <f t="shared" si="84"/>
        <v>삼환교통</v>
      </c>
      <c r="B151" s="126" t="str">
        <f t="shared" si="100"/>
        <v>유봉모</v>
      </c>
      <c r="C151" s="127" t="str">
        <f t="shared" si="85"/>
        <v>F</v>
      </c>
      <c r="D151" s="128">
        <f t="shared" si="86"/>
        <v>0.78714965635912937</v>
      </c>
      <c r="E151" s="129">
        <f t="shared" si="87"/>
        <v>9727</v>
      </c>
      <c r="F151" s="130" t="str">
        <f t="shared" si="88"/>
        <v>62</v>
      </c>
      <c r="G151" s="131" t="str">
        <f t="shared" si="89"/>
        <v>70바3176</v>
      </c>
      <c r="H151" s="132">
        <f t="shared" si="90"/>
        <v>3</v>
      </c>
      <c r="I151" s="133">
        <f t="shared" si="101"/>
        <v>2081.1350000000002</v>
      </c>
      <c r="J151" s="134">
        <f t="shared" si="91"/>
        <v>1.2714446699625031E-2</v>
      </c>
      <c r="K151" s="134">
        <f t="shared" si="92"/>
        <v>0.39020096851771102</v>
      </c>
      <c r="L151" s="134">
        <f t="shared" si="93"/>
        <v>0.2114230936484178</v>
      </c>
      <c r="M151" s="135">
        <f t="shared" si="94"/>
        <v>12.167999999999999</v>
      </c>
      <c r="N151" s="136">
        <f t="shared" si="95"/>
        <v>4.8050703101913131E-2</v>
      </c>
      <c r="O151" s="136">
        <f t="shared" si="96"/>
        <v>11.243864525847673</v>
      </c>
      <c r="P151" s="218">
        <f t="shared" si="97"/>
        <v>14</v>
      </c>
      <c r="Q151" s="219">
        <f t="shared" si="98"/>
        <v>1</v>
      </c>
      <c r="R151" s="219">
        <f t="shared" si="99"/>
        <v>234</v>
      </c>
      <c r="T151">
        <v>514</v>
      </c>
      <c r="U151">
        <v>9727</v>
      </c>
      <c r="V151" t="s">
        <v>619</v>
      </c>
      <c r="W151">
        <v>2081.1350000000002</v>
      </c>
      <c r="X151">
        <v>1144.4169999999999</v>
      </c>
      <c r="Y151">
        <v>1.819</v>
      </c>
      <c r="Z151">
        <v>12.167999999999999</v>
      </c>
      <c r="AA151">
        <v>150.08997600000001</v>
      </c>
      <c r="AB151">
        <v>1.9083110000000001</v>
      </c>
      <c r="AC151">
        <v>58.565254000000003</v>
      </c>
      <c r="AD151" s="1">
        <v>440</v>
      </c>
      <c r="AE151">
        <v>1</v>
      </c>
      <c r="AF151">
        <v>234</v>
      </c>
      <c r="AG151">
        <v>70</v>
      </c>
      <c r="AH151">
        <v>13.865916</v>
      </c>
      <c r="AI151">
        <v>43.1</v>
      </c>
      <c r="AJ151">
        <v>0</v>
      </c>
      <c r="AK151">
        <v>14</v>
      </c>
      <c r="AL151">
        <v>1212</v>
      </c>
      <c r="AM151" t="s">
        <v>620</v>
      </c>
      <c r="AN151" t="s">
        <v>1135</v>
      </c>
      <c r="AO151">
        <v>1860.866</v>
      </c>
      <c r="AR151" t="s">
        <v>117</v>
      </c>
      <c r="AS151" t="s">
        <v>122</v>
      </c>
      <c r="AT151" t="s">
        <v>313</v>
      </c>
      <c r="AU151" t="s">
        <v>619</v>
      </c>
      <c r="AV151" t="s">
        <v>48</v>
      </c>
      <c r="AW151">
        <v>3</v>
      </c>
      <c r="BB151">
        <v>0.78714965635912937</v>
      </c>
      <c r="BC151" t="s">
        <v>69</v>
      </c>
      <c r="BF151" t="s">
        <v>117</v>
      </c>
      <c r="BG151" t="s">
        <v>122</v>
      </c>
      <c r="BH151" t="s">
        <v>619</v>
      </c>
      <c r="BI151">
        <v>9727</v>
      </c>
      <c r="BJ151">
        <v>3</v>
      </c>
      <c r="BK151" t="s">
        <v>313</v>
      </c>
      <c r="BL151" t="s">
        <v>300</v>
      </c>
      <c r="BM151">
        <v>0.78714965635912937</v>
      </c>
      <c r="BN151" t="s">
        <v>69</v>
      </c>
      <c r="BO151" t="s">
        <v>191</v>
      </c>
      <c r="BP151">
        <v>2081.1350000000002</v>
      </c>
    </row>
    <row r="152" spans="1:68" ht="16.5">
      <c r="A152" s="108" t="str">
        <f t="shared" si="84"/>
        <v>삼환교통</v>
      </c>
      <c r="B152" s="109" t="str">
        <f t="shared" si="100"/>
        <v>유상기</v>
      </c>
      <c r="C152" s="110" t="str">
        <f t="shared" si="85"/>
        <v>B</v>
      </c>
      <c r="D152" s="111">
        <f t="shared" si="86"/>
        <v>0.94611111111111112</v>
      </c>
      <c r="E152" s="112">
        <f t="shared" si="87"/>
        <v>3384</v>
      </c>
      <c r="F152" s="113" t="str">
        <f t="shared" si="88"/>
        <v>23</v>
      </c>
      <c r="G152" s="114" t="str">
        <f t="shared" si="89"/>
        <v>70바3122</v>
      </c>
      <c r="H152" s="115">
        <f t="shared" si="90"/>
        <v>1</v>
      </c>
      <c r="I152" s="116">
        <f t="shared" si="101"/>
        <v>667.85199999999998</v>
      </c>
      <c r="J152" s="117">
        <f t="shared" si="91"/>
        <v>1.939890023166721E-2</v>
      </c>
      <c r="K152" s="117">
        <f t="shared" si="92"/>
        <v>0.30096925053276535</v>
      </c>
      <c r="L152" s="117">
        <f t="shared" si="93"/>
        <v>0.25305007696315951</v>
      </c>
      <c r="M152" s="118">
        <f t="shared" si="94"/>
        <v>11.901999999999999</v>
      </c>
      <c r="N152" s="119">
        <f t="shared" si="95"/>
        <v>0</v>
      </c>
      <c r="O152" s="119">
        <f t="shared" si="96"/>
        <v>9.1337601744099004</v>
      </c>
      <c r="P152" s="220">
        <f t="shared" si="97"/>
        <v>0</v>
      </c>
      <c r="Q152" s="221">
        <f t="shared" si="98"/>
        <v>0</v>
      </c>
      <c r="R152" s="221">
        <f t="shared" si="99"/>
        <v>61</v>
      </c>
      <c r="T152">
        <v>514</v>
      </c>
      <c r="U152">
        <v>3384</v>
      </c>
      <c r="V152" t="s">
        <v>621</v>
      </c>
      <c r="W152">
        <v>667.85199999999998</v>
      </c>
      <c r="X152">
        <v>392.06900000000002</v>
      </c>
      <c r="Y152">
        <v>1.7030000000000001</v>
      </c>
      <c r="Z152">
        <v>11.901999999999999</v>
      </c>
      <c r="AA152">
        <v>38.446097000000002</v>
      </c>
      <c r="AB152">
        <v>0.74581200000000003</v>
      </c>
      <c r="AC152">
        <v>11.571092999999999</v>
      </c>
      <c r="AD152" s="1">
        <v>169</v>
      </c>
      <c r="AE152">
        <v>0</v>
      </c>
      <c r="AF152">
        <v>61</v>
      </c>
      <c r="AG152">
        <v>64</v>
      </c>
      <c r="AH152">
        <v>17.371126</v>
      </c>
      <c r="AI152">
        <v>0</v>
      </c>
      <c r="AJ152">
        <v>0</v>
      </c>
      <c r="AK152">
        <v>0</v>
      </c>
      <c r="AL152">
        <v>0</v>
      </c>
      <c r="AM152" t="s">
        <v>622</v>
      </c>
      <c r="AN152" t="s">
        <v>1136</v>
      </c>
      <c r="AO152">
        <v>667.85199999999998</v>
      </c>
      <c r="AR152" t="s">
        <v>117</v>
      </c>
      <c r="AS152" t="s">
        <v>119</v>
      </c>
      <c r="AT152" t="s">
        <v>232</v>
      </c>
      <c r="AU152" t="s">
        <v>621</v>
      </c>
      <c r="AV152" t="s">
        <v>48</v>
      </c>
      <c r="AW152">
        <v>1</v>
      </c>
      <c r="BB152">
        <v>0.94611111111111112</v>
      </c>
      <c r="BC152" t="s">
        <v>67</v>
      </c>
      <c r="BF152" t="s">
        <v>117</v>
      </c>
      <c r="BG152" t="s">
        <v>119</v>
      </c>
      <c r="BH152" t="s">
        <v>621</v>
      </c>
      <c r="BI152">
        <v>3384</v>
      </c>
      <c r="BJ152">
        <v>1</v>
      </c>
      <c r="BK152" t="s">
        <v>232</v>
      </c>
      <c r="BL152" t="s">
        <v>178</v>
      </c>
      <c r="BM152">
        <v>0.94611111111111112</v>
      </c>
      <c r="BN152" t="s">
        <v>67</v>
      </c>
      <c r="BO152" t="s">
        <v>179</v>
      </c>
      <c r="BP152">
        <v>667.85199999999998</v>
      </c>
    </row>
    <row r="153" spans="1:68" ht="16.5">
      <c r="A153" s="125" t="str">
        <f t="shared" si="84"/>
        <v>삼환교통</v>
      </c>
      <c r="B153" s="126" t="str">
        <f t="shared" si="100"/>
        <v>유수훈</v>
      </c>
      <c r="C153" s="127" t="str">
        <f t="shared" si="85"/>
        <v>F</v>
      </c>
      <c r="D153" s="128">
        <f t="shared" si="86"/>
        <v>0.7539285714285715</v>
      </c>
      <c r="E153" s="129">
        <f t="shared" si="87"/>
        <v>5387</v>
      </c>
      <c r="F153" s="130" t="str">
        <f t="shared" si="88"/>
        <v>58</v>
      </c>
      <c r="G153" s="131" t="str">
        <f t="shared" si="89"/>
        <v>72아1201</v>
      </c>
      <c r="H153" s="132">
        <f t="shared" si="90"/>
        <v>1</v>
      </c>
      <c r="I153" s="133">
        <f t="shared" si="101"/>
        <v>1690.8420000000001</v>
      </c>
      <c r="J153" s="134">
        <f t="shared" si="91"/>
        <v>2.7703915263094989E-2</v>
      </c>
      <c r="K153" s="134">
        <f t="shared" si="92"/>
        <v>0.39067287678896062</v>
      </c>
      <c r="L153" s="134">
        <f t="shared" si="93"/>
        <v>0.25253690173298271</v>
      </c>
      <c r="M153" s="135">
        <f t="shared" si="94"/>
        <v>13.802</v>
      </c>
      <c r="N153" s="136">
        <f t="shared" si="95"/>
        <v>0</v>
      </c>
      <c r="O153" s="136">
        <f t="shared" si="96"/>
        <v>16.027517650969163</v>
      </c>
      <c r="P153" s="218">
        <f t="shared" si="97"/>
        <v>6</v>
      </c>
      <c r="Q153" s="219">
        <f t="shared" si="98"/>
        <v>0</v>
      </c>
      <c r="R153" s="219">
        <f t="shared" si="99"/>
        <v>271</v>
      </c>
      <c r="T153">
        <v>514</v>
      </c>
      <c r="U153">
        <v>5387</v>
      </c>
      <c r="V153" t="s">
        <v>623</v>
      </c>
      <c r="W153">
        <v>1690.8420000000001</v>
      </c>
      <c r="X153">
        <v>800.87599999999998</v>
      </c>
      <c r="Y153">
        <v>2.1110000000000002</v>
      </c>
      <c r="Z153">
        <v>13.802</v>
      </c>
      <c r="AA153">
        <v>121.141361</v>
      </c>
      <c r="AB153">
        <v>3.35609</v>
      </c>
      <c r="AC153">
        <v>47.326644000000002</v>
      </c>
      <c r="AD153" s="1">
        <v>427</v>
      </c>
      <c r="AE153">
        <v>0</v>
      </c>
      <c r="AF153">
        <v>271</v>
      </c>
      <c r="AG153">
        <v>74</v>
      </c>
      <c r="AH153">
        <v>13.957594</v>
      </c>
      <c r="AI153">
        <v>526.20000000000005</v>
      </c>
      <c r="AJ153">
        <v>0</v>
      </c>
      <c r="AK153">
        <v>6</v>
      </c>
      <c r="AL153">
        <v>1892</v>
      </c>
      <c r="AM153" t="s">
        <v>624</v>
      </c>
      <c r="AN153" t="s">
        <v>1137</v>
      </c>
      <c r="AO153">
        <v>1690.8420000000001</v>
      </c>
      <c r="AR153" t="s">
        <v>117</v>
      </c>
      <c r="AS153" t="s">
        <v>121</v>
      </c>
      <c r="AT153" t="s">
        <v>292</v>
      </c>
      <c r="AU153" t="s">
        <v>623</v>
      </c>
      <c r="AV153" t="s">
        <v>48</v>
      </c>
      <c r="AW153">
        <v>1</v>
      </c>
      <c r="BB153">
        <v>0.7539285714285715</v>
      </c>
      <c r="BC153" t="s">
        <v>69</v>
      </c>
      <c r="BF153" t="s">
        <v>117</v>
      </c>
      <c r="BG153" t="s">
        <v>121</v>
      </c>
      <c r="BH153" t="s">
        <v>623</v>
      </c>
      <c r="BI153">
        <v>5387</v>
      </c>
      <c r="BJ153">
        <v>1</v>
      </c>
      <c r="BK153" t="s">
        <v>292</v>
      </c>
      <c r="BL153" t="s">
        <v>178</v>
      </c>
      <c r="BM153">
        <v>0.7539285714285715</v>
      </c>
      <c r="BN153" t="s">
        <v>69</v>
      </c>
      <c r="BO153" t="s">
        <v>191</v>
      </c>
      <c r="BP153">
        <v>1690.8420000000001</v>
      </c>
    </row>
    <row r="154" spans="1:68" ht="16.5">
      <c r="A154" s="108" t="str">
        <f t="shared" si="84"/>
        <v>삼환교통</v>
      </c>
      <c r="B154" s="109" t="str">
        <f t="shared" si="100"/>
        <v>유원하</v>
      </c>
      <c r="C154" s="110" t="str">
        <f t="shared" si="85"/>
        <v>C</v>
      </c>
      <c r="D154" s="111">
        <f t="shared" si="86"/>
        <v>0.8540131573891161</v>
      </c>
      <c r="E154" s="112">
        <f t="shared" si="87"/>
        <v>8721</v>
      </c>
      <c r="F154" s="113" t="str">
        <f t="shared" si="88"/>
        <v>4</v>
      </c>
      <c r="G154" s="114" t="str">
        <f t="shared" si="89"/>
        <v>72아1230</v>
      </c>
      <c r="H154" s="115">
        <f t="shared" si="90"/>
        <v>2</v>
      </c>
      <c r="I154" s="116">
        <f t="shared" si="101"/>
        <v>1803.039</v>
      </c>
      <c r="J154" s="117">
        <f t="shared" si="91"/>
        <v>2.4461791022057002E-2</v>
      </c>
      <c r="K154" s="117">
        <f t="shared" si="92"/>
        <v>0.31122105437573599</v>
      </c>
      <c r="L154" s="117">
        <f t="shared" si="93"/>
        <v>0.21796533519241681</v>
      </c>
      <c r="M154" s="118">
        <f t="shared" si="94"/>
        <v>10.292</v>
      </c>
      <c r="N154" s="119">
        <f t="shared" si="95"/>
        <v>0.11092383470352001</v>
      </c>
      <c r="O154" s="119">
        <f t="shared" si="96"/>
        <v>4.7142629748995999</v>
      </c>
      <c r="P154" s="220">
        <f t="shared" si="97"/>
        <v>0</v>
      </c>
      <c r="Q154" s="221">
        <f t="shared" si="98"/>
        <v>2</v>
      </c>
      <c r="R154" s="221">
        <f t="shared" si="99"/>
        <v>85</v>
      </c>
      <c r="T154">
        <v>514</v>
      </c>
      <c r="U154">
        <v>8721</v>
      </c>
      <c r="V154" t="s">
        <v>625</v>
      </c>
      <c r="W154">
        <v>1803.039</v>
      </c>
      <c r="X154">
        <v>754.37</v>
      </c>
      <c r="Y154">
        <v>2.39</v>
      </c>
      <c r="Z154">
        <v>10.292</v>
      </c>
      <c r="AA154">
        <v>114.270251</v>
      </c>
      <c r="AB154">
        <v>2.795255</v>
      </c>
      <c r="AC154">
        <v>35.563307999999999</v>
      </c>
      <c r="AD154" s="1">
        <v>393</v>
      </c>
      <c r="AE154">
        <v>2</v>
      </c>
      <c r="AF154">
        <v>85</v>
      </c>
      <c r="AG154">
        <v>67</v>
      </c>
      <c r="AH154">
        <v>15.778726000000001</v>
      </c>
      <c r="AI154">
        <v>9.8000000000000007</v>
      </c>
      <c r="AJ154">
        <v>0</v>
      </c>
      <c r="AK154">
        <v>0</v>
      </c>
      <c r="AL154">
        <v>0</v>
      </c>
      <c r="AM154" t="s">
        <v>626</v>
      </c>
      <c r="AN154" t="s">
        <v>1138</v>
      </c>
      <c r="AO154">
        <v>1608.7429999999999</v>
      </c>
      <c r="AR154" t="s">
        <v>117</v>
      </c>
      <c r="AS154" t="s">
        <v>120</v>
      </c>
      <c r="AT154" t="s">
        <v>275</v>
      </c>
      <c r="AU154" t="s">
        <v>625</v>
      </c>
      <c r="AV154" t="s">
        <v>48</v>
      </c>
      <c r="AW154">
        <v>2</v>
      </c>
      <c r="BB154">
        <v>0.8540131573891161</v>
      </c>
      <c r="BC154" t="s">
        <v>68</v>
      </c>
      <c r="BF154" t="s">
        <v>117</v>
      </c>
      <c r="BG154" t="s">
        <v>120</v>
      </c>
      <c r="BH154" t="s">
        <v>625</v>
      </c>
      <c r="BI154">
        <v>8721</v>
      </c>
      <c r="BJ154">
        <v>2</v>
      </c>
      <c r="BK154" t="s">
        <v>275</v>
      </c>
      <c r="BL154" t="s">
        <v>263</v>
      </c>
      <c r="BM154">
        <v>0.8540131573891161</v>
      </c>
      <c r="BN154" t="s">
        <v>68</v>
      </c>
      <c r="BO154" t="s">
        <v>180</v>
      </c>
      <c r="BP154">
        <v>1803.039</v>
      </c>
    </row>
    <row r="155" spans="1:68" ht="16.5">
      <c r="A155" s="125" t="str">
        <f t="shared" si="84"/>
        <v>삼환교통</v>
      </c>
      <c r="B155" s="126" t="str">
        <f t="shared" si="100"/>
        <v>유재덕</v>
      </c>
      <c r="C155" s="127" t="str">
        <f t="shared" si="85"/>
        <v>C</v>
      </c>
      <c r="D155" s="128">
        <f t="shared" si="86"/>
        <v>0.89285714285714279</v>
      </c>
      <c r="E155" s="129">
        <f t="shared" si="87"/>
        <v>3551</v>
      </c>
      <c r="F155" s="130" t="str">
        <f t="shared" si="88"/>
        <v>14</v>
      </c>
      <c r="G155" s="131" t="str">
        <f t="shared" si="89"/>
        <v>70바3146</v>
      </c>
      <c r="H155" s="132">
        <f t="shared" si="90"/>
        <v>1</v>
      </c>
      <c r="I155" s="133">
        <f t="shared" si="101"/>
        <v>1592.1949999999999</v>
      </c>
      <c r="J155" s="134">
        <f t="shared" si="91"/>
        <v>1.5323604381864564E-2</v>
      </c>
      <c r="K155" s="134">
        <f t="shared" si="92"/>
        <v>0.35575872464914393</v>
      </c>
      <c r="L155" s="134">
        <f t="shared" si="93"/>
        <v>0.13880209396462118</v>
      </c>
      <c r="M155" s="135">
        <f t="shared" si="94"/>
        <v>12.000999999999999</v>
      </c>
      <c r="N155" s="136">
        <f t="shared" si="95"/>
        <v>0.37683826415734256</v>
      </c>
      <c r="O155" s="136">
        <f t="shared" si="96"/>
        <v>5.3385420755623532</v>
      </c>
      <c r="P155" s="218">
        <f t="shared" si="97"/>
        <v>4</v>
      </c>
      <c r="Q155" s="219">
        <f t="shared" si="98"/>
        <v>6</v>
      </c>
      <c r="R155" s="219">
        <f t="shared" si="99"/>
        <v>85</v>
      </c>
      <c r="T155">
        <v>514</v>
      </c>
      <c r="U155">
        <v>3551</v>
      </c>
      <c r="V155" t="s">
        <v>627</v>
      </c>
      <c r="W155">
        <v>1592.1949999999999</v>
      </c>
      <c r="X155">
        <v>849.07299999999998</v>
      </c>
      <c r="Y155">
        <v>1.875</v>
      </c>
      <c r="Z155">
        <v>12.000999999999999</v>
      </c>
      <c r="AA155">
        <v>102.309415</v>
      </c>
      <c r="AB155">
        <v>1.5677490000000001</v>
      </c>
      <c r="AC155">
        <v>36.397466999999999</v>
      </c>
      <c r="AD155" s="1">
        <v>221</v>
      </c>
      <c r="AE155">
        <v>6</v>
      </c>
      <c r="AF155">
        <v>85</v>
      </c>
      <c r="AG155">
        <v>80</v>
      </c>
      <c r="AH155">
        <v>15.562545999999999</v>
      </c>
      <c r="AI155">
        <v>218.7</v>
      </c>
      <c r="AJ155">
        <v>0</v>
      </c>
      <c r="AK155">
        <v>4</v>
      </c>
      <c r="AL155">
        <v>1300</v>
      </c>
      <c r="AM155" t="s">
        <v>628</v>
      </c>
      <c r="AN155" t="s">
        <v>1139</v>
      </c>
      <c r="AO155">
        <v>1592.1949999999999</v>
      </c>
      <c r="AR155" t="s">
        <v>117</v>
      </c>
      <c r="AS155" t="s">
        <v>118</v>
      </c>
      <c r="AT155" t="s">
        <v>213</v>
      </c>
      <c r="AU155" t="s">
        <v>627</v>
      </c>
      <c r="AV155" t="s">
        <v>48</v>
      </c>
      <c r="AW155">
        <v>1</v>
      </c>
      <c r="BB155">
        <v>0.89285714285714279</v>
      </c>
      <c r="BC155" t="s">
        <v>68</v>
      </c>
      <c r="BF155" t="s">
        <v>117</v>
      </c>
      <c r="BG155" t="s">
        <v>118</v>
      </c>
      <c r="BH155" t="s">
        <v>627</v>
      </c>
      <c r="BI155">
        <v>3551</v>
      </c>
      <c r="BJ155">
        <v>1</v>
      </c>
      <c r="BK155" t="s">
        <v>213</v>
      </c>
      <c r="BL155" t="s">
        <v>178</v>
      </c>
      <c r="BM155">
        <v>0.89285714285714279</v>
      </c>
      <c r="BN155" t="s">
        <v>68</v>
      </c>
      <c r="BO155" t="s">
        <v>180</v>
      </c>
      <c r="BP155">
        <v>1592.1949999999999</v>
      </c>
    </row>
    <row r="156" spans="1:68" ht="16.5">
      <c r="A156" s="108" t="str">
        <f t="shared" si="84"/>
        <v>삼환교통</v>
      </c>
      <c r="B156" s="109" t="str">
        <f t="shared" si="100"/>
        <v>유재신</v>
      </c>
      <c r="C156" s="110" t="str">
        <f t="shared" si="85"/>
        <v>F</v>
      </c>
      <c r="D156" s="111">
        <f t="shared" si="86"/>
        <v>0.7958064516129032</v>
      </c>
      <c r="E156" s="112">
        <f t="shared" si="87"/>
        <v>9856</v>
      </c>
      <c r="F156" s="113" t="str">
        <f t="shared" si="88"/>
        <v>급행99</v>
      </c>
      <c r="G156" s="114" t="str">
        <f t="shared" si="89"/>
        <v>70바3149</v>
      </c>
      <c r="H156" s="115">
        <f t="shared" si="90"/>
        <v>1</v>
      </c>
      <c r="I156" s="116">
        <f t="shared" si="101"/>
        <v>2357.0509999999999</v>
      </c>
      <c r="J156" s="117">
        <f t="shared" si="91"/>
        <v>5.3631541558623094E-3</v>
      </c>
      <c r="K156" s="117">
        <f t="shared" si="92"/>
        <v>0.33012529390593415</v>
      </c>
      <c r="L156" s="117">
        <f t="shared" si="93"/>
        <v>0.18370412859119298</v>
      </c>
      <c r="M156" s="118">
        <f t="shared" si="94"/>
        <v>13.717000000000001</v>
      </c>
      <c r="N156" s="119">
        <f t="shared" si="95"/>
        <v>0</v>
      </c>
      <c r="O156" s="119">
        <f t="shared" si="96"/>
        <v>2.884960910900952</v>
      </c>
      <c r="P156" s="220">
        <f t="shared" si="97"/>
        <v>7</v>
      </c>
      <c r="Q156" s="221">
        <f t="shared" si="98"/>
        <v>0</v>
      </c>
      <c r="R156" s="221">
        <f t="shared" si="99"/>
        <v>68</v>
      </c>
      <c r="T156">
        <v>514</v>
      </c>
      <c r="U156">
        <v>9856</v>
      </c>
      <c r="V156" t="s">
        <v>629</v>
      </c>
      <c r="W156">
        <v>2357.0509999999999</v>
      </c>
      <c r="X156">
        <v>955.49800000000005</v>
      </c>
      <c r="Y156">
        <v>2.4670000000000001</v>
      </c>
      <c r="Z156">
        <v>13.717000000000001</v>
      </c>
      <c r="AA156">
        <v>124.922197</v>
      </c>
      <c r="AB156">
        <v>0.66997700000000004</v>
      </c>
      <c r="AC156">
        <v>41.239977000000003</v>
      </c>
      <c r="AD156" s="1">
        <v>433</v>
      </c>
      <c r="AE156">
        <v>0</v>
      </c>
      <c r="AF156">
        <v>68</v>
      </c>
      <c r="AG156">
        <v>76</v>
      </c>
      <c r="AH156">
        <v>18.868151000000001</v>
      </c>
      <c r="AI156">
        <v>479.8</v>
      </c>
      <c r="AJ156">
        <v>0</v>
      </c>
      <c r="AK156">
        <v>7</v>
      </c>
      <c r="AL156">
        <v>612</v>
      </c>
      <c r="AM156" t="s">
        <v>630</v>
      </c>
      <c r="AN156" t="s">
        <v>1140</v>
      </c>
      <c r="AO156">
        <v>2357.0509999999999</v>
      </c>
      <c r="AR156" t="s">
        <v>117</v>
      </c>
      <c r="AS156" t="s">
        <v>124</v>
      </c>
      <c r="AT156" t="s">
        <v>356</v>
      </c>
      <c r="AU156" t="s">
        <v>629</v>
      </c>
      <c r="AV156" t="s">
        <v>48</v>
      </c>
      <c r="AW156">
        <v>1</v>
      </c>
      <c r="BB156">
        <v>0.7958064516129032</v>
      </c>
      <c r="BC156" t="s">
        <v>69</v>
      </c>
      <c r="BF156" t="s">
        <v>117</v>
      </c>
      <c r="BG156" t="s">
        <v>124</v>
      </c>
      <c r="BH156" t="s">
        <v>629</v>
      </c>
      <c r="BI156">
        <v>9856</v>
      </c>
      <c r="BJ156">
        <v>1</v>
      </c>
      <c r="BK156" t="s">
        <v>356</v>
      </c>
      <c r="BL156" t="s">
        <v>178</v>
      </c>
      <c r="BM156">
        <v>0.7958064516129032</v>
      </c>
      <c r="BN156" t="s">
        <v>69</v>
      </c>
      <c r="BO156" t="s">
        <v>191</v>
      </c>
      <c r="BP156">
        <v>2357.0509999999999</v>
      </c>
    </row>
    <row r="157" spans="1:68" ht="16.5">
      <c r="A157" s="125" t="str">
        <f t="shared" si="84"/>
        <v>삼환교통</v>
      </c>
      <c r="B157" s="126" t="str">
        <f t="shared" si="100"/>
        <v>유재철</v>
      </c>
      <c r="C157" s="127" t="str">
        <f t="shared" si="85"/>
        <v>F</v>
      </c>
      <c r="D157" s="128">
        <f t="shared" si="86"/>
        <v>0.74532896309746421</v>
      </c>
      <c r="E157" s="129">
        <f t="shared" si="87"/>
        <v>5514</v>
      </c>
      <c r="F157" s="130" t="str">
        <f t="shared" si="88"/>
        <v>79</v>
      </c>
      <c r="G157" s="131" t="str">
        <f t="shared" si="89"/>
        <v>70바3194</v>
      </c>
      <c r="H157" s="132">
        <f t="shared" si="90"/>
        <v>2</v>
      </c>
      <c r="I157" s="133">
        <f t="shared" si="101"/>
        <v>971.10799999999995</v>
      </c>
      <c r="J157" s="134">
        <f t="shared" si="91"/>
        <v>1.8592833254048556E-2</v>
      </c>
      <c r="K157" s="134">
        <f t="shared" si="92"/>
        <v>0.36557625159207124</v>
      </c>
      <c r="L157" s="134">
        <f t="shared" si="93"/>
        <v>0.20698006812836472</v>
      </c>
      <c r="M157" s="135">
        <f t="shared" si="94"/>
        <v>16.510000000000002</v>
      </c>
      <c r="N157" s="136">
        <f t="shared" si="95"/>
        <v>0.20595031654563653</v>
      </c>
      <c r="O157" s="136">
        <f t="shared" si="96"/>
        <v>67.036828035604699</v>
      </c>
      <c r="P157" s="218">
        <f t="shared" si="97"/>
        <v>11</v>
      </c>
      <c r="Q157" s="219">
        <f t="shared" si="98"/>
        <v>2</v>
      </c>
      <c r="R157" s="219">
        <f t="shared" si="99"/>
        <v>651</v>
      </c>
      <c r="T157">
        <v>514</v>
      </c>
      <c r="U157">
        <v>5514</v>
      </c>
      <c r="V157" t="s">
        <v>631</v>
      </c>
      <c r="W157">
        <v>971.10799999999995</v>
      </c>
      <c r="X157">
        <v>567.39099999999996</v>
      </c>
      <c r="Y157">
        <v>1.712</v>
      </c>
      <c r="Z157">
        <v>16.510000000000002</v>
      </c>
      <c r="AA157">
        <v>53.066091999999998</v>
      </c>
      <c r="AB157">
        <v>0.986649</v>
      </c>
      <c r="AC157">
        <v>19.399702999999999</v>
      </c>
      <c r="AD157" s="1">
        <v>201</v>
      </c>
      <c r="AE157">
        <v>2</v>
      </c>
      <c r="AF157">
        <v>651</v>
      </c>
      <c r="AG157">
        <v>76</v>
      </c>
      <c r="AH157">
        <v>18.299972</v>
      </c>
      <c r="AI157">
        <v>369.5</v>
      </c>
      <c r="AJ157">
        <v>0</v>
      </c>
      <c r="AK157">
        <v>11</v>
      </c>
      <c r="AL157">
        <v>2417</v>
      </c>
      <c r="AM157" t="s">
        <v>632</v>
      </c>
      <c r="AN157" t="s">
        <v>1141</v>
      </c>
      <c r="AO157">
        <v>836.74699999999996</v>
      </c>
      <c r="AR157" t="s">
        <v>117</v>
      </c>
      <c r="AS157" t="s">
        <v>123</v>
      </c>
      <c r="AT157" t="s">
        <v>345</v>
      </c>
      <c r="AU157" t="s">
        <v>631</v>
      </c>
      <c r="AV157" t="s">
        <v>48</v>
      </c>
      <c r="AW157">
        <v>2</v>
      </c>
      <c r="BB157">
        <v>0.74532896309746421</v>
      </c>
      <c r="BC157" t="s">
        <v>69</v>
      </c>
      <c r="BF157" t="s">
        <v>117</v>
      </c>
      <c r="BG157" t="s">
        <v>123</v>
      </c>
      <c r="BH157" t="s">
        <v>631</v>
      </c>
      <c r="BI157">
        <v>5514</v>
      </c>
      <c r="BJ157">
        <v>2</v>
      </c>
      <c r="BK157" t="s">
        <v>345</v>
      </c>
      <c r="BL157" t="s">
        <v>347</v>
      </c>
      <c r="BM157">
        <v>0.74532896309746421</v>
      </c>
      <c r="BN157" t="s">
        <v>69</v>
      </c>
      <c r="BO157" t="s">
        <v>191</v>
      </c>
      <c r="BP157">
        <v>971.10799999999995</v>
      </c>
    </row>
    <row r="158" spans="1:68" ht="16.5">
      <c r="A158" s="108" t="str">
        <f t="shared" si="84"/>
        <v>삼환교통</v>
      </c>
      <c r="B158" s="109" t="str">
        <f t="shared" si="100"/>
        <v>유재한</v>
      </c>
      <c r="C158" s="110" t="str">
        <f t="shared" si="85"/>
        <v>B</v>
      </c>
      <c r="D158" s="111">
        <f t="shared" si="86"/>
        <v>0.90800000000000003</v>
      </c>
      <c r="E158" s="112">
        <f t="shared" si="87"/>
        <v>6368</v>
      </c>
      <c r="F158" s="113" t="str">
        <f t="shared" si="88"/>
        <v>23</v>
      </c>
      <c r="G158" s="114" t="str">
        <f t="shared" si="89"/>
        <v>70바3163</v>
      </c>
      <c r="H158" s="115">
        <f t="shared" si="90"/>
        <v>1</v>
      </c>
      <c r="I158" s="116">
        <f t="shared" si="101"/>
        <v>840.18200000000002</v>
      </c>
      <c r="J158" s="117">
        <f t="shared" si="91"/>
        <v>2.369188810600175E-2</v>
      </c>
      <c r="K158" s="117">
        <f t="shared" si="92"/>
        <v>0.33278732651446985</v>
      </c>
      <c r="L158" s="117">
        <f t="shared" si="93"/>
        <v>0.19043492957478261</v>
      </c>
      <c r="M158" s="118">
        <f t="shared" si="94"/>
        <v>12.182</v>
      </c>
      <c r="N158" s="119">
        <f t="shared" si="95"/>
        <v>0.11902183098423913</v>
      </c>
      <c r="O158" s="119">
        <f t="shared" si="96"/>
        <v>12.616314084329348</v>
      </c>
      <c r="P158" s="220">
        <f t="shared" si="97"/>
        <v>1</v>
      </c>
      <c r="Q158" s="221">
        <f t="shared" si="98"/>
        <v>1</v>
      </c>
      <c r="R158" s="221">
        <f t="shared" si="99"/>
        <v>106</v>
      </c>
      <c r="T158">
        <v>514</v>
      </c>
      <c r="U158">
        <v>6368</v>
      </c>
      <c r="V158" t="s">
        <v>633</v>
      </c>
      <c r="W158">
        <v>840.18200000000002</v>
      </c>
      <c r="X158">
        <v>462.625</v>
      </c>
      <c r="Y158">
        <v>1.8160000000000001</v>
      </c>
      <c r="Z158">
        <v>12.182</v>
      </c>
      <c r="AA158">
        <v>48.351655000000001</v>
      </c>
      <c r="AB158">
        <v>1.1455420000000001</v>
      </c>
      <c r="AC158">
        <v>16.090817999999999</v>
      </c>
      <c r="AD158" s="1">
        <v>160</v>
      </c>
      <c r="AE158">
        <v>1</v>
      </c>
      <c r="AF158">
        <v>106</v>
      </c>
      <c r="AG158">
        <v>80</v>
      </c>
      <c r="AH158">
        <v>17.376487999999998</v>
      </c>
      <c r="AI158">
        <v>385.9</v>
      </c>
      <c r="AJ158">
        <v>0</v>
      </c>
      <c r="AK158">
        <v>1</v>
      </c>
      <c r="AL158">
        <v>15</v>
      </c>
      <c r="AM158" t="s">
        <v>634</v>
      </c>
      <c r="AN158" t="s">
        <v>1142</v>
      </c>
      <c r="AO158">
        <v>840.18200000000002</v>
      </c>
      <c r="AR158" t="s">
        <v>117</v>
      </c>
      <c r="AS158" t="s">
        <v>119</v>
      </c>
      <c r="AT158" t="s">
        <v>236</v>
      </c>
      <c r="AU158" t="s">
        <v>633</v>
      </c>
      <c r="AV158" t="s">
        <v>48</v>
      </c>
      <c r="AW158">
        <v>1</v>
      </c>
      <c r="BB158">
        <v>0.90800000000000003</v>
      </c>
      <c r="BC158" t="s">
        <v>67</v>
      </c>
      <c r="BF158" t="s">
        <v>117</v>
      </c>
      <c r="BG158" t="s">
        <v>119</v>
      </c>
      <c r="BH158" t="s">
        <v>633</v>
      </c>
      <c r="BI158">
        <v>6368</v>
      </c>
      <c r="BJ158">
        <v>1</v>
      </c>
      <c r="BK158" t="s">
        <v>236</v>
      </c>
      <c r="BL158" t="s">
        <v>178</v>
      </c>
      <c r="BM158">
        <v>0.90800000000000003</v>
      </c>
      <c r="BN158" t="s">
        <v>67</v>
      </c>
      <c r="BO158" t="s">
        <v>179</v>
      </c>
      <c r="BP158">
        <v>840.18200000000002</v>
      </c>
    </row>
    <row r="159" spans="1:68" ht="16.5">
      <c r="A159" s="125" t="str">
        <f t="shared" si="84"/>
        <v>삼환교통</v>
      </c>
      <c r="B159" s="126" t="str">
        <f t="shared" si="100"/>
        <v>유재호</v>
      </c>
      <c r="C159" s="127" t="str">
        <f t="shared" si="85"/>
        <v>D</v>
      </c>
      <c r="D159" s="128">
        <f t="shared" si="86"/>
        <v>0.83772617160456286</v>
      </c>
      <c r="E159" s="129">
        <f t="shared" si="87"/>
        <v>9746</v>
      </c>
      <c r="F159" s="130" t="str">
        <f t="shared" si="88"/>
        <v>23</v>
      </c>
      <c r="G159" s="131" t="str">
        <f t="shared" si="89"/>
        <v>70바3191</v>
      </c>
      <c r="H159" s="132">
        <f t="shared" si="90"/>
        <v>2</v>
      </c>
      <c r="I159" s="133">
        <f t="shared" si="101"/>
        <v>1103.95</v>
      </c>
      <c r="J159" s="134">
        <f t="shared" si="91"/>
        <v>1.4347243934318391E-2</v>
      </c>
      <c r="K159" s="134">
        <f t="shared" si="92"/>
        <v>0.34184734835270636</v>
      </c>
      <c r="L159" s="134">
        <f t="shared" si="93"/>
        <v>0.176638434711717</v>
      </c>
      <c r="M159" s="135">
        <f t="shared" si="94"/>
        <v>9.9920000000000009</v>
      </c>
      <c r="N159" s="136">
        <f t="shared" si="95"/>
        <v>0</v>
      </c>
      <c r="O159" s="136">
        <f t="shared" si="96"/>
        <v>3.8951039449250415</v>
      </c>
      <c r="P159" s="218">
        <f t="shared" si="97"/>
        <v>1</v>
      </c>
      <c r="Q159" s="219">
        <f t="shared" si="98"/>
        <v>0</v>
      </c>
      <c r="R159" s="219">
        <f t="shared" si="99"/>
        <v>43</v>
      </c>
      <c r="T159">
        <v>514</v>
      </c>
      <c r="U159">
        <v>9746</v>
      </c>
      <c r="V159" t="s">
        <v>635</v>
      </c>
      <c r="W159">
        <v>1103.95</v>
      </c>
      <c r="X159">
        <v>630.5</v>
      </c>
      <c r="Y159">
        <v>1.7509999999999999</v>
      </c>
      <c r="Z159">
        <v>9.9920000000000009</v>
      </c>
      <c r="AA159">
        <v>73.047478999999996</v>
      </c>
      <c r="AB159">
        <v>1.04803</v>
      </c>
      <c r="AC159">
        <v>24.971087000000001</v>
      </c>
      <c r="AD159" s="1">
        <v>195</v>
      </c>
      <c r="AE159">
        <v>0</v>
      </c>
      <c r="AF159">
        <v>43</v>
      </c>
      <c r="AG159">
        <v>69</v>
      </c>
      <c r="AH159">
        <v>15.112773000000001</v>
      </c>
      <c r="AI159">
        <v>8.1</v>
      </c>
      <c r="AJ159">
        <v>0</v>
      </c>
      <c r="AK159">
        <v>1</v>
      </c>
      <c r="AL159">
        <v>288</v>
      </c>
      <c r="AM159" t="s">
        <v>636</v>
      </c>
      <c r="AN159" t="s">
        <v>1143</v>
      </c>
      <c r="AO159">
        <v>1053.865</v>
      </c>
      <c r="AR159" t="s">
        <v>117</v>
      </c>
      <c r="AS159" t="s">
        <v>119</v>
      </c>
      <c r="AT159" t="s">
        <v>241</v>
      </c>
      <c r="AU159" t="s">
        <v>635</v>
      </c>
      <c r="AV159" t="s">
        <v>48</v>
      </c>
      <c r="AW159">
        <v>2</v>
      </c>
      <c r="BB159">
        <v>0.83772617160456286</v>
      </c>
      <c r="BC159" t="s">
        <v>66</v>
      </c>
      <c r="BF159" t="s">
        <v>117</v>
      </c>
      <c r="BG159" t="s">
        <v>119</v>
      </c>
      <c r="BH159" t="s">
        <v>635</v>
      </c>
      <c r="BI159">
        <v>9746</v>
      </c>
      <c r="BJ159">
        <v>2</v>
      </c>
      <c r="BK159" t="s">
        <v>241</v>
      </c>
      <c r="BL159" t="s">
        <v>239</v>
      </c>
      <c r="BM159">
        <v>0.83772617160456286</v>
      </c>
      <c r="BN159" t="s">
        <v>66</v>
      </c>
      <c r="BO159" t="s">
        <v>182</v>
      </c>
      <c r="BP159">
        <v>1103.95</v>
      </c>
    </row>
    <row r="160" spans="1:68" ht="16.5">
      <c r="A160" s="108" t="str">
        <f t="shared" si="84"/>
        <v>삼환교통</v>
      </c>
      <c r="B160" s="109" t="str">
        <f t="shared" si="100"/>
        <v>유정준</v>
      </c>
      <c r="C160" s="110" t="str">
        <f t="shared" si="85"/>
        <v>B</v>
      </c>
      <c r="D160" s="111">
        <f t="shared" si="86"/>
        <v>0.90569248469577435</v>
      </c>
      <c r="E160" s="112">
        <f t="shared" si="87"/>
        <v>2199</v>
      </c>
      <c r="F160" s="113" t="str">
        <f t="shared" si="88"/>
        <v>14</v>
      </c>
      <c r="G160" s="114" t="str">
        <f t="shared" si="89"/>
        <v>72아1005</v>
      </c>
      <c r="H160" s="115">
        <f t="shared" si="90"/>
        <v>2</v>
      </c>
      <c r="I160" s="116">
        <f t="shared" si="101"/>
        <v>533.505</v>
      </c>
      <c r="J160" s="117">
        <f t="shared" si="91"/>
        <v>3.3096825682234994E-2</v>
      </c>
      <c r="K160" s="117">
        <f t="shared" si="92"/>
        <v>0.28450796436741471</v>
      </c>
      <c r="L160" s="117">
        <f t="shared" si="93"/>
        <v>0.10684061067843788</v>
      </c>
      <c r="M160" s="118">
        <f t="shared" si="94"/>
        <v>12.026999999999999</v>
      </c>
      <c r="N160" s="119">
        <f t="shared" si="95"/>
        <v>0.56231900357072573</v>
      </c>
      <c r="O160" s="119">
        <f t="shared" si="96"/>
        <v>16.869570107121771</v>
      </c>
      <c r="P160" s="220">
        <f t="shared" si="97"/>
        <v>2</v>
      </c>
      <c r="Q160" s="221">
        <f t="shared" si="98"/>
        <v>3</v>
      </c>
      <c r="R160" s="221">
        <f t="shared" si="99"/>
        <v>90</v>
      </c>
      <c r="T160">
        <v>514</v>
      </c>
      <c r="U160">
        <v>2199</v>
      </c>
      <c r="V160" t="s">
        <v>637</v>
      </c>
      <c r="W160">
        <v>533.505</v>
      </c>
      <c r="X160">
        <v>303.755</v>
      </c>
      <c r="Y160">
        <v>1.756</v>
      </c>
      <c r="Z160">
        <v>12.026999999999999</v>
      </c>
      <c r="AA160">
        <v>30.465821999999999</v>
      </c>
      <c r="AB160">
        <v>1.0083219999999999</v>
      </c>
      <c r="AC160">
        <v>8.6677689999999998</v>
      </c>
      <c r="AD160" s="1">
        <v>57</v>
      </c>
      <c r="AE160">
        <v>3</v>
      </c>
      <c r="AF160">
        <v>90</v>
      </c>
      <c r="AG160">
        <v>61</v>
      </c>
      <c r="AH160">
        <v>17.511590000000002</v>
      </c>
      <c r="AI160">
        <v>0</v>
      </c>
      <c r="AJ160">
        <v>0</v>
      </c>
      <c r="AK160">
        <v>2</v>
      </c>
      <c r="AL160">
        <v>312</v>
      </c>
      <c r="AM160" t="s">
        <v>638</v>
      </c>
      <c r="AN160" t="s">
        <v>1144</v>
      </c>
      <c r="AO160">
        <v>417.548</v>
      </c>
      <c r="AR160" t="s">
        <v>117</v>
      </c>
      <c r="AS160" t="s">
        <v>118</v>
      </c>
      <c r="AT160" t="s">
        <v>224</v>
      </c>
      <c r="AU160" t="s">
        <v>637</v>
      </c>
      <c r="AV160" t="s">
        <v>48</v>
      </c>
      <c r="AW160">
        <v>2</v>
      </c>
      <c r="BB160">
        <v>0.90569248469577435</v>
      </c>
      <c r="BC160" t="s">
        <v>67</v>
      </c>
      <c r="BF160" t="s">
        <v>117</v>
      </c>
      <c r="BG160" t="s">
        <v>118</v>
      </c>
      <c r="BH160" t="s">
        <v>637</v>
      </c>
      <c r="BI160">
        <v>2199</v>
      </c>
      <c r="BJ160">
        <v>2</v>
      </c>
      <c r="BK160" t="s">
        <v>224</v>
      </c>
      <c r="BL160" t="s">
        <v>223</v>
      </c>
      <c r="BM160">
        <v>0.90569248469577435</v>
      </c>
      <c r="BN160" t="s">
        <v>67</v>
      </c>
      <c r="BO160" t="s">
        <v>179</v>
      </c>
      <c r="BP160">
        <v>533.505</v>
      </c>
    </row>
    <row r="161" spans="1:68" ht="16.5">
      <c r="A161" s="125" t="str">
        <f t="shared" si="84"/>
        <v>삼환교통</v>
      </c>
      <c r="B161" s="126" t="str">
        <f t="shared" si="100"/>
        <v>유호담</v>
      </c>
      <c r="C161" s="127" t="str">
        <f t="shared" si="85"/>
        <v>D</v>
      </c>
      <c r="D161" s="128">
        <f t="shared" si="86"/>
        <v>0.82434782608695656</v>
      </c>
      <c r="E161" s="129">
        <f t="shared" si="87"/>
        <v>1493</v>
      </c>
      <c r="F161" s="130" t="str">
        <f t="shared" si="88"/>
        <v>62</v>
      </c>
      <c r="G161" s="131" t="str">
        <f t="shared" si="89"/>
        <v>70바3180</v>
      </c>
      <c r="H161" s="132">
        <f t="shared" si="90"/>
        <v>1</v>
      </c>
      <c r="I161" s="133">
        <f t="shared" si="101"/>
        <v>2003.712</v>
      </c>
      <c r="J161" s="134">
        <f t="shared" si="91"/>
        <v>1.4334828149306467E-2</v>
      </c>
      <c r="K161" s="134">
        <f t="shared" si="92"/>
        <v>0.39071763989545605</v>
      </c>
      <c r="L161" s="134">
        <f t="shared" si="93"/>
        <v>4.7412003321834678E-2</v>
      </c>
      <c r="M161" s="135">
        <f t="shared" si="94"/>
        <v>11.961</v>
      </c>
      <c r="N161" s="136">
        <f t="shared" si="95"/>
        <v>0</v>
      </c>
      <c r="O161" s="136">
        <f t="shared" si="96"/>
        <v>9.0831416890251688</v>
      </c>
      <c r="P161" s="218">
        <f t="shared" si="97"/>
        <v>40</v>
      </c>
      <c r="Q161" s="219">
        <f t="shared" si="98"/>
        <v>0</v>
      </c>
      <c r="R161" s="219">
        <f t="shared" si="99"/>
        <v>182</v>
      </c>
      <c r="T161">
        <v>514</v>
      </c>
      <c r="U161">
        <v>1493</v>
      </c>
      <c r="V161" t="s">
        <v>639</v>
      </c>
      <c r="W161">
        <v>2003.712</v>
      </c>
      <c r="X161">
        <v>1056.7170000000001</v>
      </c>
      <c r="Y161">
        <v>1.8959999999999999</v>
      </c>
      <c r="Z161">
        <v>11.961</v>
      </c>
      <c r="AA161">
        <v>146.14552599999999</v>
      </c>
      <c r="AB161">
        <v>2.0949710000000001</v>
      </c>
      <c r="AC161">
        <v>57.101635000000002</v>
      </c>
      <c r="AD161" s="1">
        <v>95</v>
      </c>
      <c r="AE161">
        <v>0</v>
      </c>
      <c r="AF161">
        <v>182</v>
      </c>
      <c r="AG161">
        <v>89</v>
      </c>
      <c r="AH161">
        <v>13.710388</v>
      </c>
      <c r="AI161">
        <v>25.7</v>
      </c>
      <c r="AJ161">
        <v>5.7</v>
      </c>
      <c r="AK161">
        <v>40</v>
      </c>
      <c r="AL161">
        <v>4904</v>
      </c>
      <c r="AM161" t="s">
        <v>640</v>
      </c>
      <c r="AN161" t="s">
        <v>1145</v>
      </c>
      <c r="AO161">
        <v>2003.712</v>
      </c>
      <c r="AR161" t="s">
        <v>117</v>
      </c>
      <c r="AS161" t="s">
        <v>122</v>
      </c>
      <c r="AT161" t="s">
        <v>315</v>
      </c>
      <c r="AU161" t="s">
        <v>639</v>
      </c>
      <c r="AV161" t="s">
        <v>48</v>
      </c>
      <c r="AW161">
        <v>1</v>
      </c>
      <c r="BB161">
        <v>0.82434782608695656</v>
      </c>
      <c r="BC161" t="s">
        <v>66</v>
      </c>
      <c r="BF161" t="s">
        <v>117</v>
      </c>
      <c r="BG161" t="s">
        <v>122</v>
      </c>
      <c r="BH161" t="s">
        <v>639</v>
      </c>
      <c r="BI161">
        <v>1493</v>
      </c>
      <c r="BJ161">
        <v>1</v>
      </c>
      <c r="BK161" t="s">
        <v>315</v>
      </c>
      <c r="BL161" t="s">
        <v>178</v>
      </c>
      <c r="BM161">
        <v>0.82434782608695656</v>
      </c>
      <c r="BN161" t="s">
        <v>66</v>
      </c>
      <c r="BO161" t="s">
        <v>182</v>
      </c>
      <c r="BP161">
        <v>2003.712</v>
      </c>
    </row>
    <row r="162" spans="1:68" ht="16.5">
      <c r="A162" s="108" t="str">
        <f t="shared" si="84"/>
        <v>삼환교통</v>
      </c>
      <c r="B162" s="109" t="str">
        <f t="shared" si="100"/>
        <v>육종윤</v>
      </c>
      <c r="C162" s="110" t="str">
        <f t="shared" si="85"/>
        <v>D</v>
      </c>
      <c r="D162" s="111">
        <f t="shared" si="86"/>
        <v>0.8243742866874566</v>
      </c>
      <c r="E162" s="112">
        <f t="shared" si="87"/>
        <v>6299</v>
      </c>
      <c r="F162" s="113" t="str">
        <f t="shared" si="88"/>
        <v>14</v>
      </c>
      <c r="G162" s="114" t="str">
        <f t="shared" si="89"/>
        <v>70바3189</v>
      </c>
      <c r="H162" s="115">
        <f t="shared" si="90"/>
        <v>4</v>
      </c>
      <c r="I162" s="116">
        <f t="shared" si="101"/>
        <v>785.91300000000001</v>
      </c>
      <c r="J162" s="117">
        <f t="shared" si="91"/>
        <v>2.328187427333249E-2</v>
      </c>
      <c r="K162" s="117">
        <f t="shared" si="92"/>
        <v>0.31656771450848414</v>
      </c>
      <c r="L162" s="117">
        <f t="shared" si="93"/>
        <v>0.18449879312341189</v>
      </c>
      <c r="M162" s="118">
        <f t="shared" si="94"/>
        <v>11.59</v>
      </c>
      <c r="N162" s="119">
        <f t="shared" si="95"/>
        <v>0.25448109396332674</v>
      </c>
      <c r="O162" s="119">
        <f t="shared" si="96"/>
        <v>13.105776339111326</v>
      </c>
      <c r="P162" s="220">
        <f t="shared" si="97"/>
        <v>9</v>
      </c>
      <c r="Q162" s="221">
        <f t="shared" si="98"/>
        <v>2</v>
      </c>
      <c r="R162" s="221">
        <f t="shared" si="99"/>
        <v>103</v>
      </c>
      <c r="T162">
        <v>514</v>
      </c>
      <c r="U162">
        <v>6299</v>
      </c>
      <c r="V162" t="s">
        <v>641</v>
      </c>
      <c r="W162">
        <v>785.91300000000001</v>
      </c>
      <c r="X162">
        <v>434.42899999999997</v>
      </c>
      <c r="Y162">
        <v>1.8089999999999999</v>
      </c>
      <c r="Z162">
        <v>11.59</v>
      </c>
      <c r="AA162">
        <v>48.081653000000003</v>
      </c>
      <c r="AB162">
        <v>1.1194310000000001</v>
      </c>
      <c r="AC162">
        <v>15.221099000000001</v>
      </c>
      <c r="AD162" s="1">
        <v>145</v>
      </c>
      <c r="AE162">
        <v>2</v>
      </c>
      <c r="AF162">
        <v>103</v>
      </c>
      <c r="AG162">
        <v>75</v>
      </c>
      <c r="AH162">
        <v>16.345382000000001</v>
      </c>
      <c r="AI162">
        <v>209.8</v>
      </c>
      <c r="AJ162">
        <v>0</v>
      </c>
      <c r="AK162">
        <v>9</v>
      </c>
      <c r="AL162">
        <v>1172</v>
      </c>
      <c r="AM162" t="s">
        <v>642</v>
      </c>
      <c r="AN162" t="s">
        <v>1146</v>
      </c>
      <c r="AO162">
        <v>331.536</v>
      </c>
      <c r="AR162" t="s">
        <v>117</v>
      </c>
      <c r="AS162" t="s">
        <v>118</v>
      </c>
      <c r="AT162" t="s">
        <v>223</v>
      </c>
      <c r="AU162" t="s">
        <v>641</v>
      </c>
      <c r="AV162" t="s">
        <v>48</v>
      </c>
      <c r="AW162">
        <v>4</v>
      </c>
      <c r="BB162">
        <v>0.8243742866874566</v>
      </c>
      <c r="BC162" t="s">
        <v>66</v>
      </c>
      <c r="BF162" t="s">
        <v>117</v>
      </c>
      <c r="BG162" t="s">
        <v>118</v>
      </c>
      <c r="BH162" t="s">
        <v>641</v>
      </c>
      <c r="BI162">
        <v>6299</v>
      </c>
      <c r="BJ162">
        <v>4</v>
      </c>
      <c r="BK162" t="s">
        <v>223</v>
      </c>
      <c r="BL162" t="s">
        <v>215</v>
      </c>
      <c r="BM162">
        <v>0.8243742866874566</v>
      </c>
      <c r="BN162" t="s">
        <v>66</v>
      </c>
      <c r="BO162" t="s">
        <v>182</v>
      </c>
      <c r="BP162">
        <v>785.91300000000001</v>
      </c>
    </row>
    <row r="163" spans="1:68" ht="16.5">
      <c r="A163" s="125" t="str">
        <f t="shared" si="84"/>
        <v>삼환교통</v>
      </c>
      <c r="B163" s="126" t="str">
        <f t="shared" si="100"/>
        <v>윤기오</v>
      </c>
      <c r="C163" s="127" t="str">
        <f t="shared" si="85"/>
        <v>D</v>
      </c>
      <c r="D163" s="128">
        <f t="shared" si="86"/>
        <v>0.81146799313178819</v>
      </c>
      <c r="E163" s="129">
        <f t="shared" si="87"/>
        <v>3426</v>
      </c>
      <c r="F163" s="130" t="str">
        <f t="shared" si="88"/>
        <v>급행99</v>
      </c>
      <c r="G163" s="131" t="str">
        <f t="shared" si="89"/>
        <v>70바3126</v>
      </c>
      <c r="H163" s="132">
        <f t="shared" si="90"/>
        <v>2</v>
      </c>
      <c r="I163" s="133">
        <f t="shared" si="101"/>
        <v>2506.761</v>
      </c>
      <c r="J163" s="134">
        <f t="shared" si="91"/>
        <v>1.8088047566921533E-2</v>
      </c>
      <c r="K163" s="134">
        <f t="shared" si="92"/>
        <v>0.32696191063717173</v>
      </c>
      <c r="L163" s="134">
        <f t="shared" si="93"/>
        <v>0.24054945804566133</v>
      </c>
      <c r="M163" s="135">
        <f t="shared" si="94"/>
        <v>14.637</v>
      </c>
      <c r="N163" s="136">
        <f t="shared" si="95"/>
        <v>0</v>
      </c>
      <c r="O163" s="136">
        <f t="shared" si="96"/>
        <v>3.151477145208498</v>
      </c>
      <c r="P163" s="218">
        <f t="shared" si="97"/>
        <v>13</v>
      </c>
      <c r="Q163" s="219">
        <f t="shared" si="98"/>
        <v>0</v>
      </c>
      <c r="R163" s="219">
        <f t="shared" si="99"/>
        <v>79</v>
      </c>
      <c r="T163">
        <v>514</v>
      </c>
      <c r="U163">
        <v>3426</v>
      </c>
      <c r="V163" t="s">
        <v>643</v>
      </c>
      <c r="W163">
        <v>2506.761</v>
      </c>
      <c r="X163">
        <v>1066.7809999999999</v>
      </c>
      <c r="Y163">
        <v>2.35</v>
      </c>
      <c r="Z163">
        <v>14.637</v>
      </c>
      <c r="AA163">
        <v>133.25108700000001</v>
      </c>
      <c r="AB163">
        <v>2.4102519999999998</v>
      </c>
      <c r="AC163">
        <v>43.56803</v>
      </c>
      <c r="AD163" s="1">
        <v>603</v>
      </c>
      <c r="AE163">
        <v>0</v>
      </c>
      <c r="AF163">
        <v>79</v>
      </c>
      <c r="AG163">
        <v>70</v>
      </c>
      <c r="AH163">
        <v>18.812311000000001</v>
      </c>
      <c r="AI163">
        <v>656</v>
      </c>
      <c r="AJ163">
        <v>0</v>
      </c>
      <c r="AK163">
        <v>13</v>
      </c>
      <c r="AL163">
        <v>1106</v>
      </c>
      <c r="AM163" t="s">
        <v>644</v>
      </c>
      <c r="AN163" t="s">
        <v>1147</v>
      </c>
      <c r="AO163">
        <v>2391.6709999999998</v>
      </c>
      <c r="AR163" t="s">
        <v>117</v>
      </c>
      <c r="AS163" t="s">
        <v>124</v>
      </c>
      <c r="AT163" t="s">
        <v>353</v>
      </c>
      <c r="AU163" t="s">
        <v>643</v>
      </c>
      <c r="AV163" t="s">
        <v>48</v>
      </c>
      <c r="AW163">
        <v>2</v>
      </c>
      <c r="BB163">
        <v>0.81146799313178819</v>
      </c>
      <c r="BC163" t="s">
        <v>66</v>
      </c>
      <c r="BF163" t="s">
        <v>117</v>
      </c>
      <c r="BG163" t="s">
        <v>124</v>
      </c>
      <c r="BH163" t="s">
        <v>643</v>
      </c>
      <c r="BI163">
        <v>3426</v>
      </c>
      <c r="BJ163">
        <v>2</v>
      </c>
      <c r="BK163" t="s">
        <v>353</v>
      </c>
      <c r="BL163" t="s">
        <v>357</v>
      </c>
      <c r="BM163">
        <v>0.81146799313178819</v>
      </c>
      <c r="BN163" t="s">
        <v>66</v>
      </c>
      <c r="BO163" t="s">
        <v>182</v>
      </c>
      <c r="BP163">
        <v>2506.761</v>
      </c>
    </row>
    <row r="164" spans="1:68" ht="16.5">
      <c r="A164" s="108" t="str">
        <f t="shared" si="84"/>
        <v>삼환교통</v>
      </c>
      <c r="B164" s="109" t="str">
        <f t="shared" si="100"/>
        <v>윤일현</v>
      </c>
      <c r="C164" s="110" t="str">
        <f t="shared" si="85"/>
        <v>F</v>
      </c>
      <c r="D164" s="111">
        <f t="shared" si="86"/>
        <v>0.77063733767566611</v>
      </c>
      <c r="E164" s="112">
        <f t="shared" si="87"/>
        <v>4712</v>
      </c>
      <c r="F164" s="113" t="str">
        <f t="shared" si="88"/>
        <v>62</v>
      </c>
      <c r="G164" s="114" t="str">
        <f t="shared" si="89"/>
        <v>70바3172</v>
      </c>
      <c r="H164" s="115">
        <f t="shared" si="90"/>
        <v>5</v>
      </c>
      <c r="I164" s="116">
        <f t="shared" si="101"/>
        <v>624.36199999999997</v>
      </c>
      <c r="J164" s="117">
        <f t="shared" si="91"/>
        <v>2.2884988849479225E-2</v>
      </c>
      <c r="K164" s="117">
        <f t="shared" si="92"/>
        <v>0.39837948481351693</v>
      </c>
      <c r="L164" s="117">
        <f t="shared" si="93"/>
        <v>0.17617984438514836</v>
      </c>
      <c r="M164" s="118">
        <f t="shared" si="94"/>
        <v>14.271000000000001</v>
      </c>
      <c r="N164" s="119">
        <f t="shared" si="95"/>
        <v>0</v>
      </c>
      <c r="O164" s="119">
        <f t="shared" si="96"/>
        <v>47.568557983990061</v>
      </c>
      <c r="P164" s="220">
        <f t="shared" si="97"/>
        <v>8</v>
      </c>
      <c r="Q164" s="221">
        <f t="shared" si="98"/>
        <v>0</v>
      </c>
      <c r="R164" s="221">
        <f t="shared" si="99"/>
        <v>297</v>
      </c>
      <c r="T164">
        <v>514</v>
      </c>
      <c r="U164">
        <v>4712</v>
      </c>
      <c r="V164" t="s">
        <v>907</v>
      </c>
      <c r="W164">
        <v>624.36199999999997</v>
      </c>
      <c r="X164">
        <v>376.26799999999997</v>
      </c>
      <c r="Y164">
        <v>1.659</v>
      </c>
      <c r="Z164">
        <v>14.271000000000001</v>
      </c>
      <c r="AA164">
        <v>45.153047999999998</v>
      </c>
      <c r="AB164">
        <v>1.0333270000000001</v>
      </c>
      <c r="AC164">
        <v>17.988047999999999</v>
      </c>
      <c r="AD164" s="1">
        <v>110</v>
      </c>
      <c r="AE164">
        <v>0</v>
      </c>
      <c r="AF164">
        <v>297</v>
      </c>
      <c r="AG164">
        <v>64</v>
      </c>
      <c r="AH164">
        <v>13.827681999999999</v>
      </c>
      <c r="AI164">
        <v>32.1</v>
      </c>
      <c r="AJ164">
        <v>0</v>
      </c>
      <c r="AK164">
        <v>8</v>
      </c>
      <c r="AL164">
        <v>1949</v>
      </c>
      <c r="AM164" t="s">
        <v>908</v>
      </c>
      <c r="AN164" t="s">
        <v>1148</v>
      </c>
      <c r="AO164">
        <v>145.44399999999999</v>
      </c>
      <c r="AR164" t="s">
        <v>117</v>
      </c>
      <c r="AS164" t="s">
        <v>122</v>
      </c>
      <c r="AT164" t="s">
        <v>310</v>
      </c>
      <c r="AU164" t="s">
        <v>907</v>
      </c>
      <c r="AV164" t="s">
        <v>48</v>
      </c>
      <c r="AW164">
        <v>5</v>
      </c>
      <c r="BB164">
        <v>0.77063733767566611</v>
      </c>
      <c r="BC164" t="s">
        <v>69</v>
      </c>
      <c r="BF164" t="s">
        <v>117</v>
      </c>
      <c r="BG164" t="s">
        <v>122</v>
      </c>
      <c r="BH164" t="s">
        <v>907</v>
      </c>
      <c r="BI164">
        <v>4712</v>
      </c>
      <c r="BJ164">
        <v>5</v>
      </c>
      <c r="BK164" t="s">
        <v>310</v>
      </c>
      <c r="BL164" t="s">
        <v>304</v>
      </c>
      <c r="BM164">
        <v>0.77063733767566611</v>
      </c>
      <c r="BN164" t="s">
        <v>69</v>
      </c>
      <c r="BO164" t="s">
        <v>191</v>
      </c>
      <c r="BP164">
        <v>527.20299999999997</v>
      </c>
    </row>
    <row r="165" spans="1:68" ht="16.5">
      <c r="A165" s="125" t="str">
        <f t="shared" si="84"/>
        <v>삼환교통</v>
      </c>
      <c r="B165" s="126" t="str">
        <f t="shared" si="100"/>
        <v>이강혁</v>
      </c>
      <c r="C165" s="127" t="str">
        <f t="shared" si="85"/>
        <v>D</v>
      </c>
      <c r="D165" s="128">
        <f t="shared" si="86"/>
        <v>0.80639731918503121</v>
      </c>
      <c r="E165" s="129">
        <f t="shared" si="87"/>
        <v>9900</v>
      </c>
      <c r="F165" s="130" t="str">
        <f t="shared" si="88"/>
        <v>급행99</v>
      </c>
      <c r="G165" s="131" t="str">
        <f t="shared" si="89"/>
        <v>70바3126</v>
      </c>
      <c r="H165" s="132">
        <f t="shared" si="90"/>
        <v>12</v>
      </c>
      <c r="I165" s="133">
        <f t="shared" si="101"/>
        <v>1704.29</v>
      </c>
      <c r="J165" s="134">
        <f t="shared" si="91"/>
        <v>2.6309783311374263E-2</v>
      </c>
      <c r="K165" s="134">
        <f t="shared" si="92"/>
        <v>0.35304972230712961</v>
      </c>
      <c r="L165" s="134">
        <f t="shared" si="93"/>
        <v>0.22883429463295565</v>
      </c>
      <c r="M165" s="135">
        <f t="shared" si="94"/>
        <v>13.138</v>
      </c>
      <c r="N165" s="136">
        <f t="shared" si="95"/>
        <v>0</v>
      </c>
      <c r="O165" s="136">
        <f t="shared" si="96"/>
        <v>7.0410552194755587</v>
      </c>
      <c r="P165" s="218">
        <f t="shared" si="97"/>
        <v>8</v>
      </c>
      <c r="Q165" s="219">
        <f t="shared" si="98"/>
        <v>0</v>
      </c>
      <c r="R165" s="219">
        <f t="shared" si="99"/>
        <v>120</v>
      </c>
      <c r="T165">
        <v>514</v>
      </c>
      <c r="U165">
        <v>9900</v>
      </c>
      <c r="V165" t="s">
        <v>645</v>
      </c>
      <c r="W165">
        <v>1704.29</v>
      </c>
      <c r="X165">
        <v>754.24800000000005</v>
      </c>
      <c r="Y165">
        <v>2.2599999999999998</v>
      </c>
      <c r="Z165">
        <v>13.138</v>
      </c>
      <c r="AA165">
        <v>104.60747499999999</v>
      </c>
      <c r="AB165">
        <v>2.7522000000000002</v>
      </c>
      <c r="AC165">
        <v>36.931640000000002</v>
      </c>
      <c r="AD165" s="1">
        <v>390</v>
      </c>
      <c r="AE165">
        <v>0</v>
      </c>
      <c r="AF165">
        <v>120</v>
      </c>
      <c r="AG165">
        <v>71</v>
      </c>
      <c r="AH165">
        <v>16.292238999999999</v>
      </c>
      <c r="AI165">
        <v>679.1</v>
      </c>
      <c r="AJ165">
        <v>0</v>
      </c>
      <c r="AK165">
        <v>8</v>
      </c>
      <c r="AL165">
        <v>850</v>
      </c>
      <c r="AM165" t="s">
        <v>646</v>
      </c>
      <c r="AN165" t="s">
        <v>1149</v>
      </c>
      <c r="AO165">
        <v>276.49900000000002</v>
      </c>
      <c r="AR165" t="s">
        <v>117</v>
      </c>
      <c r="AS165" t="s">
        <v>124</v>
      </c>
      <c r="AT165" t="s">
        <v>353</v>
      </c>
      <c r="AU165" t="s">
        <v>645</v>
      </c>
      <c r="AV165" t="s">
        <v>48</v>
      </c>
      <c r="AW165">
        <v>12</v>
      </c>
      <c r="BB165">
        <v>0.80639731918503121</v>
      </c>
      <c r="BC165" t="s">
        <v>66</v>
      </c>
      <c r="BF165" t="s">
        <v>117</v>
      </c>
      <c r="BG165" t="s">
        <v>124</v>
      </c>
      <c r="BH165" t="s">
        <v>645</v>
      </c>
      <c r="BI165">
        <v>9900</v>
      </c>
      <c r="BJ165">
        <v>12</v>
      </c>
      <c r="BK165" t="s">
        <v>353</v>
      </c>
      <c r="BL165" t="s">
        <v>357</v>
      </c>
      <c r="BM165">
        <v>0.80639731918503121</v>
      </c>
      <c r="BN165" t="s">
        <v>66</v>
      </c>
      <c r="BO165" t="s">
        <v>182</v>
      </c>
      <c r="BP165">
        <v>1704.29</v>
      </c>
    </row>
    <row r="166" spans="1:68" ht="16.5">
      <c r="A166" s="108" t="str">
        <f t="shared" si="84"/>
        <v>삼환교통</v>
      </c>
      <c r="B166" s="109" t="str">
        <f t="shared" si="100"/>
        <v>이건길</v>
      </c>
      <c r="C166" s="110" t="str">
        <f t="shared" si="85"/>
        <v>F</v>
      </c>
      <c r="D166" s="111">
        <f t="shared" si="86"/>
        <v>0.77783328441530009</v>
      </c>
      <c r="E166" s="112">
        <f t="shared" si="87"/>
        <v>2685</v>
      </c>
      <c r="F166" s="113" t="str">
        <f t="shared" si="88"/>
        <v>62</v>
      </c>
      <c r="G166" s="114" t="str">
        <f t="shared" si="89"/>
        <v>70바3195</v>
      </c>
      <c r="H166" s="115">
        <f t="shared" si="90"/>
        <v>2</v>
      </c>
      <c r="I166" s="116">
        <f t="shared" si="101"/>
        <v>1889.348</v>
      </c>
      <c r="J166" s="117">
        <f t="shared" si="91"/>
        <v>1.0149742426546263E-2</v>
      </c>
      <c r="K166" s="117">
        <f t="shared" si="92"/>
        <v>0.37067448944801862</v>
      </c>
      <c r="L166" s="117">
        <f t="shared" si="93"/>
        <v>8.7331714432703766E-2</v>
      </c>
      <c r="M166" s="118">
        <f t="shared" si="94"/>
        <v>9.9610000000000003</v>
      </c>
      <c r="N166" s="119">
        <f t="shared" si="95"/>
        <v>0</v>
      </c>
      <c r="O166" s="119">
        <f t="shared" si="96"/>
        <v>7.6746052077224522</v>
      </c>
      <c r="P166" s="220">
        <f t="shared" si="97"/>
        <v>0</v>
      </c>
      <c r="Q166" s="221">
        <f t="shared" si="98"/>
        <v>0</v>
      </c>
      <c r="R166" s="221">
        <f t="shared" si="99"/>
        <v>145</v>
      </c>
      <c r="T166">
        <v>514</v>
      </c>
      <c r="U166">
        <v>2685</v>
      </c>
      <c r="V166" t="s">
        <v>647</v>
      </c>
      <c r="W166">
        <v>1889.348</v>
      </c>
      <c r="X166">
        <v>977.94899999999996</v>
      </c>
      <c r="Y166">
        <v>1.9319999999999999</v>
      </c>
      <c r="Z166">
        <v>9.9610000000000003</v>
      </c>
      <c r="AA166">
        <v>132.18384699999999</v>
      </c>
      <c r="AB166">
        <v>1.3416319999999999</v>
      </c>
      <c r="AC166">
        <v>48.99718</v>
      </c>
      <c r="AD166" s="1">
        <v>165</v>
      </c>
      <c r="AE166">
        <v>0</v>
      </c>
      <c r="AF166">
        <v>145</v>
      </c>
      <c r="AG166">
        <v>89</v>
      </c>
      <c r="AH166">
        <v>14.293334</v>
      </c>
      <c r="AI166">
        <v>153.9</v>
      </c>
      <c r="AJ166">
        <v>45.6</v>
      </c>
      <c r="AK166">
        <v>0</v>
      </c>
      <c r="AL166">
        <v>0</v>
      </c>
      <c r="AM166" t="s">
        <v>648</v>
      </c>
      <c r="AN166" t="s">
        <v>1150</v>
      </c>
      <c r="AO166">
        <v>1778.597</v>
      </c>
      <c r="AR166" t="s">
        <v>117</v>
      </c>
      <c r="AS166" t="s">
        <v>122</v>
      </c>
      <c r="AT166" t="s">
        <v>319</v>
      </c>
      <c r="AU166" t="s">
        <v>647</v>
      </c>
      <c r="AV166" t="s">
        <v>48</v>
      </c>
      <c r="AW166">
        <v>2</v>
      </c>
      <c r="BB166">
        <v>0.77783328441530009</v>
      </c>
      <c r="BC166" t="s">
        <v>69</v>
      </c>
      <c r="BF166" t="s">
        <v>117</v>
      </c>
      <c r="BG166" t="s">
        <v>122</v>
      </c>
      <c r="BH166" t="s">
        <v>647</v>
      </c>
      <c r="BI166">
        <v>2685</v>
      </c>
      <c r="BJ166">
        <v>2</v>
      </c>
      <c r="BK166" t="s">
        <v>319</v>
      </c>
      <c r="BL166" t="s">
        <v>321</v>
      </c>
      <c r="BM166">
        <v>0.77783328441530009</v>
      </c>
      <c r="BN166" t="s">
        <v>69</v>
      </c>
      <c r="BO166" t="s">
        <v>191</v>
      </c>
      <c r="BP166">
        <v>1889.348</v>
      </c>
    </row>
    <row r="167" spans="1:68" ht="16.5">
      <c r="A167" s="125" t="str">
        <f t="shared" si="84"/>
        <v>삼환교통</v>
      </c>
      <c r="B167" s="126" t="str">
        <f t="shared" si="100"/>
        <v>이관석</v>
      </c>
      <c r="C167" s="127" t="str">
        <f t="shared" si="85"/>
        <v>F</v>
      </c>
      <c r="D167" s="128">
        <f t="shared" si="86"/>
        <v>0.73984215049893365</v>
      </c>
      <c r="E167" s="129">
        <f t="shared" si="87"/>
        <v>4101</v>
      </c>
      <c r="F167" s="130" t="str">
        <f t="shared" si="88"/>
        <v>62</v>
      </c>
      <c r="G167" s="131" t="str">
        <f t="shared" si="89"/>
        <v>70바3193</v>
      </c>
      <c r="H167" s="132">
        <f t="shared" si="90"/>
        <v>2</v>
      </c>
      <c r="I167" s="133">
        <f t="shared" si="101"/>
        <v>1905.998</v>
      </c>
      <c r="J167" s="134">
        <f t="shared" si="91"/>
        <v>1.1431112497234277E-2</v>
      </c>
      <c r="K167" s="134">
        <f t="shared" si="92"/>
        <v>0.38441633284611598</v>
      </c>
      <c r="L167" s="134">
        <f t="shared" si="93"/>
        <v>0.1668417280605751</v>
      </c>
      <c r="M167" s="135">
        <f t="shared" si="94"/>
        <v>11.898999999999999</v>
      </c>
      <c r="N167" s="136">
        <f t="shared" si="95"/>
        <v>0</v>
      </c>
      <c r="O167" s="136">
        <f t="shared" si="96"/>
        <v>7.1878354541820082</v>
      </c>
      <c r="P167" s="218">
        <f t="shared" si="97"/>
        <v>6</v>
      </c>
      <c r="Q167" s="219">
        <f t="shared" si="98"/>
        <v>0</v>
      </c>
      <c r="R167" s="219">
        <f t="shared" si="99"/>
        <v>137</v>
      </c>
      <c r="T167">
        <v>514</v>
      </c>
      <c r="U167">
        <v>4101</v>
      </c>
      <c r="V167" t="s">
        <v>649</v>
      </c>
      <c r="W167">
        <v>1905.998</v>
      </c>
      <c r="X167">
        <v>1073.704</v>
      </c>
      <c r="Y167">
        <v>1.7749999999999999</v>
      </c>
      <c r="Z167">
        <v>11.898999999999999</v>
      </c>
      <c r="AA167">
        <v>142.76108300000001</v>
      </c>
      <c r="AB167">
        <v>1.631918</v>
      </c>
      <c r="AC167">
        <v>54.879691999999999</v>
      </c>
      <c r="AD167" s="1">
        <v>318</v>
      </c>
      <c r="AE167">
        <v>0</v>
      </c>
      <c r="AF167">
        <v>137</v>
      </c>
      <c r="AG167">
        <v>65</v>
      </c>
      <c r="AH167">
        <v>13.350963</v>
      </c>
      <c r="AI167">
        <v>0</v>
      </c>
      <c r="AJ167">
        <v>0</v>
      </c>
      <c r="AK167">
        <v>6</v>
      </c>
      <c r="AL167">
        <v>2163</v>
      </c>
      <c r="AM167" t="s">
        <v>650</v>
      </c>
      <c r="AN167" t="s">
        <v>1151</v>
      </c>
      <c r="AO167">
        <v>1792.8009999999999</v>
      </c>
      <c r="AR167" t="s">
        <v>117</v>
      </c>
      <c r="AS167" t="s">
        <v>122</v>
      </c>
      <c r="AT167" t="s">
        <v>318</v>
      </c>
      <c r="AU167" t="s">
        <v>649</v>
      </c>
      <c r="AV167" t="s">
        <v>48</v>
      </c>
      <c r="AW167">
        <v>2</v>
      </c>
      <c r="BB167">
        <v>0.73984215049893365</v>
      </c>
      <c r="BC167" t="s">
        <v>69</v>
      </c>
      <c r="BF167" t="s">
        <v>117</v>
      </c>
      <c r="BG167" t="s">
        <v>122</v>
      </c>
      <c r="BH167" t="s">
        <v>649</v>
      </c>
      <c r="BI167">
        <v>4101</v>
      </c>
      <c r="BJ167">
        <v>2</v>
      </c>
      <c r="BK167" t="s">
        <v>318</v>
      </c>
      <c r="BL167" t="s">
        <v>306</v>
      </c>
      <c r="BM167">
        <v>0.73984215049893365</v>
      </c>
      <c r="BN167" t="s">
        <v>69</v>
      </c>
      <c r="BO167" t="s">
        <v>191</v>
      </c>
      <c r="BP167">
        <v>1905.998</v>
      </c>
    </row>
    <row r="168" spans="1:68" ht="16.5">
      <c r="A168" s="108" t="str">
        <f t="shared" si="84"/>
        <v>삼환교통</v>
      </c>
      <c r="B168" s="109" t="str">
        <f t="shared" si="100"/>
        <v>이구학</v>
      </c>
      <c r="C168" s="110" t="str">
        <f t="shared" si="85"/>
        <v>F</v>
      </c>
      <c r="D168" s="111">
        <f t="shared" si="86"/>
        <v>0.79625000000000001</v>
      </c>
      <c r="E168" s="112">
        <f t="shared" si="87"/>
        <v>6370</v>
      </c>
      <c r="F168" s="113" t="str">
        <f t="shared" si="88"/>
        <v>62</v>
      </c>
      <c r="G168" s="114" t="str">
        <f t="shared" si="89"/>
        <v>70바3161</v>
      </c>
      <c r="H168" s="115">
        <f t="shared" si="90"/>
        <v>1</v>
      </c>
      <c r="I168" s="116">
        <f t="shared" si="101"/>
        <v>1856.421</v>
      </c>
      <c r="J168" s="117">
        <f t="shared" si="91"/>
        <v>8.5865806101570897E-3</v>
      </c>
      <c r="K168" s="117">
        <f t="shared" si="92"/>
        <v>0.35720206095208246</v>
      </c>
      <c r="L168" s="117">
        <f t="shared" si="93"/>
        <v>0.23108982283652252</v>
      </c>
      <c r="M168" s="118">
        <f t="shared" si="94"/>
        <v>14.77</v>
      </c>
      <c r="N168" s="119">
        <f t="shared" si="95"/>
        <v>0.16160127471085492</v>
      </c>
      <c r="O168" s="119">
        <f t="shared" si="96"/>
        <v>3.6629622267793782</v>
      </c>
      <c r="P168" s="220">
        <f t="shared" si="97"/>
        <v>35</v>
      </c>
      <c r="Q168" s="221">
        <f t="shared" si="98"/>
        <v>3</v>
      </c>
      <c r="R168" s="221">
        <f t="shared" si="99"/>
        <v>68</v>
      </c>
      <c r="T168">
        <v>514</v>
      </c>
      <c r="U168">
        <v>6370</v>
      </c>
      <c r="V168" t="s">
        <v>651</v>
      </c>
      <c r="W168">
        <v>1856.421</v>
      </c>
      <c r="X168">
        <v>971.28099999999995</v>
      </c>
      <c r="Y168">
        <v>1.911</v>
      </c>
      <c r="Z168">
        <v>14.77</v>
      </c>
      <c r="AA168">
        <v>128.75136800000001</v>
      </c>
      <c r="AB168">
        <v>1.105534</v>
      </c>
      <c r="AC168">
        <v>45.990254</v>
      </c>
      <c r="AD168" s="1">
        <v>429</v>
      </c>
      <c r="AE168">
        <v>3</v>
      </c>
      <c r="AF168">
        <v>68</v>
      </c>
      <c r="AG168">
        <v>78</v>
      </c>
      <c r="AH168">
        <v>14.41865</v>
      </c>
      <c r="AI168">
        <v>479.8</v>
      </c>
      <c r="AJ168">
        <v>0</v>
      </c>
      <c r="AK168">
        <v>35</v>
      </c>
      <c r="AL168">
        <v>6286</v>
      </c>
      <c r="AM168" t="s">
        <v>652</v>
      </c>
      <c r="AN168" t="s">
        <v>1152</v>
      </c>
      <c r="AO168">
        <v>1856.421</v>
      </c>
      <c r="AR168" t="s">
        <v>117</v>
      </c>
      <c r="AS168" t="s">
        <v>122</v>
      </c>
      <c r="AT168" t="s">
        <v>306</v>
      </c>
      <c r="AU168" t="s">
        <v>651</v>
      </c>
      <c r="AV168" t="s">
        <v>48</v>
      </c>
      <c r="AW168">
        <v>1</v>
      </c>
      <c r="BB168">
        <v>0.79625000000000001</v>
      </c>
      <c r="BC168" t="s">
        <v>69</v>
      </c>
      <c r="BF168" t="s">
        <v>117</v>
      </c>
      <c r="BG168" t="s">
        <v>122</v>
      </c>
      <c r="BH168" t="s">
        <v>651</v>
      </c>
      <c r="BI168">
        <v>6370</v>
      </c>
      <c r="BJ168">
        <v>1</v>
      </c>
      <c r="BK168" t="s">
        <v>306</v>
      </c>
      <c r="BL168" t="s">
        <v>178</v>
      </c>
      <c r="BM168">
        <v>0.79625000000000001</v>
      </c>
      <c r="BN168" t="s">
        <v>69</v>
      </c>
      <c r="BO168" t="s">
        <v>191</v>
      </c>
      <c r="BP168">
        <v>1856.421</v>
      </c>
    </row>
    <row r="169" spans="1:68" ht="16.5">
      <c r="A169" s="125" t="str">
        <f t="shared" si="84"/>
        <v>삼환교통</v>
      </c>
      <c r="B169" s="126" t="str">
        <f t="shared" si="100"/>
        <v>이근섭</v>
      </c>
      <c r="C169" s="127" t="str">
        <f t="shared" si="85"/>
        <v>D</v>
      </c>
      <c r="D169" s="128">
        <f t="shared" si="86"/>
        <v>0.80274190703301851</v>
      </c>
      <c r="E169" s="129">
        <f t="shared" si="87"/>
        <v>2405</v>
      </c>
      <c r="F169" s="130" t="str">
        <f t="shared" si="88"/>
        <v>급행99</v>
      </c>
      <c r="G169" s="131" t="str">
        <f t="shared" si="89"/>
        <v>70바3123</v>
      </c>
      <c r="H169" s="132">
        <f t="shared" si="90"/>
        <v>2</v>
      </c>
      <c r="I169" s="133">
        <f t="shared" si="101"/>
        <v>2071.1060000000002</v>
      </c>
      <c r="J169" s="134">
        <f t="shared" si="91"/>
        <v>1.8574172210053769E-2</v>
      </c>
      <c r="K169" s="134">
        <f t="shared" si="92"/>
        <v>0.36028034482626436</v>
      </c>
      <c r="L169" s="134">
        <f t="shared" si="93"/>
        <v>0.2573504204999647</v>
      </c>
      <c r="M169" s="135">
        <f t="shared" si="94"/>
        <v>13.112</v>
      </c>
      <c r="N169" s="136">
        <f t="shared" si="95"/>
        <v>0</v>
      </c>
      <c r="O169" s="136">
        <f t="shared" si="96"/>
        <v>18.299401382642895</v>
      </c>
      <c r="P169" s="218">
        <f t="shared" si="97"/>
        <v>7</v>
      </c>
      <c r="Q169" s="219">
        <f t="shared" si="98"/>
        <v>0</v>
      </c>
      <c r="R169" s="219">
        <f t="shared" si="99"/>
        <v>379</v>
      </c>
      <c r="T169">
        <v>514</v>
      </c>
      <c r="U169">
        <v>2405</v>
      </c>
      <c r="V169" t="s">
        <v>653</v>
      </c>
      <c r="W169">
        <v>2071.1060000000002</v>
      </c>
      <c r="X169">
        <v>846.93799999999999</v>
      </c>
      <c r="Y169">
        <v>2.4449999999999998</v>
      </c>
      <c r="Z169">
        <v>13.112</v>
      </c>
      <c r="AA169">
        <v>116.349142</v>
      </c>
      <c r="AB169">
        <v>2.161089</v>
      </c>
      <c r="AC169">
        <v>41.918309000000001</v>
      </c>
      <c r="AD169" s="1">
        <v>533</v>
      </c>
      <c r="AE169">
        <v>0</v>
      </c>
      <c r="AF169">
        <v>379</v>
      </c>
      <c r="AG169">
        <v>76</v>
      </c>
      <c r="AH169">
        <v>17.800784</v>
      </c>
      <c r="AI169">
        <v>298.39999999999998</v>
      </c>
      <c r="AJ169">
        <v>0</v>
      </c>
      <c r="AK169">
        <v>7</v>
      </c>
      <c r="AL169">
        <v>977</v>
      </c>
      <c r="AM169" t="s">
        <v>654</v>
      </c>
      <c r="AN169" t="s">
        <v>1153</v>
      </c>
      <c r="AO169">
        <v>1830.2570000000001</v>
      </c>
      <c r="AR169" t="s">
        <v>117</v>
      </c>
      <c r="AS169" t="s">
        <v>124</v>
      </c>
      <c r="AT169" t="s">
        <v>351</v>
      </c>
      <c r="AU169" t="s">
        <v>653</v>
      </c>
      <c r="AV169" t="s">
        <v>48</v>
      </c>
      <c r="AW169">
        <v>2</v>
      </c>
      <c r="BB169">
        <v>0.80274190703301851</v>
      </c>
      <c r="BC169" t="s">
        <v>66</v>
      </c>
      <c r="BF169" t="s">
        <v>117</v>
      </c>
      <c r="BG169" t="s">
        <v>124</v>
      </c>
      <c r="BH169" t="s">
        <v>653</v>
      </c>
      <c r="BI169">
        <v>2405</v>
      </c>
      <c r="BJ169">
        <v>2</v>
      </c>
      <c r="BK169" t="s">
        <v>351</v>
      </c>
      <c r="BL169" t="s">
        <v>358</v>
      </c>
      <c r="BM169">
        <v>0.80274190703301851</v>
      </c>
      <c r="BN169" t="s">
        <v>66</v>
      </c>
      <c r="BO169" t="s">
        <v>182</v>
      </c>
      <c r="BP169">
        <v>2071.1060000000002</v>
      </c>
    </row>
    <row r="170" spans="1:68" ht="16.5">
      <c r="A170" s="108" t="str">
        <f t="shared" si="84"/>
        <v>삼환교통</v>
      </c>
      <c r="B170" s="109" t="str">
        <f t="shared" si="100"/>
        <v>이기혁</v>
      </c>
      <c r="C170" s="110" t="str">
        <f t="shared" si="85"/>
        <v>B</v>
      </c>
      <c r="D170" s="111">
        <f t="shared" si="86"/>
        <v>0.94611687413888956</v>
      </c>
      <c r="E170" s="112">
        <f t="shared" si="87"/>
        <v>9592</v>
      </c>
      <c r="F170" s="113" t="str">
        <f t="shared" si="88"/>
        <v>79</v>
      </c>
      <c r="G170" s="114" t="str">
        <f t="shared" si="89"/>
        <v>70바3165</v>
      </c>
      <c r="H170" s="115">
        <f t="shared" si="90"/>
        <v>2</v>
      </c>
      <c r="I170" s="116">
        <f t="shared" si="101"/>
        <v>1857.934</v>
      </c>
      <c r="J170" s="117">
        <f t="shared" si="91"/>
        <v>8.451983806963697E-3</v>
      </c>
      <c r="K170" s="117">
        <f t="shared" si="92"/>
        <v>0.32874952418805531</v>
      </c>
      <c r="L170" s="117">
        <f t="shared" si="93"/>
        <v>0.19107244929044842</v>
      </c>
      <c r="M170" s="118">
        <f t="shared" si="94"/>
        <v>8.6110000000000007</v>
      </c>
      <c r="N170" s="119">
        <f t="shared" si="95"/>
        <v>5.3823225152238995E-2</v>
      </c>
      <c r="O170" s="119">
        <f t="shared" si="96"/>
        <v>7.2661353955522641</v>
      </c>
      <c r="P170" s="220">
        <f t="shared" si="97"/>
        <v>1</v>
      </c>
      <c r="Q170" s="221">
        <f t="shared" si="98"/>
        <v>1</v>
      </c>
      <c r="R170" s="221">
        <f t="shared" si="99"/>
        <v>135</v>
      </c>
      <c r="T170">
        <v>514</v>
      </c>
      <c r="U170">
        <v>9592</v>
      </c>
      <c r="V170" t="s">
        <v>655</v>
      </c>
      <c r="W170">
        <v>1857.934</v>
      </c>
      <c r="X170">
        <v>794.43700000000001</v>
      </c>
      <c r="Y170">
        <v>2.339</v>
      </c>
      <c r="Z170">
        <v>8.6110000000000007</v>
      </c>
      <c r="AA170">
        <v>104.114137</v>
      </c>
      <c r="AB170">
        <v>0.87997099999999995</v>
      </c>
      <c r="AC170">
        <v>34.227473000000003</v>
      </c>
      <c r="AD170" s="1">
        <v>355</v>
      </c>
      <c r="AE170">
        <v>1</v>
      </c>
      <c r="AF170">
        <v>135</v>
      </c>
      <c r="AG170">
        <v>73</v>
      </c>
      <c r="AH170">
        <v>17.845165000000001</v>
      </c>
      <c r="AI170">
        <v>413.7</v>
      </c>
      <c r="AJ170">
        <v>0</v>
      </c>
      <c r="AK170">
        <v>1</v>
      </c>
      <c r="AL170">
        <v>34</v>
      </c>
      <c r="AM170" t="s">
        <v>656</v>
      </c>
      <c r="AN170" t="s">
        <v>1154</v>
      </c>
      <c r="AO170">
        <v>1723.3440000000001</v>
      </c>
      <c r="AR170" t="s">
        <v>117</v>
      </c>
      <c r="AS170" t="s">
        <v>123</v>
      </c>
      <c r="AT170" t="s">
        <v>335</v>
      </c>
      <c r="AU170" t="s">
        <v>655</v>
      </c>
      <c r="AV170" t="s">
        <v>48</v>
      </c>
      <c r="AW170">
        <v>2</v>
      </c>
      <c r="BB170">
        <v>0.94611687413888956</v>
      </c>
      <c r="BC170" t="s">
        <v>67</v>
      </c>
      <c r="BF170" t="s">
        <v>117</v>
      </c>
      <c r="BG170" t="s">
        <v>123</v>
      </c>
      <c r="BH170" t="s">
        <v>655</v>
      </c>
      <c r="BI170">
        <v>9592</v>
      </c>
      <c r="BJ170">
        <v>2</v>
      </c>
      <c r="BK170" t="s">
        <v>335</v>
      </c>
      <c r="BL170" t="s">
        <v>338</v>
      </c>
      <c r="BM170">
        <v>0.94611687413888956</v>
      </c>
      <c r="BN170" t="s">
        <v>67</v>
      </c>
      <c r="BO170" t="s">
        <v>179</v>
      </c>
      <c r="BP170">
        <v>1857.934</v>
      </c>
    </row>
    <row r="171" spans="1:68" ht="16.5">
      <c r="A171" s="125" t="str">
        <f t="shared" si="84"/>
        <v>삼환교통</v>
      </c>
      <c r="B171" s="126" t="str">
        <f t="shared" si="100"/>
        <v>이동우</v>
      </c>
      <c r="C171" s="127" t="str">
        <f t="shared" si="85"/>
        <v>S</v>
      </c>
      <c r="D171" s="128">
        <f t="shared" si="86"/>
        <v>1.0565002661028591</v>
      </c>
      <c r="E171" s="129">
        <f t="shared" si="87"/>
        <v>3696</v>
      </c>
      <c r="F171" s="130" t="str">
        <f t="shared" si="88"/>
        <v>급행99</v>
      </c>
      <c r="G171" s="131" t="str">
        <f t="shared" si="89"/>
        <v>70바3183</v>
      </c>
      <c r="H171" s="132">
        <f t="shared" si="90"/>
        <v>2</v>
      </c>
      <c r="I171" s="133">
        <f t="shared" si="101"/>
        <v>1390.0139999999999</v>
      </c>
      <c r="J171" s="134">
        <f t="shared" si="91"/>
        <v>2.900174360928125E-2</v>
      </c>
      <c r="K171" s="134">
        <f t="shared" si="92"/>
        <v>0.31779051425190424</v>
      </c>
      <c r="L171" s="134">
        <f t="shared" si="93"/>
        <v>0.19424264791577639</v>
      </c>
      <c r="M171" s="135">
        <f t="shared" si="94"/>
        <v>9.9350000000000005</v>
      </c>
      <c r="N171" s="136">
        <f t="shared" si="95"/>
        <v>7.1941721450287557E-2</v>
      </c>
      <c r="O171" s="136">
        <f t="shared" si="96"/>
        <v>5.8272794374732921</v>
      </c>
      <c r="P171" s="218">
        <f t="shared" si="97"/>
        <v>12</v>
      </c>
      <c r="Q171" s="219">
        <f t="shared" si="98"/>
        <v>1</v>
      </c>
      <c r="R171" s="219">
        <f t="shared" si="99"/>
        <v>81</v>
      </c>
      <c r="T171">
        <v>514</v>
      </c>
      <c r="U171">
        <v>3696</v>
      </c>
      <c r="V171" t="s">
        <v>1155</v>
      </c>
      <c r="W171">
        <v>1390.0139999999999</v>
      </c>
      <c r="X171">
        <v>612.46900000000005</v>
      </c>
      <c r="Y171">
        <v>2.27</v>
      </c>
      <c r="Z171">
        <v>9.9350000000000005</v>
      </c>
      <c r="AA171">
        <v>77.724981999999997</v>
      </c>
      <c r="AB171">
        <v>2.2541600000000002</v>
      </c>
      <c r="AC171">
        <v>24.700261999999999</v>
      </c>
      <c r="AD171" s="1">
        <v>270</v>
      </c>
      <c r="AE171">
        <v>1</v>
      </c>
      <c r="AF171">
        <v>81</v>
      </c>
      <c r="AG171">
        <v>71</v>
      </c>
      <c r="AH171">
        <v>17.883748000000001</v>
      </c>
      <c r="AI171">
        <v>357.5</v>
      </c>
      <c r="AJ171">
        <v>0</v>
      </c>
      <c r="AK171">
        <v>12</v>
      </c>
      <c r="AL171">
        <v>2337</v>
      </c>
      <c r="AM171" t="s">
        <v>1156</v>
      </c>
      <c r="AN171" t="s">
        <v>1157</v>
      </c>
      <c r="AO171">
        <v>1282.712</v>
      </c>
      <c r="AR171" t="s">
        <v>117</v>
      </c>
      <c r="AS171" t="s">
        <v>124</v>
      </c>
      <c r="AT171" t="s">
        <v>220</v>
      </c>
      <c r="AU171" t="s">
        <v>1155</v>
      </c>
      <c r="AV171" t="s">
        <v>48</v>
      </c>
      <c r="AW171">
        <v>2</v>
      </c>
      <c r="BB171">
        <v>1.0565002661028591</v>
      </c>
      <c r="BC171" t="s">
        <v>1098</v>
      </c>
      <c r="BF171" t="s">
        <v>117</v>
      </c>
      <c r="BG171" t="s">
        <v>124</v>
      </c>
      <c r="BH171" t="s">
        <v>1155</v>
      </c>
      <c r="BI171">
        <v>3696</v>
      </c>
      <c r="BJ171">
        <v>2</v>
      </c>
      <c r="BK171" t="s">
        <v>220</v>
      </c>
      <c r="BL171" t="s">
        <v>353</v>
      </c>
      <c r="BM171">
        <v>1.0565002661028591</v>
      </c>
      <c r="BN171" t="s">
        <v>1098</v>
      </c>
      <c r="BO171" t="s">
        <v>1099</v>
      </c>
      <c r="BP171">
        <v>1390.0139999999999</v>
      </c>
    </row>
    <row r="172" spans="1:68" ht="16.5">
      <c r="A172" s="108" t="str">
        <f t="shared" si="84"/>
        <v>삼환교통</v>
      </c>
      <c r="B172" s="109" t="str">
        <f t="shared" si="100"/>
        <v>이두형</v>
      </c>
      <c r="C172" s="110" t="str">
        <f t="shared" si="85"/>
        <v>C</v>
      </c>
      <c r="D172" s="111">
        <f t="shared" si="86"/>
        <v>0.85686888895127344</v>
      </c>
      <c r="E172" s="112">
        <f t="shared" si="87"/>
        <v>837</v>
      </c>
      <c r="F172" s="113" t="str">
        <f t="shared" si="88"/>
        <v>58</v>
      </c>
      <c r="G172" s="114" t="str">
        <f t="shared" si="89"/>
        <v>72아1202</v>
      </c>
      <c r="H172" s="115">
        <f t="shared" si="90"/>
        <v>2</v>
      </c>
      <c r="I172" s="116">
        <f t="shared" si="101"/>
        <v>1989.7070000000001</v>
      </c>
      <c r="J172" s="117">
        <f t="shared" si="91"/>
        <v>2.6199760493317775E-2</v>
      </c>
      <c r="K172" s="117">
        <f t="shared" si="92"/>
        <v>0.36045818114346967</v>
      </c>
      <c r="L172" s="117">
        <f t="shared" si="93"/>
        <v>0.23018464527691765</v>
      </c>
      <c r="M172" s="118">
        <f t="shared" si="94"/>
        <v>9.7270000000000003</v>
      </c>
      <c r="N172" s="119">
        <f t="shared" si="95"/>
        <v>0</v>
      </c>
      <c r="O172" s="119">
        <f t="shared" si="96"/>
        <v>5.7294868038359414</v>
      </c>
      <c r="P172" s="220">
        <f t="shared" si="97"/>
        <v>7</v>
      </c>
      <c r="Q172" s="221">
        <f t="shared" si="98"/>
        <v>0</v>
      </c>
      <c r="R172" s="221">
        <f t="shared" si="99"/>
        <v>114</v>
      </c>
      <c r="T172">
        <v>514</v>
      </c>
      <c r="U172">
        <v>837</v>
      </c>
      <c r="V172" t="s">
        <v>657</v>
      </c>
      <c r="W172">
        <v>1989.7070000000001</v>
      </c>
      <c r="X172">
        <v>829.38800000000003</v>
      </c>
      <c r="Y172">
        <v>2.399</v>
      </c>
      <c r="Z172">
        <v>9.7270000000000003</v>
      </c>
      <c r="AA172">
        <v>140.93552500000001</v>
      </c>
      <c r="AB172">
        <v>3.6924769999999998</v>
      </c>
      <c r="AC172">
        <v>50.801363000000002</v>
      </c>
      <c r="AD172" s="1">
        <v>458</v>
      </c>
      <c r="AE172">
        <v>0</v>
      </c>
      <c r="AF172">
        <v>114</v>
      </c>
      <c r="AG172">
        <v>80</v>
      </c>
      <c r="AH172">
        <v>14.117851999999999</v>
      </c>
      <c r="AI172">
        <v>916.3</v>
      </c>
      <c r="AJ172">
        <v>0</v>
      </c>
      <c r="AK172">
        <v>7</v>
      </c>
      <c r="AL172">
        <v>2084</v>
      </c>
      <c r="AM172" t="s">
        <v>658</v>
      </c>
      <c r="AN172" t="s">
        <v>1158</v>
      </c>
      <c r="AO172">
        <v>1875.6030000000001</v>
      </c>
      <c r="AR172" t="s">
        <v>117</v>
      </c>
      <c r="AS172" t="s">
        <v>121</v>
      </c>
      <c r="AT172" t="s">
        <v>293</v>
      </c>
      <c r="AU172" t="s">
        <v>657</v>
      </c>
      <c r="AV172" t="s">
        <v>48</v>
      </c>
      <c r="AW172">
        <v>2</v>
      </c>
      <c r="BB172">
        <v>0.85686888895127344</v>
      </c>
      <c r="BC172" t="s">
        <v>68</v>
      </c>
      <c r="BF172" t="s">
        <v>117</v>
      </c>
      <c r="BG172" t="s">
        <v>121</v>
      </c>
      <c r="BH172" t="s">
        <v>657</v>
      </c>
      <c r="BI172">
        <v>837</v>
      </c>
      <c r="BJ172">
        <v>2</v>
      </c>
      <c r="BK172" t="s">
        <v>293</v>
      </c>
      <c r="BL172" t="s">
        <v>291</v>
      </c>
      <c r="BM172">
        <v>0.85686888895127344</v>
      </c>
      <c r="BN172" t="s">
        <v>68</v>
      </c>
      <c r="BO172" t="s">
        <v>180</v>
      </c>
      <c r="BP172">
        <v>1989.7070000000001</v>
      </c>
    </row>
    <row r="173" spans="1:68" ht="16.5">
      <c r="A173" s="125" t="str">
        <f t="shared" si="84"/>
        <v>삼환교통</v>
      </c>
      <c r="B173" s="126" t="str">
        <f t="shared" si="100"/>
        <v>이명규</v>
      </c>
      <c r="C173" s="127" t="str">
        <f t="shared" si="85"/>
        <v>F</v>
      </c>
      <c r="D173" s="128">
        <f t="shared" si="86"/>
        <v>0.75043478260869567</v>
      </c>
      <c r="E173" s="129">
        <f t="shared" si="87"/>
        <v>6444</v>
      </c>
      <c r="F173" s="130" t="str">
        <f t="shared" si="88"/>
        <v>62</v>
      </c>
      <c r="G173" s="131" t="str">
        <f t="shared" si="89"/>
        <v>72아1131</v>
      </c>
      <c r="H173" s="132">
        <f t="shared" si="90"/>
        <v>1</v>
      </c>
      <c r="I173" s="133">
        <f t="shared" si="101"/>
        <v>1322.806</v>
      </c>
      <c r="J173" s="134">
        <f t="shared" si="91"/>
        <v>1.6496776965783614E-2</v>
      </c>
      <c r="K173" s="134">
        <f t="shared" si="92"/>
        <v>0.38922431686853159</v>
      </c>
      <c r="L173" s="134">
        <f t="shared" si="93"/>
        <v>0.22149884412377929</v>
      </c>
      <c r="M173" s="135">
        <f t="shared" si="94"/>
        <v>14.474</v>
      </c>
      <c r="N173" s="136">
        <f t="shared" si="95"/>
        <v>0.15119375025513945</v>
      </c>
      <c r="O173" s="136">
        <f t="shared" si="96"/>
        <v>9.827593766584064</v>
      </c>
      <c r="P173" s="218">
        <f t="shared" si="97"/>
        <v>3</v>
      </c>
      <c r="Q173" s="219">
        <f t="shared" si="98"/>
        <v>2</v>
      </c>
      <c r="R173" s="219">
        <f t="shared" si="99"/>
        <v>130</v>
      </c>
      <c r="T173">
        <v>514</v>
      </c>
      <c r="U173">
        <v>6444</v>
      </c>
      <c r="V173" t="s">
        <v>659</v>
      </c>
      <c r="W173">
        <v>1322.806</v>
      </c>
      <c r="X173">
        <v>766.51400000000001</v>
      </c>
      <c r="Y173">
        <v>1.726</v>
      </c>
      <c r="Z173">
        <v>14.474</v>
      </c>
      <c r="AA173">
        <v>90.100812000000005</v>
      </c>
      <c r="AB173">
        <v>1.4863729999999999</v>
      </c>
      <c r="AC173">
        <v>35.069426999999997</v>
      </c>
      <c r="AD173" s="1">
        <v>293</v>
      </c>
      <c r="AE173">
        <v>2</v>
      </c>
      <c r="AF173">
        <v>130</v>
      </c>
      <c r="AG173">
        <v>90</v>
      </c>
      <c r="AH173">
        <v>14.681399000000001</v>
      </c>
      <c r="AI173">
        <v>356</v>
      </c>
      <c r="AJ173">
        <v>17.8</v>
      </c>
      <c r="AK173">
        <v>3</v>
      </c>
      <c r="AL173">
        <v>237</v>
      </c>
      <c r="AM173" t="s">
        <v>660</v>
      </c>
      <c r="AN173" t="s">
        <v>1159</v>
      </c>
      <c r="AO173">
        <v>1322.806</v>
      </c>
      <c r="AR173" t="s">
        <v>117</v>
      </c>
      <c r="AS173" t="s">
        <v>122</v>
      </c>
      <c r="AT173" t="s">
        <v>323</v>
      </c>
      <c r="AU173" t="s">
        <v>659</v>
      </c>
      <c r="AV173" t="s">
        <v>48</v>
      </c>
      <c r="AW173">
        <v>1</v>
      </c>
      <c r="BB173">
        <v>0.75043478260869567</v>
      </c>
      <c r="BC173" t="s">
        <v>69</v>
      </c>
      <c r="BF173" t="s">
        <v>117</v>
      </c>
      <c r="BG173" t="s">
        <v>122</v>
      </c>
      <c r="BH173" t="s">
        <v>659</v>
      </c>
      <c r="BI173">
        <v>6444</v>
      </c>
      <c r="BJ173">
        <v>1</v>
      </c>
      <c r="BK173" t="s">
        <v>323</v>
      </c>
      <c r="BL173" t="s">
        <v>178</v>
      </c>
      <c r="BM173">
        <v>0.75043478260869567</v>
      </c>
      <c r="BN173" t="s">
        <v>69</v>
      </c>
      <c r="BO173" t="s">
        <v>191</v>
      </c>
      <c r="BP173">
        <v>1322.806</v>
      </c>
    </row>
    <row r="174" spans="1:68" ht="16.5">
      <c r="A174" s="108" t="str">
        <f t="shared" si="84"/>
        <v>삼환교통</v>
      </c>
      <c r="B174" s="109" t="str">
        <f t="shared" si="100"/>
        <v>이명희</v>
      </c>
      <c r="C174" s="110" t="str">
        <f t="shared" si="85"/>
        <v>F</v>
      </c>
      <c r="D174" s="111">
        <f t="shared" si="86"/>
        <v>0.76590909090909087</v>
      </c>
      <c r="E174" s="112">
        <f t="shared" si="87"/>
        <v>2467</v>
      </c>
      <c r="F174" s="113" t="str">
        <f t="shared" si="88"/>
        <v>79</v>
      </c>
      <c r="G174" s="114" t="str">
        <f t="shared" si="89"/>
        <v>70바3179</v>
      </c>
      <c r="H174" s="115">
        <f t="shared" si="90"/>
        <v>1</v>
      </c>
      <c r="I174" s="116">
        <f t="shared" si="101"/>
        <v>1760.079</v>
      </c>
      <c r="J174" s="117">
        <f t="shared" si="91"/>
        <v>2.4183517782067357E-2</v>
      </c>
      <c r="K174" s="117">
        <f t="shared" si="92"/>
        <v>0.41698848378045456</v>
      </c>
      <c r="L174" s="117">
        <f t="shared" si="93"/>
        <v>0.3102133483781126</v>
      </c>
      <c r="M174" s="118">
        <f t="shared" si="94"/>
        <v>17.95</v>
      </c>
      <c r="N174" s="119">
        <f t="shared" si="95"/>
        <v>5.6815631571082888E-2</v>
      </c>
      <c r="O174" s="119">
        <f t="shared" si="96"/>
        <v>60.849541412629776</v>
      </c>
      <c r="P174" s="220">
        <f t="shared" si="97"/>
        <v>38</v>
      </c>
      <c r="Q174" s="221">
        <f t="shared" si="98"/>
        <v>1</v>
      </c>
      <c r="R174" s="221">
        <f t="shared" si="99"/>
        <v>1071</v>
      </c>
      <c r="T174">
        <v>514</v>
      </c>
      <c r="U174">
        <v>2467</v>
      </c>
      <c r="V174" t="s">
        <v>661</v>
      </c>
      <c r="W174">
        <v>1760.079</v>
      </c>
      <c r="X174">
        <v>1044.509</v>
      </c>
      <c r="Y174">
        <v>1.6850000000000001</v>
      </c>
      <c r="Z174">
        <v>17.95</v>
      </c>
      <c r="AA174">
        <v>107.866648</v>
      </c>
      <c r="AB174">
        <v>2.6085950000000002</v>
      </c>
      <c r="AC174">
        <v>44.979149999999997</v>
      </c>
      <c r="AD174" s="1">
        <v>546</v>
      </c>
      <c r="AE174">
        <v>1</v>
      </c>
      <c r="AF174">
        <v>1071</v>
      </c>
      <c r="AG174">
        <v>82</v>
      </c>
      <c r="AH174">
        <v>16.317174999999999</v>
      </c>
      <c r="AI174">
        <v>918.8</v>
      </c>
      <c r="AJ174">
        <v>0</v>
      </c>
      <c r="AK174">
        <v>38</v>
      </c>
      <c r="AL174">
        <v>11305</v>
      </c>
      <c r="AM174" t="s">
        <v>662</v>
      </c>
      <c r="AN174" t="s">
        <v>1160</v>
      </c>
      <c r="AO174">
        <v>1760.079</v>
      </c>
      <c r="AR174" t="s">
        <v>117</v>
      </c>
      <c r="AS174" t="s">
        <v>123</v>
      </c>
      <c r="AT174" t="s">
        <v>342</v>
      </c>
      <c r="AU174" t="s">
        <v>661</v>
      </c>
      <c r="AV174" t="s">
        <v>48</v>
      </c>
      <c r="AW174">
        <v>1</v>
      </c>
      <c r="BB174">
        <v>0.76590909090909087</v>
      </c>
      <c r="BC174" t="s">
        <v>69</v>
      </c>
      <c r="BF174" t="s">
        <v>117</v>
      </c>
      <c r="BG174" t="s">
        <v>123</v>
      </c>
      <c r="BH174" t="s">
        <v>661</v>
      </c>
      <c r="BI174">
        <v>2467</v>
      </c>
      <c r="BJ174">
        <v>1</v>
      </c>
      <c r="BK174" t="s">
        <v>342</v>
      </c>
      <c r="BL174" t="s">
        <v>178</v>
      </c>
      <c r="BM174">
        <v>0.76590909090909087</v>
      </c>
      <c r="BN174" t="s">
        <v>69</v>
      </c>
      <c r="BO174" t="s">
        <v>191</v>
      </c>
      <c r="BP174">
        <v>1760.079</v>
      </c>
    </row>
    <row r="175" spans="1:68" ht="16.5">
      <c r="A175" s="125" t="str">
        <f t="shared" ref="A175:A238" si="102">BF175</f>
        <v>삼환교통</v>
      </c>
      <c r="B175" s="126" t="str">
        <f t="shared" si="100"/>
        <v>이민호</v>
      </c>
      <c r="C175" s="127" t="str">
        <f t="shared" ref="C175:C238" si="103">BN175</f>
        <v>F</v>
      </c>
      <c r="D175" s="128">
        <f t="shared" ref="D175:D238" si="104">BM175</f>
        <v>0.79261821912977315</v>
      </c>
      <c r="E175" s="129">
        <f t="shared" ref="E175:E238" si="105">U175</f>
        <v>3304</v>
      </c>
      <c r="F175" s="130" t="str">
        <f t="shared" ref="F175:F238" si="106">BG175</f>
        <v>급행99</v>
      </c>
      <c r="G175" s="131" t="str">
        <f t="shared" ref="G175:G238" si="107">BK175</f>
        <v>70바3126</v>
      </c>
      <c r="H175" s="132">
        <f t="shared" ref="H175:H238" si="108">BJ175</f>
        <v>2</v>
      </c>
      <c r="I175" s="133">
        <f t="shared" si="101"/>
        <v>2232.6529999999998</v>
      </c>
      <c r="J175" s="134">
        <f t="shared" ref="J175:J238" si="109">AB175/AA175</f>
        <v>1.8979087644383569E-2</v>
      </c>
      <c r="K175" s="134">
        <f t="shared" ref="K175:K238" si="110">AC175/AA175</f>
        <v>0.3649453643318456</v>
      </c>
      <c r="L175" s="134">
        <f t="shared" ref="L175:L238" si="111">AD175/I175</f>
        <v>0.2472394948968783</v>
      </c>
      <c r="M175" s="135">
        <f t="shared" ref="M175:M238" si="112">Z175</f>
        <v>16.247</v>
      </c>
      <c r="N175" s="136">
        <f t="shared" ref="N175:N238" si="113">AE175*100/W175</f>
        <v>0</v>
      </c>
      <c r="O175" s="136">
        <f t="shared" ref="O175:O238" si="114">AF175*100/W175</f>
        <v>9.3610605857694864</v>
      </c>
      <c r="P175" s="218">
        <f t="shared" ref="P175:P238" si="115">AK175</f>
        <v>11</v>
      </c>
      <c r="Q175" s="219">
        <f t="shared" ref="Q175:Q238" si="116">AE175</f>
        <v>0</v>
      </c>
      <c r="R175" s="219">
        <f t="shared" ref="R175:R238" si="117">AF175</f>
        <v>209</v>
      </c>
      <c r="T175">
        <v>514</v>
      </c>
      <c r="U175">
        <v>3304</v>
      </c>
      <c r="V175" t="s">
        <v>663</v>
      </c>
      <c r="W175">
        <v>2232.6529999999998</v>
      </c>
      <c r="X175">
        <v>988.60299999999995</v>
      </c>
      <c r="Y175">
        <v>2.258</v>
      </c>
      <c r="Z175">
        <v>16.247</v>
      </c>
      <c r="AA175">
        <v>120.599422</v>
      </c>
      <c r="AB175">
        <v>2.2888670000000002</v>
      </c>
      <c r="AC175">
        <v>44.0122</v>
      </c>
      <c r="AD175" s="1">
        <v>552</v>
      </c>
      <c r="AE175">
        <v>0</v>
      </c>
      <c r="AF175">
        <v>209</v>
      </c>
      <c r="AG175">
        <v>70</v>
      </c>
      <c r="AH175">
        <v>18.512965999999999</v>
      </c>
      <c r="AI175">
        <v>616.70000000000005</v>
      </c>
      <c r="AJ175">
        <v>0</v>
      </c>
      <c r="AK175">
        <v>11</v>
      </c>
      <c r="AL175">
        <v>3515</v>
      </c>
      <c r="AM175" t="s">
        <v>664</v>
      </c>
      <c r="AN175" t="s">
        <v>1161</v>
      </c>
      <c r="AO175">
        <v>2118.8130000000001</v>
      </c>
      <c r="AR175" t="s">
        <v>117</v>
      </c>
      <c r="AS175" t="s">
        <v>124</v>
      </c>
      <c r="AT175" t="s">
        <v>353</v>
      </c>
      <c r="AU175" t="s">
        <v>663</v>
      </c>
      <c r="AV175" t="s">
        <v>48</v>
      </c>
      <c r="AW175">
        <v>2</v>
      </c>
      <c r="BB175">
        <v>0.79261821912977315</v>
      </c>
      <c r="BC175" t="s">
        <v>69</v>
      </c>
      <c r="BF175" t="s">
        <v>117</v>
      </c>
      <c r="BG175" t="s">
        <v>124</v>
      </c>
      <c r="BH175" t="s">
        <v>663</v>
      </c>
      <c r="BI175">
        <v>3304</v>
      </c>
      <c r="BJ175">
        <v>2</v>
      </c>
      <c r="BK175" t="s">
        <v>353</v>
      </c>
      <c r="BL175" t="s">
        <v>220</v>
      </c>
      <c r="BM175">
        <v>0.79261821912977315</v>
      </c>
      <c r="BN175" t="s">
        <v>69</v>
      </c>
      <c r="BO175" t="s">
        <v>191</v>
      </c>
      <c r="BP175">
        <v>2232.6530000000002</v>
      </c>
    </row>
    <row r="176" spans="1:68" ht="16.5">
      <c r="A176" s="108" t="str">
        <f t="shared" si="102"/>
        <v>삼환교통</v>
      </c>
      <c r="B176" s="109" t="str">
        <f t="shared" si="100"/>
        <v>이병천</v>
      </c>
      <c r="C176" s="110" t="str">
        <f t="shared" si="103"/>
        <v>D</v>
      </c>
      <c r="D176" s="111">
        <f t="shared" si="104"/>
        <v>0.83046462055178027</v>
      </c>
      <c r="E176" s="112">
        <f t="shared" si="105"/>
        <v>7662</v>
      </c>
      <c r="F176" s="113" t="str">
        <f t="shared" si="106"/>
        <v>14</v>
      </c>
      <c r="G176" s="114" t="str">
        <f t="shared" si="107"/>
        <v>70바3189</v>
      </c>
      <c r="H176" s="115">
        <f t="shared" si="108"/>
        <v>4</v>
      </c>
      <c r="I176" s="116">
        <f t="shared" si="101"/>
        <v>792.65499999999997</v>
      </c>
      <c r="J176" s="117">
        <f t="shared" si="109"/>
        <v>6.6319860022312854E-2</v>
      </c>
      <c r="K176" s="117">
        <f t="shared" si="110"/>
        <v>0.30891739122099576</v>
      </c>
      <c r="L176" s="117">
        <f t="shared" si="111"/>
        <v>0.19554535075158802</v>
      </c>
      <c r="M176" s="118">
        <f t="shared" si="112"/>
        <v>12.827999999999999</v>
      </c>
      <c r="N176" s="119">
        <f t="shared" si="113"/>
        <v>0.63079145403738068</v>
      </c>
      <c r="O176" s="119">
        <f t="shared" si="114"/>
        <v>7.9479723208709974</v>
      </c>
      <c r="P176" s="220">
        <f t="shared" si="115"/>
        <v>6</v>
      </c>
      <c r="Q176" s="221">
        <f t="shared" si="116"/>
        <v>5</v>
      </c>
      <c r="R176" s="221">
        <f t="shared" si="117"/>
        <v>63</v>
      </c>
      <c r="T176">
        <v>514</v>
      </c>
      <c r="U176">
        <v>7662</v>
      </c>
      <c r="V176" t="s">
        <v>665</v>
      </c>
      <c r="W176">
        <v>792.65499999999997</v>
      </c>
      <c r="X176">
        <v>456.31400000000002</v>
      </c>
      <c r="Y176">
        <v>1.7370000000000001</v>
      </c>
      <c r="Z176">
        <v>12.827999999999999</v>
      </c>
      <c r="AA176">
        <v>48.041370999999998</v>
      </c>
      <c r="AB176">
        <v>3.1860970000000002</v>
      </c>
      <c r="AC176">
        <v>14.840814999999999</v>
      </c>
      <c r="AD176" s="1">
        <v>155</v>
      </c>
      <c r="AE176">
        <v>5</v>
      </c>
      <c r="AF176">
        <v>63</v>
      </c>
      <c r="AG176">
        <v>69</v>
      </c>
      <c r="AH176">
        <v>16.499424999999999</v>
      </c>
      <c r="AI176">
        <v>45</v>
      </c>
      <c r="AJ176">
        <v>0</v>
      </c>
      <c r="AK176">
        <v>6</v>
      </c>
      <c r="AL176">
        <v>1164</v>
      </c>
      <c r="AM176" t="s">
        <v>666</v>
      </c>
      <c r="AN176" t="s">
        <v>1162</v>
      </c>
      <c r="AO176">
        <v>493.00900000000001</v>
      </c>
      <c r="AR176" t="s">
        <v>117</v>
      </c>
      <c r="AS176" t="s">
        <v>118</v>
      </c>
      <c r="AT176" t="s">
        <v>223</v>
      </c>
      <c r="AU176" t="s">
        <v>665</v>
      </c>
      <c r="AV176" t="s">
        <v>48</v>
      </c>
      <c r="AW176">
        <v>4</v>
      </c>
      <c r="BB176">
        <v>0.83046462055178027</v>
      </c>
      <c r="BC176" t="s">
        <v>66</v>
      </c>
      <c r="BF176" t="s">
        <v>117</v>
      </c>
      <c r="BG176" t="s">
        <v>118</v>
      </c>
      <c r="BH176" t="s">
        <v>665</v>
      </c>
      <c r="BI176">
        <v>7662</v>
      </c>
      <c r="BJ176">
        <v>4</v>
      </c>
      <c r="BK176" t="s">
        <v>223</v>
      </c>
      <c r="BL176" t="s">
        <v>361</v>
      </c>
      <c r="BM176">
        <v>0.83046462055178027</v>
      </c>
      <c r="BN176" t="s">
        <v>66</v>
      </c>
      <c r="BO176" t="s">
        <v>182</v>
      </c>
      <c r="BP176">
        <v>744.25400000000002</v>
      </c>
    </row>
    <row r="177" spans="1:68" ht="16.5">
      <c r="A177" s="125" t="str">
        <f t="shared" si="102"/>
        <v>삼환교통</v>
      </c>
      <c r="B177" s="126" t="str">
        <f t="shared" si="100"/>
        <v>이봉학</v>
      </c>
      <c r="C177" s="127" t="str">
        <f t="shared" si="103"/>
        <v>F</v>
      </c>
      <c r="D177" s="128">
        <f t="shared" si="104"/>
        <v>0.69040797609812654</v>
      </c>
      <c r="E177" s="129">
        <f t="shared" si="105"/>
        <v>1675</v>
      </c>
      <c r="F177" s="130" t="str">
        <f t="shared" si="106"/>
        <v>58</v>
      </c>
      <c r="G177" s="131" t="str">
        <f t="shared" si="107"/>
        <v>72아1203</v>
      </c>
      <c r="H177" s="132">
        <f t="shared" si="108"/>
        <v>2</v>
      </c>
      <c r="I177" s="133">
        <f t="shared" si="101"/>
        <v>2013.713</v>
      </c>
      <c r="J177" s="134">
        <f t="shared" si="109"/>
        <v>2.5825597635232869E-2</v>
      </c>
      <c r="K177" s="134">
        <f t="shared" si="110"/>
        <v>0.38412757781492757</v>
      </c>
      <c r="L177" s="134">
        <f t="shared" si="111"/>
        <v>0.32080043183909523</v>
      </c>
      <c r="M177" s="135">
        <f t="shared" si="112"/>
        <v>16.059000000000001</v>
      </c>
      <c r="N177" s="136">
        <f t="shared" si="113"/>
        <v>0</v>
      </c>
      <c r="O177" s="136">
        <f t="shared" si="114"/>
        <v>19.764484809900914</v>
      </c>
      <c r="P177" s="218">
        <f t="shared" si="115"/>
        <v>4</v>
      </c>
      <c r="Q177" s="219">
        <f t="shared" si="116"/>
        <v>0</v>
      </c>
      <c r="R177" s="219">
        <f t="shared" si="117"/>
        <v>398</v>
      </c>
      <c r="T177">
        <v>514</v>
      </c>
      <c r="U177">
        <v>1675</v>
      </c>
      <c r="V177" t="s">
        <v>667</v>
      </c>
      <c r="W177">
        <v>2013.713</v>
      </c>
      <c r="X177">
        <v>1043.9010000000001</v>
      </c>
      <c r="Y177">
        <v>1.929</v>
      </c>
      <c r="Z177">
        <v>16.059000000000001</v>
      </c>
      <c r="AA177">
        <v>136.96469099999999</v>
      </c>
      <c r="AB177">
        <v>3.5371950000000001</v>
      </c>
      <c r="AC177">
        <v>52.611915000000003</v>
      </c>
      <c r="AD177" s="1">
        <v>646</v>
      </c>
      <c r="AE177">
        <v>0</v>
      </c>
      <c r="AF177">
        <v>398</v>
      </c>
      <c r="AG177">
        <v>73</v>
      </c>
      <c r="AH177">
        <v>14.702424000000001</v>
      </c>
      <c r="AI177">
        <v>1392.1</v>
      </c>
      <c r="AJ177">
        <v>0</v>
      </c>
      <c r="AK177">
        <v>4</v>
      </c>
      <c r="AL177">
        <v>797</v>
      </c>
      <c r="AM177" t="s">
        <v>668</v>
      </c>
      <c r="AN177" t="s">
        <v>1163</v>
      </c>
      <c r="AO177">
        <v>1898.38</v>
      </c>
      <c r="AR177" t="s">
        <v>117</v>
      </c>
      <c r="AS177" t="s">
        <v>121</v>
      </c>
      <c r="AT177" t="s">
        <v>294</v>
      </c>
      <c r="AU177" t="s">
        <v>667</v>
      </c>
      <c r="AV177" t="s">
        <v>48</v>
      </c>
      <c r="AW177">
        <v>2</v>
      </c>
      <c r="BB177">
        <v>0.69040797609812654</v>
      </c>
      <c r="BC177" t="s">
        <v>69</v>
      </c>
      <c r="BF177" t="s">
        <v>117</v>
      </c>
      <c r="BG177" t="s">
        <v>121</v>
      </c>
      <c r="BH177" t="s">
        <v>667</v>
      </c>
      <c r="BI177">
        <v>1675</v>
      </c>
      <c r="BJ177">
        <v>2</v>
      </c>
      <c r="BK177" t="s">
        <v>294</v>
      </c>
      <c r="BL177" t="s">
        <v>358</v>
      </c>
      <c r="BM177">
        <v>0.69040797609812654</v>
      </c>
      <c r="BN177" t="s">
        <v>69</v>
      </c>
      <c r="BO177" t="s">
        <v>191</v>
      </c>
      <c r="BP177">
        <v>2013.7130000000002</v>
      </c>
    </row>
    <row r="178" spans="1:68" ht="16.5">
      <c r="A178" s="108" t="str">
        <f t="shared" si="102"/>
        <v>삼환교통</v>
      </c>
      <c r="B178" s="109" t="str">
        <f t="shared" si="100"/>
        <v>이상일</v>
      </c>
      <c r="C178" s="110" t="str">
        <f t="shared" si="103"/>
        <v>C</v>
      </c>
      <c r="D178" s="111">
        <f t="shared" si="104"/>
        <v>0.87908248129447286</v>
      </c>
      <c r="E178" s="112">
        <f t="shared" si="105"/>
        <v>2781</v>
      </c>
      <c r="F178" s="113" t="str">
        <f t="shared" si="106"/>
        <v>14</v>
      </c>
      <c r="G178" s="114" t="str">
        <f t="shared" si="107"/>
        <v>70바3110</v>
      </c>
      <c r="H178" s="115">
        <f t="shared" si="108"/>
        <v>2</v>
      </c>
      <c r="I178" s="116">
        <f t="shared" si="101"/>
        <v>742.30100000000004</v>
      </c>
      <c r="J178" s="117">
        <f t="shared" si="109"/>
        <v>3.2722006896833078E-2</v>
      </c>
      <c r="K178" s="117">
        <f t="shared" si="110"/>
        <v>0.32244972515578041</v>
      </c>
      <c r="L178" s="117">
        <f t="shared" si="111"/>
        <v>0.15896516372738281</v>
      </c>
      <c r="M178" s="118">
        <f t="shared" si="112"/>
        <v>11.879</v>
      </c>
      <c r="N178" s="119">
        <f t="shared" si="113"/>
        <v>0.26943248089386918</v>
      </c>
      <c r="O178" s="119">
        <f t="shared" si="114"/>
        <v>9.4301368312854219</v>
      </c>
      <c r="P178" s="220">
        <f t="shared" si="115"/>
        <v>6</v>
      </c>
      <c r="Q178" s="221">
        <f t="shared" si="116"/>
        <v>2</v>
      </c>
      <c r="R178" s="221">
        <f t="shared" si="117"/>
        <v>70</v>
      </c>
      <c r="T178">
        <v>514</v>
      </c>
      <c r="U178">
        <v>2781</v>
      </c>
      <c r="V178" t="s">
        <v>669</v>
      </c>
      <c r="W178">
        <v>742.30100000000004</v>
      </c>
      <c r="X178">
        <v>423.90499999999997</v>
      </c>
      <c r="Y178">
        <v>1.7509999999999999</v>
      </c>
      <c r="Z178">
        <v>11.879</v>
      </c>
      <c r="AA178">
        <v>46.205264999999997</v>
      </c>
      <c r="AB178">
        <v>1.5119290000000001</v>
      </c>
      <c r="AC178">
        <v>14.898875</v>
      </c>
      <c r="AD178" s="1">
        <v>118</v>
      </c>
      <c r="AE178">
        <v>2</v>
      </c>
      <c r="AF178">
        <v>70</v>
      </c>
      <c r="AG178">
        <v>65</v>
      </c>
      <c r="AH178">
        <v>16.065290000000001</v>
      </c>
      <c r="AI178">
        <v>42.6</v>
      </c>
      <c r="AJ178">
        <v>0</v>
      </c>
      <c r="AK178">
        <v>6</v>
      </c>
      <c r="AL178">
        <v>1605</v>
      </c>
      <c r="AM178" t="s">
        <v>670</v>
      </c>
      <c r="AN178" t="s">
        <v>1164</v>
      </c>
      <c r="AO178">
        <v>686.99599999999998</v>
      </c>
      <c r="AR178" t="s">
        <v>117</v>
      </c>
      <c r="AS178" t="s">
        <v>118</v>
      </c>
      <c r="AT178" t="s">
        <v>203</v>
      </c>
      <c r="AU178" t="s">
        <v>669</v>
      </c>
      <c r="AV178" t="s">
        <v>48</v>
      </c>
      <c r="AW178">
        <v>2</v>
      </c>
      <c r="BB178">
        <v>0.87908248129447286</v>
      </c>
      <c r="BC178" t="s">
        <v>68</v>
      </c>
      <c r="BF178" t="s">
        <v>117</v>
      </c>
      <c r="BG178" t="s">
        <v>118</v>
      </c>
      <c r="BH178" t="s">
        <v>669</v>
      </c>
      <c r="BI178">
        <v>2781</v>
      </c>
      <c r="BJ178">
        <v>2</v>
      </c>
      <c r="BK178" t="s">
        <v>203</v>
      </c>
      <c r="BL178" t="s">
        <v>207</v>
      </c>
      <c r="BM178">
        <v>0.87908248129447286</v>
      </c>
      <c r="BN178" t="s">
        <v>68</v>
      </c>
      <c r="BO178" t="s">
        <v>180</v>
      </c>
      <c r="BP178">
        <v>742.30099999999993</v>
      </c>
    </row>
    <row r="179" spans="1:68" ht="16.5">
      <c r="A179" s="125" t="str">
        <f t="shared" si="102"/>
        <v>삼환교통</v>
      </c>
      <c r="B179" s="126" t="str">
        <f t="shared" si="100"/>
        <v>이상천</v>
      </c>
      <c r="C179" s="127" t="str">
        <f t="shared" si="103"/>
        <v>D</v>
      </c>
      <c r="D179" s="128">
        <f t="shared" si="104"/>
        <v>0.83380952380952367</v>
      </c>
      <c r="E179" s="129">
        <f t="shared" si="105"/>
        <v>3812</v>
      </c>
      <c r="F179" s="130" t="str">
        <f t="shared" si="106"/>
        <v>62</v>
      </c>
      <c r="G179" s="131" t="str">
        <f t="shared" si="107"/>
        <v>70바3119</v>
      </c>
      <c r="H179" s="132">
        <f t="shared" si="108"/>
        <v>1</v>
      </c>
      <c r="I179" s="133">
        <f t="shared" si="101"/>
        <v>1553.454</v>
      </c>
      <c r="J179" s="134">
        <f t="shared" si="109"/>
        <v>1.4782176384835834E-2</v>
      </c>
      <c r="K179" s="134">
        <f t="shared" si="110"/>
        <v>0.35440793390149761</v>
      </c>
      <c r="L179" s="134">
        <f t="shared" si="111"/>
        <v>0.27615880483104105</v>
      </c>
      <c r="M179" s="135">
        <f t="shared" si="112"/>
        <v>15.587</v>
      </c>
      <c r="N179" s="136">
        <f t="shared" si="113"/>
        <v>0</v>
      </c>
      <c r="O179" s="136">
        <f t="shared" si="114"/>
        <v>8.2397032676860729</v>
      </c>
      <c r="P179" s="218">
        <f t="shared" si="115"/>
        <v>1</v>
      </c>
      <c r="Q179" s="219">
        <f t="shared" si="116"/>
        <v>0</v>
      </c>
      <c r="R179" s="219">
        <f t="shared" si="117"/>
        <v>128</v>
      </c>
      <c r="T179">
        <v>514</v>
      </c>
      <c r="U179">
        <v>3812</v>
      </c>
      <c r="V179" t="s">
        <v>671</v>
      </c>
      <c r="W179">
        <v>1553.454</v>
      </c>
      <c r="X179">
        <v>887.38099999999997</v>
      </c>
      <c r="Y179">
        <v>1.7509999999999999</v>
      </c>
      <c r="Z179">
        <v>15.587</v>
      </c>
      <c r="AA179">
        <v>102.78635300000001</v>
      </c>
      <c r="AB179">
        <v>1.519406</v>
      </c>
      <c r="AC179">
        <v>36.428299000000003</v>
      </c>
      <c r="AD179" s="1">
        <v>429</v>
      </c>
      <c r="AE179">
        <v>0</v>
      </c>
      <c r="AF179">
        <v>128</v>
      </c>
      <c r="AG179">
        <v>66</v>
      </c>
      <c r="AH179">
        <v>15.113426</v>
      </c>
      <c r="AI179">
        <v>10.8</v>
      </c>
      <c r="AJ179">
        <v>0</v>
      </c>
      <c r="AK179">
        <v>1</v>
      </c>
      <c r="AL179">
        <v>110</v>
      </c>
      <c r="AM179" t="s">
        <v>672</v>
      </c>
      <c r="AN179" t="s">
        <v>1165</v>
      </c>
      <c r="AO179">
        <v>1553.454</v>
      </c>
      <c r="AR179" t="s">
        <v>117</v>
      </c>
      <c r="AS179" t="s">
        <v>122</v>
      </c>
      <c r="AT179" t="s">
        <v>299</v>
      </c>
      <c r="AU179" t="s">
        <v>671</v>
      </c>
      <c r="AV179" t="s">
        <v>48</v>
      </c>
      <c r="AW179">
        <v>1</v>
      </c>
      <c r="BB179">
        <v>0.83380952380952367</v>
      </c>
      <c r="BC179" t="s">
        <v>66</v>
      </c>
      <c r="BF179" t="s">
        <v>117</v>
      </c>
      <c r="BG179" t="s">
        <v>122</v>
      </c>
      <c r="BH179" t="s">
        <v>671</v>
      </c>
      <c r="BI179">
        <v>3812</v>
      </c>
      <c r="BJ179">
        <v>1</v>
      </c>
      <c r="BK179" t="s">
        <v>299</v>
      </c>
      <c r="BL179" t="s">
        <v>178</v>
      </c>
      <c r="BM179">
        <v>0.83380952380952367</v>
      </c>
      <c r="BN179" t="s">
        <v>66</v>
      </c>
      <c r="BO179" t="s">
        <v>182</v>
      </c>
      <c r="BP179">
        <v>1553.454</v>
      </c>
    </row>
    <row r="180" spans="1:68" ht="16.5">
      <c r="A180" s="108" t="str">
        <f t="shared" si="102"/>
        <v>삼환교통</v>
      </c>
      <c r="B180" s="109" t="str">
        <f t="shared" si="100"/>
        <v>이성엽</v>
      </c>
      <c r="C180" s="110" t="str">
        <f t="shared" si="103"/>
        <v>C</v>
      </c>
      <c r="D180" s="111">
        <f t="shared" si="104"/>
        <v>0.86678571428571438</v>
      </c>
      <c r="E180" s="112">
        <f t="shared" si="105"/>
        <v>4564</v>
      </c>
      <c r="F180" s="113" t="str">
        <f t="shared" si="106"/>
        <v>4</v>
      </c>
      <c r="G180" s="114" t="str">
        <f t="shared" si="107"/>
        <v>72아1205</v>
      </c>
      <c r="H180" s="115">
        <f t="shared" si="108"/>
        <v>1</v>
      </c>
      <c r="I180" s="116">
        <f t="shared" si="101"/>
        <v>2303.922</v>
      </c>
      <c r="J180" s="117">
        <f t="shared" si="109"/>
        <v>1.4006235928492382E-4</v>
      </c>
      <c r="K180" s="117">
        <f t="shared" si="110"/>
        <v>0.32740470645629888</v>
      </c>
      <c r="L180" s="117">
        <f t="shared" si="111"/>
        <v>0.16537018180302979</v>
      </c>
      <c r="M180" s="118">
        <f t="shared" si="112"/>
        <v>10.334</v>
      </c>
      <c r="N180" s="119">
        <f t="shared" si="113"/>
        <v>8.6808494384792545E-2</v>
      </c>
      <c r="O180" s="119">
        <f t="shared" si="114"/>
        <v>16.710635169072564</v>
      </c>
      <c r="P180" s="220">
        <f t="shared" si="115"/>
        <v>0</v>
      </c>
      <c r="Q180" s="221">
        <f t="shared" si="116"/>
        <v>2</v>
      </c>
      <c r="R180" s="221">
        <f t="shared" si="117"/>
        <v>385</v>
      </c>
      <c r="T180">
        <v>514</v>
      </c>
      <c r="U180">
        <v>4564</v>
      </c>
      <c r="V180" t="s">
        <v>673</v>
      </c>
      <c r="W180">
        <v>2303.922</v>
      </c>
      <c r="X180">
        <v>949.39599999999996</v>
      </c>
      <c r="Y180">
        <v>2.427</v>
      </c>
      <c r="Z180">
        <v>10.334</v>
      </c>
      <c r="AA180">
        <v>136.831909</v>
      </c>
      <c r="AB180">
        <v>1.9165000000000001E-2</v>
      </c>
      <c r="AC180">
        <v>44.799410999999999</v>
      </c>
      <c r="AD180" s="1">
        <v>381</v>
      </c>
      <c r="AE180">
        <v>2</v>
      </c>
      <c r="AF180">
        <v>385</v>
      </c>
      <c r="AG180">
        <v>74</v>
      </c>
      <c r="AH180">
        <v>16.837606999999998</v>
      </c>
      <c r="AI180">
        <v>170.5</v>
      </c>
      <c r="AJ180">
        <v>0</v>
      </c>
      <c r="AK180">
        <v>0</v>
      </c>
      <c r="AL180">
        <v>0</v>
      </c>
      <c r="AM180" t="s">
        <v>674</v>
      </c>
      <c r="AN180" t="s">
        <v>1166</v>
      </c>
      <c r="AO180">
        <v>2303.922</v>
      </c>
      <c r="AR180" t="s">
        <v>117</v>
      </c>
      <c r="AS180" t="s">
        <v>120</v>
      </c>
      <c r="AT180" t="s">
        <v>249</v>
      </c>
      <c r="AU180" t="s">
        <v>673</v>
      </c>
      <c r="AV180" t="s">
        <v>48</v>
      </c>
      <c r="AW180">
        <v>1</v>
      </c>
      <c r="BB180">
        <v>0.86678571428571438</v>
      </c>
      <c r="BC180" t="s">
        <v>68</v>
      </c>
      <c r="BF180" t="s">
        <v>117</v>
      </c>
      <c r="BG180" t="s">
        <v>120</v>
      </c>
      <c r="BH180" t="s">
        <v>673</v>
      </c>
      <c r="BI180">
        <v>4564</v>
      </c>
      <c r="BJ180">
        <v>1</v>
      </c>
      <c r="BK180" t="s">
        <v>249</v>
      </c>
      <c r="BL180" t="s">
        <v>178</v>
      </c>
      <c r="BM180">
        <v>0.86678571428571438</v>
      </c>
      <c r="BN180" t="s">
        <v>68</v>
      </c>
      <c r="BO180" t="s">
        <v>180</v>
      </c>
      <c r="BP180">
        <v>2303.922</v>
      </c>
    </row>
    <row r="181" spans="1:68" ht="16.5">
      <c r="A181" s="125" t="str">
        <f t="shared" si="102"/>
        <v>삼환교통</v>
      </c>
      <c r="B181" s="126" t="str">
        <f t="shared" si="100"/>
        <v>이수석</v>
      </c>
      <c r="C181" s="127" t="str">
        <f t="shared" si="103"/>
        <v>D</v>
      </c>
      <c r="D181" s="128">
        <f t="shared" si="104"/>
        <v>0.81684665696036296</v>
      </c>
      <c r="E181" s="129">
        <f t="shared" si="105"/>
        <v>4488</v>
      </c>
      <c r="F181" s="130" t="str">
        <f t="shared" si="106"/>
        <v>58</v>
      </c>
      <c r="G181" s="131" t="str">
        <f t="shared" si="107"/>
        <v>72아1202</v>
      </c>
      <c r="H181" s="132">
        <f t="shared" si="108"/>
        <v>3</v>
      </c>
      <c r="I181" s="133">
        <f t="shared" si="101"/>
        <v>2053.4520000000002</v>
      </c>
      <c r="J181" s="134">
        <f t="shared" si="109"/>
        <v>2.1978791724725655E-2</v>
      </c>
      <c r="K181" s="134">
        <f t="shared" si="110"/>
        <v>0.38699502363607741</v>
      </c>
      <c r="L181" s="134">
        <f t="shared" si="111"/>
        <v>0.22547398234777338</v>
      </c>
      <c r="M181" s="135">
        <f t="shared" si="112"/>
        <v>11.768000000000001</v>
      </c>
      <c r="N181" s="136">
        <f t="shared" si="113"/>
        <v>0</v>
      </c>
      <c r="O181" s="136">
        <f t="shared" si="114"/>
        <v>26.68676940098916</v>
      </c>
      <c r="P181" s="218">
        <f t="shared" si="115"/>
        <v>11</v>
      </c>
      <c r="Q181" s="219">
        <f t="shared" si="116"/>
        <v>0</v>
      </c>
      <c r="R181" s="219">
        <f t="shared" si="117"/>
        <v>548</v>
      </c>
      <c r="T181">
        <v>514</v>
      </c>
      <c r="U181">
        <v>4488</v>
      </c>
      <c r="V181" t="s">
        <v>675</v>
      </c>
      <c r="W181">
        <v>2053.4520000000002</v>
      </c>
      <c r="X181">
        <v>900.31799999999998</v>
      </c>
      <c r="Y181">
        <v>2.2810000000000001</v>
      </c>
      <c r="Z181">
        <v>11.768000000000001</v>
      </c>
      <c r="AA181">
        <v>141.562195</v>
      </c>
      <c r="AB181">
        <v>3.1113659999999999</v>
      </c>
      <c r="AC181">
        <v>54.783864999999999</v>
      </c>
      <c r="AD181" s="1">
        <v>463</v>
      </c>
      <c r="AE181">
        <v>0</v>
      </c>
      <c r="AF181">
        <v>548</v>
      </c>
      <c r="AG181">
        <v>78</v>
      </c>
      <c r="AH181">
        <v>14.505652</v>
      </c>
      <c r="AI181">
        <v>2440.6999999999998</v>
      </c>
      <c r="AJ181">
        <v>0</v>
      </c>
      <c r="AK181">
        <v>11</v>
      </c>
      <c r="AL181">
        <v>6807</v>
      </c>
      <c r="AM181" t="s">
        <v>676</v>
      </c>
      <c r="AN181" t="s">
        <v>1167</v>
      </c>
      <c r="AO181">
        <v>1818.992</v>
      </c>
      <c r="AR181" t="s">
        <v>117</v>
      </c>
      <c r="AS181" t="s">
        <v>121</v>
      </c>
      <c r="AT181" t="s">
        <v>293</v>
      </c>
      <c r="AU181" t="s">
        <v>675</v>
      </c>
      <c r="AV181" t="s">
        <v>48</v>
      </c>
      <c r="AW181">
        <v>3</v>
      </c>
      <c r="BB181">
        <v>0.81684665696036296</v>
      </c>
      <c r="BC181" t="s">
        <v>66</v>
      </c>
      <c r="BF181" t="s">
        <v>117</v>
      </c>
      <c r="BG181" t="s">
        <v>121</v>
      </c>
      <c r="BH181" t="s">
        <v>675</v>
      </c>
      <c r="BI181">
        <v>4488</v>
      </c>
      <c r="BJ181">
        <v>3</v>
      </c>
      <c r="BK181" t="s">
        <v>293</v>
      </c>
      <c r="BL181" t="s">
        <v>291</v>
      </c>
      <c r="BM181">
        <v>0.81684665696036296</v>
      </c>
      <c r="BN181" t="s">
        <v>66</v>
      </c>
      <c r="BO181" t="s">
        <v>182</v>
      </c>
      <c r="BP181">
        <v>2053.4519999999998</v>
      </c>
    </row>
    <row r="182" spans="1:68" ht="16.5">
      <c r="A182" s="108" t="str">
        <f t="shared" si="102"/>
        <v>삼환교통</v>
      </c>
      <c r="B182" s="109" t="str">
        <f t="shared" si="100"/>
        <v>이순경</v>
      </c>
      <c r="C182" s="110" t="str">
        <f t="shared" si="103"/>
        <v>C</v>
      </c>
      <c r="D182" s="111">
        <f t="shared" si="104"/>
        <v>0.85638806984146454</v>
      </c>
      <c r="E182" s="112">
        <f t="shared" si="105"/>
        <v>1140</v>
      </c>
      <c r="F182" s="113" t="str">
        <f t="shared" si="106"/>
        <v>14</v>
      </c>
      <c r="G182" s="114" t="str">
        <f t="shared" si="107"/>
        <v>70바3187</v>
      </c>
      <c r="H182" s="115">
        <f t="shared" si="108"/>
        <v>5</v>
      </c>
      <c r="I182" s="116">
        <f t="shared" si="101"/>
        <v>464.65800000000002</v>
      </c>
      <c r="J182" s="117">
        <f t="shared" si="109"/>
        <v>3.5293551606661512E-2</v>
      </c>
      <c r="K182" s="117">
        <f t="shared" si="110"/>
        <v>0.3628604321664094</v>
      </c>
      <c r="L182" s="117">
        <f t="shared" si="111"/>
        <v>0.2044514460097534</v>
      </c>
      <c r="M182" s="118">
        <f t="shared" si="112"/>
        <v>15.999000000000001</v>
      </c>
      <c r="N182" s="119">
        <f t="shared" si="113"/>
        <v>0.64563614529395807</v>
      </c>
      <c r="O182" s="119">
        <f t="shared" si="114"/>
        <v>48.422710897046862</v>
      </c>
      <c r="P182" s="220">
        <f t="shared" si="115"/>
        <v>8</v>
      </c>
      <c r="Q182" s="221">
        <f t="shared" si="116"/>
        <v>3</v>
      </c>
      <c r="R182" s="221">
        <f t="shared" si="117"/>
        <v>225</v>
      </c>
      <c r="T182">
        <v>514</v>
      </c>
      <c r="U182">
        <v>1140</v>
      </c>
      <c r="V182" t="s">
        <v>677</v>
      </c>
      <c r="W182">
        <v>464.65800000000002</v>
      </c>
      <c r="X182">
        <v>270.95499999999998</v>
      </c>
      <c r="Y182">
        <v>1.7150000000000001</v>
      </c>
      <c r="Z182">
        <v>15.999000000000001</v>
      </c>
      <c r="AA182">
        <v>25.980270000000001</v>
      </c>
      <c r="AB182">
        <v>0.91693599999999997</v>
      </c>
      <c r="AC182">
        <v>9.4272120000000008</v>
      </c>
      <c r="AD182" s="1">
        <v>95</v>
      </c>
      <c r="AE182">
        <v>3</v>
      </c>
      <c r="AF182">
        <v>225</v>
      </c>
      <c r="AG182">
        <v>79</v>
      </c>
      <c r="AH182">
        <v>17.885033</v>
      </c>
      <c r="AI182">
        <v>278</v>
      </c>
      <c r="AJ182">
        <v>0</v>
      </c>
      <c r="AK182">
        <v>8</v>
      </c>
      <c r="AL182">
        <v>4364</v>
      </c>
      <c r="AM182" t="s">
        <v>678</v>
      </c>
      <c r="AN182" t="s">
        <v>1168</v>
      </c>
      <c r="AO182">
        <v>122.82899999999999</v>
      </c>
      <c r="AR182" t="s">
        <v>117</v>
      </c>
      <c r="AS182" t="s">
        <v>118</v>
      </c>
      <c r="AT182" t="s">
        <v>221</v>
      </c>
      <c r="AU182" t="s">
        <v>677</v>
      </c>
      <c r="AV182" t="s">
        <v>48</v>
      </c>
      <c r="AW182">
        <v>5</v>
      </c>
      <c r="BB182">
        <v>0.85638806984146454</v>
      </c>
      <c r="BC182" t="s">
        <v>68</v>
      </c>
      <c r="BF182" t="s">
        <v>117</v>
      </c>
      <c r="BG182" t="s">
        <v>118</v>
      </c>
      <c r="BH182" t="s">
        <v>677</v>
      </c>
      <c r="BI182">
        <v>1140</v>
      </c>
      <c r="BJ182">
        <v>5</v>
      </c>
      <c r="BK182" t="s">
        <v>221</v>
      </c>
      <c r="BL182" t="s">
        <v>207</v>
      </c>
      <c r="BM182">
        <v>0.85638806984146454</v>
      </c>
      <c r="BN182" t="s">
        <v>68</v>
      </c>
      <c r="BO182" t="s">
        <v>180</v>
      </c>
      <c r="BP182">
        <v>408.49700000000001</v>
      </c>
    </row>
    <row r="183" spans="1:68" ht="16.5">
      <c r="A183" s="125" t="str">
        <f t="shared" si="102"/>
        <v>삼환교통</v>
      </c>
      <c r="B183" s="126" t="str">
        <f t="shared" si="100"/>
        <v>이승준</v>
      </c>
      <c r="C183" s="127" t="str">
        <f t="shared" si="103"/>
        <v>F</v>
      </c>
      <c r="D183" s="128">
        <f t="shared" si="104"/>
        <v>0.78341922817331955</v>
      </c>
      <c r="E183" s="129">
        <f t="shared" si="105"/>
        <v>2260</v>
      </c>
      <c r="F183" s="130" t="str">
        <f t="shared" si="106"/>
        <v>79</v>
      </c>
      <c r="G183" s="131" t="str">
        <f t="shared" si="107"/>
        <v>70바3194</v>
      </c>
      <c r="H183" s="132">
        <f t="shared" si="108"/>
        <v>11</v>
      </c>
      <c r="I183" s="133">
        <f t="shared" si="101"/>
        <v>1502.4480000000001</v>
      </c>
      <c r="J183" s="134">
        <f t="shared" si="109"/>
        <v>2.1123588654892184E-2</v>
      </c>
      <c r="K183" s="134">
        <f t="shared" si="110"/>
        <v>0.34496748808892319</v>
      </c>
      <c r="L183" s="134">
        <f t="shared" si="111"/>
        <v>0.21697922324100399</v>
      </c>
      <c r="M183" s="135">
        <f t="shared" si="112"/>
        <v>14.718</v>
      </c>
      <c r="N183" s="136">
        <f t="shared" si="113"/>
        <v>6.6558043938958283E-2</v>
      </c>
      <c r="O183" s="136">
        <f t="shared" si="114"/>
        <v>43.063054428506007</v>
      </c>
      <c r="P183" s="218">
        <f t="shared" si="115"/>
        <v>6</v>
      </c>
      <c r="Q183" s="219">
        <f t="shared" si="116"/>
        <v>1</v>
      </c>
      <c r="R183" s="219">
        <f t="shared" si="117"/>
        <v>647</v>
      </c>
      <c r="T183">
        <v>514</v>
      </c>
      <c r="U183">
        <v>2260</v>
      </c>
      <c r="V183" t="s">
        <v>679</v>
      </c>
      <c r="W183">
        <v>1502.4480000000001</v>
      </c>
      <c r="X183">
        <v>844.10900000000004</v>
      </c>
      <c r="Y183">
        <v>1.78</v>
      </c>
      <c r="Z183">
        <v>14.718</v>
      </c>
      <c r="AA183">
        <v>83.055252999999993</v>
      </c>
      <c r="AB183">
        <v>1.7544249999999999</v>
      </c>
      <c r="AC183">
        <v>28.651361999999999</v>
      </c>
      <c r="AD183" s="1">
        <v>326</v>
      </c>
      <c r="AE183">
        <v>1</v>
      </c>
      <c r="AF183">
        <v>647</v>
      </c>
      <c r="AG183">
        <v>82</v>
      </c>
      <c r="AH183">
        <v>18.089739999999999</v>
      </c>
      <c r="AI183">
        <v>1036.3</v>
      </c>
      <c r="AJ183">
        <v>6</v>
      </c>
      <c r="AK183">
        <v>6</v>
      </c>
      <c r="AL183">
        <v>845</v>
      </c>
      <c r="AM183" t="s">
        <v>680</v>
      </c>
      <c r="AN183" t="s">
        <v>1169</v>
      </c>
      <c r="AO183">
        <v>420.99700000000001</v>
      </c>
      <c r="AR183" t="s">
        <v>117</v>
      </c>
      <c r="AS183" t="s">
        <v>123</v>
      </c>
      <c r="AT183" t="s">
        <v>345</v>
      </c>
      <c r="AU183" t="s">
        <v>679</v>
      </c>
      <c r="AV183" t="s">
        <v>48</v>
      </c>
      <c r="AW183">
        <v>11</v>
      </c>
      <c r="BB183">
        <v>0.78341922817331955</v>
      </c>
      <c r="BC183" t="s">
        <v>69</v>
      </c>
      <c r="BF183" t="s">
        <v>117</v>
      </c>
      <c r="BG183" t="s">
        <v>123</v>
      </c>
      <c r="BH183" t="s">
        <v>679</v>
      </c>
      <c r="BI183">
        <v>2260</v>
      </c>
      <c r="BJ183">
        <v>11</v>
      </c>
      <c r="BK183" t="s">
        <v>345</v>
      </c>
      <c r="BL183" t="s">
        <v>327</v>
      </c>
      <c r="BM183">
        <v>0.78341922817331955</v>
      </c>
      <c r="BN183" t="s">
        <v>69</v>
      </c>
      <c r="BO183" t="s">
        <v>191</v>
      </c>
      <c r="BP183">
        <v>1502.4480000000001</v>
      </c>
    </row>
    <row r="184" spans="1:68" ht="16.5">
      <c r="A184" s="108" t="str">
        <f t="shared" si="102"/>
        <v>삼환교통</v>
      </c>
      <c r="B184" s="109" t="str">
        <f t="shared" si="100"/>
        <v>이영관</v>
      </c>
      <c r="C184" s="110" t="str">
        <f t="shared" si="103"/>
        <v>F</v>
      </c>
      <c r="D184" s="111">
        <f t="shared" si="104"/>
        <v>0.71411380586467366</v>
      </c>
      <c r="E184" s="112">
        <f t="shared" si="105"/>
        <v>2618</v>
      </c>
      <c r="F184" s="113" t="str">
        <f t="shared" si="106"/>
        <v>4</v>
      </c>
      <c r="G184" s="114" t="str">
        <f t="shared" si="107"/>
        <v>72아1218</v>
      </c>
      <c r="H184" s="115">
        <f t="shared" si="108"/>
        <v>2</v>
      </c>
      <c r="I184" s="116">
        <f t="shared" si="101"/>
        <v>2375.268</v>
      </c>
      <c r="J184" s="117">
        <f t="shared" si="109"/>
        <v>3.3115443928364068E-2</v>
      </c>
      <c r="K184" s="117">
        <f t="shared" si="110"/>
        <v>0.34193734713133883</v>
      </c>
      <c r="L184" s="117">
        <f t="shared" si="111"/>
        <v>0.2349208594567013</v>
      </c>
      <c r="M184" s="118">
        <f t="shared" si="112"/>
        <v>15.308</v>
      </c>
      <c r="N184" s="119">
        <f t="shared" si="113"/>
        <v>0.12630153734231253</v>
      </c>
      <c r="O184" s="119">
        <f t="shared" si="114"/>
        <v>43.405628333308073</v>
      </c>
      <c r="P184" s="220">
        <f t="shared" si="115"/>
        <v>8</v>
      </c>
      <c r="Q184" s="221">
        <f t="shared" si="116"/>
        <v>3</v>
      </c>
      <c r="R184" s="221">
        <f t="shared" si="117"/>
        <v>1031</v>
      </c>
      <c r="T184">
        <v>514</v>
      </c>
      <c r="U184">
        <v>2618</v>
      </c>
      <c r="V184" t="s">
        <v>681</v>
      </c>
      <c r="W184">
        <v>2375.268</v>
      </c>
      <c r="X184">
        <v>1190.0070000000001</v>
      </c>
      <c r="Y184">
        <v>1.996</v>
      </c>
      <c r="Z184">
        <v>15.308</v>
      </c>
      <c r="AA184">
        <v>143.847747</v>
      </c>
      <c r="AB184">
        <v>4.7635820000000004</v>
      </c>
      <c r="AC184">
        <v>49.186917000000001</v>
      </c>
      <c r="AD184" s="1">
        <v>558</v>
      </c>
      <c r="AE184">
        <v>3</v>
      </c>
      <c r="AF184">
        <v>1031</v>
      </c>
      <c r="AG184">
        <v>66</v>
      </c>
      <c r="AH184">
        <v>16.512374999999999</v>
      </c>
      <c r="AI184">
        <v>49.7</v>
      </c>
      <c r="AJ184">
        <v>0</v>
      </c>
      <c r="AK184">
        <v>8</v>
      </c>
      <c r="AL184">
        <v>2024</v>
      </c>
      <c r="AM184" t="s">
        <v>682</v>
      </c>
      <c r="AN184" t="s">
        <v>1170</v>
      </c>
      <c r="AO184">
        <v>2252.5039999999999</v>
      </c>
      <c r="AR184" t="s">
        <v>117</v>
      </c>
      <c r="AS184" t="s">
        <v>120</v>
      </c>
      <c r="AT184" t="s">
        <v>260</v>
      </c>
      <c r="AU184" t="s">
        <v>681</v>
      </c>
      <c r="AV184" t="s">
        <v>48</v>
      </c>
      <c r="AW184">
        <v>2</v>
      </c>
      <c r="BB184">
        <v>0.71411380586467366</v>
      </c>
      <c r="BC184" t="s">
        <v>69</v>
      </c>
      <c r="BF184" t="s">
        <v>117</v>
      </c>
      <c r="BG184" t="s">
        <v>120</v>
      </c>
      <c r="BH184" t="s">
        <v>681</v>
      </c>
      <c r="BI184">
        <v>2618</v>
      </c>
      <c r="BJ184">
        <v>2</v>
      </c>
      <c r="BK184" t="s">
        <v>260</v>
      </c>
      <c r="BL184" t="s">
        <v>258</v>
      </c>
      <c r="BM184">
        <v>0.71411380586467366</v>
      </c>
      <c r="BN184" t="s">
        <v>69</v>
      </c>
      <c r="BO184" t="s">
        <v>191</v>
      </c>
      <c r="BP184">
        <v>2375.268</v>
      </c>
    </row>
    <row r="185" spans="1:68" ht="16.5">
      <c r="A185" s="125" t="str">
        <f t="shared" si="102"/>
        <v>삼환교통</v>
      </c>
      <c r="B185" s="126" t="str">
        <f t="shared" si="100"/>
        <v>이영철</v>
      </c>
      <c r="C185" s="127" t="str">
        <f t="shared" si="103"/>
        <v>D</v>
      </c>
      <c r="D185" s="128">
        <f t="shared" si="104"/>
        <v>0.84904761904761894</v>
      </c>
      <c r="E185" s="129">
        <f t="shared" si="105"/>
        <v>9058</v>
      </c>
      <c r="F185" s="130" t="str">
        <f t="shared" si="106"/>
        <v>23</v>
      </c>
      <c r="G185" s="131" t="str">
        <f t="shared" si="107"/>
        <v>72아1010</v>
      </c>
      <c r="H185" s="132">
        <f t="shared" si="108"/>
        <v>1</v>
      </c>
      <c r="I185" s="133">
        <f t="shared" si="101"/>
        <v>636.697</v>
      </c>
      <c r="J185" s="134">
        <f t="shared" si="109"/>
        <v>1.9698005456925731E-2</v>
      </c>
      <c r="K185" s="134">
        <f t="shared" si="110"/>
        <v>0.31271516562309931</v>
      </c>
      <c r="L185" s="134">
        <f t="shared" si="111"/>
        <v>0.15391936823952368</v>
      </c>
      <c r="M185" s="135">
        <f t="shared" si="112"/>
        <v>10.858000000000001</v>
      </c>
      <c r="N185" s="136">
        <f t="shared" si="113"/>
        <v>0.15706057983624863</v>
      </c>
      <c r="O185" s="136">
        <f t="shared" si="114"/>
        <v>20.889057118221068</v>
      </c>
      <c r="P185" s="218">
        <f t="shared" si="115"/>
        <v>5</v>
      </c>
      <c r="Q185" s="219">
        <f t="shared" si="116"/>
        <v>1</v>
      </c>
      <c r="R185" s="219">
        <f t="shared" si="117"/>
        <v>133</v>
      </c>
      <c r="T185">
        <v>514</v>
      </c>
      <c r="U185">
        <v>9058</v>
      </c>
      <c r="V185" t="s">
        <v>683</v>
      </c>
      <c r="W185">
        <v>636.697</v>
      </c>
      <c r="X185">
        <v>357.11500000000001</v>
      </c>
      <c r="Y185">
        <v>1.7829999999999999</v>
      </c>
      <c r="Z185">
        <v>10.858000000000001</v>
      </c>
      <c r="AA185">
        <v>36.847487000000001</v>
      </c>
      <c r="AB185">
        <v>0.72582199999999997</v>
      </c>
      <c r="AC185">
        <v>11.522767999999999</v>
      </c>
      <c r="AD185" s="1">
        <v>98</v>
      </c>
      <c r="AE185">
        <v>1</v>
      </c>
      <c r="AF185">
        <v>133</v>
      </c>
      <c r="AG185">
        <v>78</v>
      </c>
      <c r="AH185">
        <v>17.279250999999999</v>
      </c>
      <c r="AI185">
        <v>1280.7</v>
      </c>
      <c r="AJ185">
        <v>0</v>
      </c>
      <c r="AK185">
        <v>5</v>
      </c>
      <c r="AL185">
        <v>1497</v>
      </c>
      <c r="AM185" t="s">
        <v>684</v>
      </c>
      <c r="AN185" t="s">
        <v>1171</v>
      </c>
      <c r="AO185">
        <v>636.697</v>
      </c>
      <c r="AR185" t="s">
        <v>117</v>
      </c>
      <c r="AS185" t="s">
        <v>119</v>
      </c>
      <c r="AT185" t="s">
        <v>246</v>
      </c>
      <c r="AU185" t="s">
        <v>683</v>
      </c>
      <c r="AV185" t="s">
        <v>48</v>
      </c>
      <c r="AW185">
        <v>1</v>
      </c>
      <c r="BB185">
        <v>0.84904761904761894</v>
      </c>
      <c r="BC185" t="s">
        <v>66</v>
      </c>
      <c r="BF185" t="s">
        <v>117</v>
      </c>
      <c r="BG185" t="s">
        <v>119</v>
      </c>
      <c r="BH185" t="s">
        <v>683</v>
      </c>
      <c r="BI185">
        <v>9058</v>
      </c>
      <c r="BJ185">
        <v>1</v>
      </c>
      <c r="BK185" t="s">
        <v>246</v>
      </c>
      <c r="BL185" t="s">
        <v>178</v>
      </c>
      <c r="BM185">
        <v>0.84904761904761894</v>
      </c>
      <c r="BN185" t="s">
        <v>66</v>
      </c>
      <c r="BO185" t="s">
        <v>182</v>
      </c>
      <c r="BP185">
        <v>636.697</v>
      </c>
    </row>
    <row r="186" spans="1:68" ht="16.5">
      <c r="A186" s="108" t="str">
        <f t="shared" si="102"/>
        <v>삼환교통</v>
      </c>
      <c r="B186" s="109" t="str">
        <f t="shared" si="100"/>
        <v>이영환</v>
      </c>
      <c r="C186" s="110" t="str">
        <f t="shared" si="103"/>
        <v>F</v>
      </c>
      <c r="D186" s="111">
        <f t="shared" si="104"/>
        <v>0.72960000000000003</v>
      </c>
      <c r="E186" s="112">
        <f t="shared" si="105"/>
        <v>9116</v>
      </c>
      <c r="F186" s="113" t="str">
        <f t="shared" si="106"/>
        <v>62</v>
      </c>
      <c r="G186" s="114" t="str">
        <f t="shared" si="107"/>
        <v>70바3130</v>
      </c>
      <c r="H186" s="115">
        <f t="shared" si="108"/>
        <v>1</v>
      </c>
      <c r="I186" s="116">
        <f t="shared" si="101"/>
        <v>1724.6130000000001</v>
      </c>
      <c r="J186" s="117">
        <f t="shared" si="109"/>
        <v>1.3308482860397118E-2</v>
      </c>
      <c r="K186" s="117">
        <f t="shared" si="110"/>
        <v>0.33857255098906119</v>
      </c>
      <c r="L186" s="117">
        <f t="shared" si="111"/>
        <v>0.1925069566331693</v>
      </c>
      <c r="M186" s="118">
        <f t="shared" si="112"/>
        <v>12.664999999999999</v>
      </c>
      <c r="N186" s="119">
        <f t="shared" si="113"/>
        <v>0</v>
      </c>
      <c r="O186" s="119">
        <f t="shared" si="114"/>
        <v>2.7252490848671558</v>
      </c>
      <c r="P186" s="220">
        <f t="shared" si="115"/>
        <v>7</v>
      </c>
      <c r="Q186" s="221">
        <f t="shared" si="116"/>
        <v>0</v>
      </c>
      <c r="R186" s="221">
        <f t="shared" si="117"/>
        <v>47</v>
      </c>
      <c r="T186">
        <v>514</v>
      </c>
      <c r="U186">
        <v>9116</v>
      </c>
      <c r="V186" t="s">
        <v>909</v>
      </c>
      <c r="W186">
        <v>1724.6130000000001</v>
      </c>
      <c r="X186">
        <v>945.40800000000002</v>
      </c>
      <c r="Y186">
        <v>1.8240000000000001</v>
      </c>
      <c r="Z186">
        <v>12.664999999999999</v>
      </c>
      <c r="AA186">
        <v>122.434692</v>
      </c>
      <c r="AB186">
        <v>1.6294200000000001</v>
      </c>
      <c r="AC186">
        <v>41.453026000000001</v>
      </c>
      <c r="AD186" s="1">
        <v>332</v>
      </c>
      <c r="AE186">
        <v>0</v>
      </c>
      <c r="AF186">
        <v>47</v>
      </c>
      <c r="AG186">
        <v>85</v>
      </c>
      <c r="AH186">
        <v>14.085983000000001</v>
      </c>
      <c r="AI186">
        <v>357.8</v>
      </c>
      <c r="AJ186">
        <v>6.1</v>
      </c>
      <c r="AK186">
        <v>7</v>
      </c>
      <c r="AL186">
        <v>354</v>
      </c>
      <c r="AM186" t="s">
        <v>910</v>
      </c>
      <c r="AN186" t="s">
        <v>1172</v>
      </c>
      <c r="AO186">
        <v>1724.6130000000001</v>
      </c>
      <c r="AR186" t="s">
        <v>117</v>
      </c>
      <c r="AS186" t="s">
        <v>122</v>
      </c>
      <c r="AT186" t="s">
        <v>300</v>
      </c>
      <c r="AU186" t="s">
        <v>909</v>
      </c>
      <c r="AV186" t="s">
        <v>48</v>
      </c>
      <c r="AW186">
        <v>1</v>
      </c>
      <c r="BB186">
        <v>0.72960000000000003</v>
      </c>
      <c r="BC186" t="s">
        <v>69</v>
      </c>
      <c r="BF186" t="s">
        <v>117</v>
      </c>
      <c r="BG186" t="s">
        <v>122</v>
      </c>
      <c r="BH186" t="s">
        <v>909</v>
      </c>
      <c r="BI186">
        <v>9116</v>
      </c>
      <c r="BJ186">
        <v>1</v>
      </c>
      <c r="BK186" t="s">
        <v>300</v>
      </c>
      <c r="BL186" t="s">
        <v>178</v>
      </c>
      <c r="BM186">
        <v>0.72960000000000003</v>
      </c>
      <c r="BN186" t="s">
        <v>69</v>
      </c>
      <c r="BO186" t="s">
        <v>191</v>
      </c>
      <c r="BP186">
        <v>1724.6130000000001</v>
      </c>
    </row>
    <row r="187" spans="1:68" ht="16.5">
      <c r="A187" s="125" t="str">
        <f t="shared" si="102"/>
        <v>삼환교통</v>
      </c>
      <c r="B187" s="126" t="str">
        <f t="shared" si="100"/>
        <v>이용표</v>
      </c>
      <c r="C187" s="127" t="str">
        <f t="shared" si="103"/>
        <v>F</v>
      </c>
      <c r="D187" s="128">
        <f t="shared" si="104"/>
        <v>0.74626496014448951</v>
      </c>
      <c r="E187" s="129">
        <f t="shared" si="105"/>
        <v>2278</v>
      </c>
      <c r="F187" s="130" t="str">
        <f t="shared" si="106"/>
        <v>4</v>
      </c>
      <c r="G187" s="131" t="str">
        <f t="shared" si="107"/>
        <v>72아1225</v>
      </c>
      <c r="H187" s="132">
        <f t="shared" si="108"/>
        <v>3</v>
      </c>
      <c r="I187" s="133">
        <f t="shared" si="101"/>
        <v>1063.8610000000001</v>
      </c>
      <c r="J187" s="134">
        <f t="shared" si="109"/>
        <v>1.6346767305549192E-2</v>
      </c>
      <c r="K187" s="134">
        <f t="shared" si="110"/>
        <v>0.34081151693689687</v>
      </c>
      <c r="L187" s="134">
        <f t="shared" si="111"/>
        <v>9.7757131805752809E-2</v>
      </c>
      <c r="M187" s="135">
        <f t="shared" si="112"/>
        <v>12.337999999999999</v>
      </c>
      <c r="N187" s="136">
        <f t="shared" si="113"/>
        <v>0.2819917263627485</v>
      </c>
      <c r="O187" s="136">
        <f t="shared" si="114"/>
        <v>12.877622170565514</v>
      </c>
      <c r="P187" s="218">
        <f t="shared" si="115"/>
        <v>1</v>
      </c>
      <c r="Q187" s="219">
        <f t="shared" si="116"/>
        <v>3</v>
      </c>
      <c r="R187" s="219">
        <f t="shared" si="117"/>
        <v>137</v>
      </c>
      <c r="T187">
        <v>514</v>
      </c>
      <c r="U187">
        <v>2278</v>
      </c>
      <c r="V187" t="s">
        <v>685</v>
      </c>
      <c r="W187">
        <v>1063.8610000000001</v>
      </c>
      <c r="X187">
        <v>507.81099999999998</v>
      </c>
      <c r="Y187">
        <v>2.0950000000000002</v>
      </c>
      <c r="Z187">
        <v>12.337999999999999</v>
      </c>
      <c r="AA187">
        <v>66.798039000000003</v>
      </c>
      <c r="AB187">
        <v>1.0919319999999999</v>
      </c>
      <c r="AC187">
        <v>22.765540999999999</v>
      </c>
      <c r="AD187" s="1">
        <v>104</v>
      </c>
      <c r="AE187">
        <v>3</v>
      </c>
      <c r="AF187">
        <v>137</v>
      </c>
      <c r="AG187">
        <v>72</v>
      </c>
      <c r="AH187">
        <v>15.92653</v>
      </c>
      <c r="AI187">
        <v>33.5</v>
      </c>
      <c r="AJ187">
        <v>0</v>
      </c>
      <c r="AK187">
        <v>1</v>
      </c>
      <c r="AL187">
        <v>11</v>
      </c>
      <c r="AM187" t="s">
        <v>686</v>
      </c>
      <c r="AN187" t="s">
        <v>1173</v>
      </c>
      <c r="AO187">
        <v>840.19399999999996</v>
      </c>
      <c r="AR187" t="s">
        <v>117</v>
      </c>
      <c r="AS187" t="s">
        <v>120</v>
      </c>
      <c r="AT187" t="s">
        <v>268</v>
      </c>
      <c r="AU187" t="s">
        <v>685</v>
      </c>
      <c r="AV187" t="s">
        <v>48</v>
      </c>
      <c r="AW187">
        <v>3</v>
      </c>
      <c r="BB187">
        <v>0.74626496014448951</v>
      </c>
      <c r="BC187" t="s">
        <v>69</v>
      </c>
      <c r="BF187" t="s">
        <v>117</v>
      </c>
      <c r="BG187" t="s">
        <v>120</v>
      </c>
      <c r="BH187" t="s">
        <v>685</v>
      </c>
      <c r="BI187">
        <v>2278</v>
      </c>
      <c r="BJ187">
        <v>3</v>
      </c>
      <c r="BK187" t="s">
        <v>268</v>
      </c>
      <c r="BL187" t="s">
        <v>361</v>
      </c>
      <c r="BM187">
        <v>0.74626496014448951</v>
      </c>
      <c r="BN187" t="s">
        <v>69</v>
      </c>
      <c r="BO187" t="s">
        <v>191</v>
      </c>
      <c r="BP187">
        <v>1063.8609999999999</v>
      </c>
    </row>
    <row r="188" spans="1:68" ht="16.5">
      <c r="A188" s="108" t="str">
        <f t="shared" si="102"/>
        <v>삼환교통</v>
      </c>
      <c r="B188" s="109" t="str">
        <f t="shared" si="100"/>
        <v>이재성</v>
      </c>
      <c r="C188" s="110" t="str">
        <f t="shared" si="103"/>
        <v>D</v>
      </c>
      <c r="D188" s="111">
        <f t="shared" si="104"/>
        <v>0.82302710324513184</v>
      </c>
      <c r="E188" s="112">
        <f t="shared" si="105"/>
        <v>7688</v>
      </c>
      <c r="F188" s="113" t="str">
        <f t="shared" si="106"/>
        <v>급행99</v>
      </c>
      <c r="G188" s="114" t="str">
        <f t="shared" si="107"/>
        <v>70바3123</v>
      </c>
      <c r="H188" s="115">
        <f t="shared" si="108"/>
        <v>13</v>
      </c>
      <c r="I188" s="116">
        <f t="shared" si="101"/>
        <v>1872.7370000000001</v>
      </c>
      <c r="J188" s="117">
        <f t="shared" si="109"/>
        <v>2.7338779638642091E-2</v>
      </c>
      <c r="K188" s="117">
        <f t="shared" si="110"/>
        <v>0.35682093121708897</v>
      </c>
      <c r="L188" s="117">
        <f t="shared" si="111"/>
        <v>0.27126072694670955</v>
      </c>
      <c r="M188" s="118">
        <f t="shared" si="112"/>
        <v>12.651999999999999</v>
      </c>
      <c r="N188" s="119">
        <f t="shared" si="113"/>
        <v>0.16019334268506469</v>
      </c>
      <c r="O188" s="119">
        <f t="shared" si="114"/>
        <v>4.5922091569718546</v>
      </c>
      <c r="P188" s="220">
        <f t="shared" si="115"/>
        <v>3</v>
      </c>
      <c r="Q188" s="221">
        <f t="shared" si="116"/>
        <v>3</v>
      </c>
      <c r="R188" s="221">
        <f t="shared" si="117"/>
        <v>86</v>
      </c>
      <c r="T188">
        <v>514</v>
      </c>
      <c r="U188">
        <v>7688</v>
      </c>
      <c r="V188" t="s">
        <v>911</v>
      </c>
      <c r="W188">
        <v>1872.7370000000001</v>
      </c>
      <c r="X188">
        <v>806.25800000000004</v>
      </c>
      <c r="Y188">
        <v>2.323</v>
      </c>
      <c r="Z188">
        <v>12.651999999999999</v>
      </c>
      <c r="AA188">
        <v>114.874696</v>
      </c>
      <c r="AB188">
        <v>3.1405340000000002</v>
      </c>
      <c r="AC188">
        <v>40.989696000000002</v>
      </c>
      <c r="AD188" s="1">
        <v>508</v>
      </c>
      <c r="AE188">
        <v>3</v>
      </c>
      <c r="AF188">
        <v>86</v>
      </c>
      <c r="AG188">
        <v>73</v>
      </c>
      <c r="AH188">
        <v>16.302432</v>
      </c>
      <c r="AI188">
        <v>1130.8</v>
      </c>
      <c r="AJ188">
        <v>0</v>
      </c>
      <c r="AK188">
        <v>3</v>
      </c>
      <c r="AL188">
        <v>1367</v>
      </c>
      <c r="AM188" t="s">
        <v>912</v>
      </c>
      <c r="AN188" t="s">
        <v>1174</v>
      </c>
      <c r="AO188">
        <v>275.63799999999998</v>
      </c>
      <c r="AR188" t="s">
        <v>117</v>
      </c>
      <c r="AS188" t="s">
        <v>124</v>
      </c>
      <c r="AT188" t="s">
        <v>351</v>
      </c>
      <c r="AU188" t="s">
        <v>911</v>
      </c>
      <c r="AV188" t="s">
        <v>48</v>
      </c>
      <c r="AW188">
        <v>13</v>
      </c>
      <c r="BB188">
        <v>0.82302710324513184</v>
      </c>
      <c r="BC188" t="s">
        <v>66</v>
      </c>
      <c r="BF188" t="s">
        <v>117</v>
      </c>
      <c r="BG188" t="s">
        <v>124</v>
      </c>
      <c r="BH188" t="s">
        <v>911</v>
      </c>
      <c r="BI188">
        <v>7688</v>
      </c>
      <c r="BJ188">
        <v>13</v>
      </c>
      <c r="BK188" t="s">
        <v>351</v>
      </c>
      <c r="BL188" t="s">
        <v>278</v>
      </c>
      <c r="BM188">
        <v>0.82302710324513184</v>
      </c>
      <c r="BN188" t="s">
        <v>66</v>
      </c>
      <c r="BO188" t="s">
        <v>182</v>
      </c>
      <c r="BP188">
        <v>1872.7370000000001</v>
      </c>
    </row>
    <row r="189" spans="1:68" ht="16.5">
      <c r="A189" s="125" t="str">
        <f t="shared" si="102"/>
        <v>삼환교통</v>
      </c>
      <c r="B189" s="126" t="str">
        <f t="shared" si="100"/>
        <v>이재식</v>
      </c>
      <c r="C189" s="127" t="str">
        <f t="shared" si="103"/>
        <v>F</v>
      </c>
      <c r="D189" s="128">
        <f t="shared" si="104"/>
        <v>0.75956521739130445</v>
      </c>
      <c r="E189" s="129">
        <f t="shared" si="105"/>
        <v>6470</v>
      </c>
      <c r="F189" s="130" t="str">
        <f t="shared" si="106"/>
        <v>62</v>
      </c>
      <c r="G189" s="131" t="str">
        <f t="shared" si="107"/>
        <v>72아1131</v>
      </c>
      <c r="H189" s="132">
        <f t="shared" si="108"/>
        <v>1</v>
      </c>
      <c r="I189" s="133">
        <f t="shared" si="101"/>
        <v>1449.943</v>
      </c>
      <c r="J189" s="134">
        <f t="shared" si="109"/>
        <v>2.9962301737714095E-2</v>
      </c>
      <c r="K189" s="134">
        <f t="shared" si="110"/>
        <v>0.34519733818892373</v>
      </c>
      <c r="L189" s="134">
        <f t="shared" si="111"/>
        <v>0.1972491332417895</v>
      </c>
      <c r="M189" s="135">
        <f t="shared" si="112"/>
        <v>12.352</v>
      </c>
      <c r="N189" s="136">
        <f t="shared" si="113"/>
        <v>6.8968228406220106E-2</v>
      </c>
      <c r="O189" s="136">
        <f t="shared" si="114"/>
        <v>4.0001572475607663</v>
      </c>
      <c r="P189" s="218">
        <f t="shared" si="115"/>
        <v>5</v>
      </c>
      <c r="Q189" s="219">
        <f t="shared" si="116"/>
        <v>1</v>
      </c>
      <c r="R189" s="219">
        <f t="shared" si="117"/>
        <v>58</v>
      </c>
      <c r="T189">
        <v>514</v>
      </c>
      <c r="U189">
        <v>6470</v>
      </c>
      <c r="V189" t="s">
        <v>687</v>
      </c>
      <c r="W189">
        <v>1449.943</v>
      </c>
      <c r="X189">
        <v>830.06399999999996</v>
      </c>
      <c r="Y189">
        <v>1.7470000000000001</v>
      </c>
      <c r="Z189">
        <v>12.352</v>
      </c>
      <c r="AA189">
        <v>102.970794</v>
      </c>
      <c r="AB189">
        <v>3.085242</v>
      </c>
      <c r="AC189">
        <v>35.545243999999997</v>
      </c>
      <c r="AD189" s="1">
        <v>286</v>
      </c>
      <c r="AE189">
        <v>1</v>
      </c>
      <c r="AF189">
        <v>58</v>
      </c>
      <c r="AG189">
        <v>72</v>
      </c>
      <c r="AH189">
        <v>14.081109</v>
      </c>
      <c r="AI189">
        <v>9.9</v>
      </c>
      <c r="AJ189">
        <v>0</v>
      </c>
      <c r="AK189">
        <v>5</v>
      </c>
      <c r="AL189">
        <v>977</v>
      </c>
      <c r="AM189" t="s">
        <v>688</v>
      </c>
      <c r="AN189" t="s">
        <v>1175</v>
      </c>
      <c r="AO189">
        <v>1449.943</v>
      </c>
      <c r="AR189" t="s">
        <v>117</v>
      </c>
      <c r="AS189" t="s">
        <v>122</v>
      </c>
      <c r="AT189" t="s">
        <v>323</v>
      </c>
      <c r="AU189" t="s">
        <v>687</v>
      </c>
      <c r="AV189" t="s">
        <v>48</v>
      </c>
      <c r="AW189">
        <v>1</v>
      </c>
      <c r="BB189">
        <v>0.75956521739130445</v>
      </c>
      <c r="BC189" t="s">
        <v>69</v>
      </c>
      <c r="BF189" t="s">
        <v>117</v>
      </c>
      <c r="BG189" t="s">
        <v>122</v>
      </c>
      <c r="BH189" t="s">
        <v>687</v>
      </c>
      <c r="BI189">
        <v>6470</v>
      </c>
      <c r="BJ189">
        <v>1</v>
      </c>
      <c r="BK189" t="s">
        <v>323</v>
      </c>
      <c r="BL189" t="s">
        <v>178</v>
      </c>
      <c r="BM189">
        <v>0.75956521739130445</v>
      </c>
      <c r="BN189" t="s">
        <v>69</v>
      </c>
      <c r="BO189" t="s">
        <v>191</v>
      </c>
      <c r="BP189">
        <v>1449.943</v>
      </c>
    </row>
    <row r="190" spans="1:68" ht="16.5">
      <c r="A190" s="108" t="str">
        <f t="shared" si="102"/>
        <v>삼환교통</v>
      </c>
      <c r="B190" s="109" t="str">
        <f t="shared" si="100"/>
        <v>이정남</v>
      </c>
      <c r="C190" s="110" t="str">
        <f t="shared" si="103"/>
        <v>D</v>
      </c>
      <c r="D190" s="111">
        <f t="shared" si="104"/>
        <v>0.8017400588877267</v>
      </c>
      <c r="E190" s="112">
        <f t="shared" si="105"/>
        <v>248</v>
      </c>
      <c r="F190" s="113" t="str">
        <f t="shared" si="106"/>
        <v>14</v>
      </c>
      <c r="G190" s="114" t="str">
        <f t="shared" si="107"/>
        <v>70바3189</v>
      </c>
      <c r="H190" s="115">
        <f t="shared" si="108"/>
        <v>7</v>
      </c>
      <c r="I190" s="116">
        <f t="shared" si="101"/>
        <v>517.09199999999998</v>
      </c>
      <c r="J190" s="117">
        <f t="shared" si="109"/>
        <v>2.1890351502293705E-2</v>
      </c>
      <c r="K190" s="117">
        <f t="shared" si="110"/>
        <v>0.39711963434417091</v>
      </c>
      <c r="L190" s="117">
        <f t="shared" si="111"/>
        <v>0.20692642701878969</v>
      </c>
      <c r="M190" s="118">
        <f t="shared" si="112"/>
        <v>13.631</v>
      </c>
      <c r="N190" s="119">
        <f t="shared" si="113"/>
        <v>0.38677836825942002</v>
      </c>
      <c r="O190" s="119">
        <f t="shared" si="114"/>
        <v>17.21163738754419</v>
      </c>
      <c r="P190" s="220">
        <f t="shared" si="115"/>
        <v>13</v>
      </c>
      <c r="Q190" s="221">
        <f t="shared" si="116"/>
        <v>2</v>
      </c>
      <c r="R190" s="221">
        <f t="shared" si="117"/>
        <v>89</v>
      </c>
      <c r="T190">
        <v>514</v>
      </c>
      <c r="U190">
        <v>248</v>
      </c>
      <c r="V190" t="s">
        <v>689</v>
      </c>
      <c r="W190">
        <v>517.09199999999998</v>
      </c>
      <c r="X190">
        <v>309.47699999999998</v>
      </c>
      <c r="Y190">
        <v>1.671</v>
      </c>
      <c r="Z190">
        <v>13.631</v>
      </c>
      <c r="AA190">
        <v>34.527768999999999</v>
      </c>
      <c r="AB190">
        <v>0.75582499999999997</v>
      </c>
      <c r="AC190">
        <v>13.711655</v>
      </c>
      <c r="AD190" s="1">
        <v>107</v>
      </c>
      <c r="AE190">
        <v>2</v>
      </c>
      <c r="AF190">
        <v>89</v>
      </c>
      <c r="AG190">
        <v>67</v>
      </c>
      <c r="AH190">
        <v>14.976119000000001</v>
      </c>
      <c r="AI190">
        <v>19.100000000000001</v>
      </c>
      <c r="AJ190">
        <v>0</v>
      </c>
      <c r="AK190">
        <v>13</v>
      </c>
      <c r="AL190">
        <v>4995</v>
      </c>
      <c r="AM190" t="s">
        <v>690</v>
      </c>
      <c r="AN190" t="s">
        <v>1176</v>
      </c>
      <c r="AO190">
        <v>104.37</v>
      </c>
      <c r="AR190" t="s">
        <v>117</v>
      </c>
      <c r="AS190" t="s">
        <v>118</v>
      </c>
      <c r="AT190" t="s">
        <v>223</v>
      </c>
      <c r="AU190" t="s">
        <v>689</v>
      </c>
      <c r="AV190" t="s">
        <v>48</v>
      </c>
      <c r="AW190">
        <v>7</v>
      </c>
      <c r="BB190">
        <v>0.8017400588877267</v>
      </c>
      <c r="BC190" t="s">
        <v>66</v>
      </c>
      <c r="BF190" t="s">
        <v>117</v>
      </c>
      <c r="BG190" t="s">
        <v>118</v>
      </c>
      <c r="BH190" t="s">
        <v>689</v>
      </c>
      <c r="BI190">
        <v>248</v>
      </c>
      <c r="BJ190">
        <v>7</v>
      </c>
      <c r="BK190" t="s">
        <v>223</v>
      </c>
      <c r="BL190" t="s">
        <v>233</v>
      </c>
      <c r="BM190">
        <v>0.8017400588877267</v>
      </c>
      <c r="BN190" t="s">
        <v>66</v>
      </c>
      <c r="BO190" t="s">
        <v>182</v>
      </c>
      <c r="BP190">
        <v>517.09199999999998</v>
      </c>
    </row>
    <row r="191" spans="1:68" ht="16.5">
      <c r="A191" s="125" t="str">
        <f t="shared" si="102"/>
        <v>삼환교통</v>
      </c>
      <c r="B191" s="126" t="str">
        <f t="shared" si="100"/>
        <v>이정빈</v>
      </c>
      <c r="C191" s="127" t="str">
        <f t="shared" si="103"/>
        <v>D</v>
      </c>
      <c r="D191" s="128">
        <f t="shared" si="104"/>
        <v>0.8136363636363636</v>
      </c>
      <c r="E191" s="129">
        <f t="shared" si="105"/>
        <v>4852</v>
      </c>
      <c r="F191" s="130" t="str">
        <f t="shared" si="106"/>
        <v>62</v>
      </c>
      <c r="G191" s="131" t="str">
        <f t="shared" si="107"/>
        <v>70바3172</v>
      </c>
      <c r="H191" s="132">
        <f t="shared" si="108"/>
        <v>1</v>
      </c>
      <c r="I191" s="133">
        <f t="shared" si="101"/>
        <v>1770.7059999999999</v>
      </c>
      <c r="J191" s="134">
        <f t="shared" si="109"/>
        <v>2.5571167076648318E-2</v>
      </c>
      <c r="K191" s="134">
        <f t="shared" si="110"/>
        <v>0.35616108360732407</v>
      </c>
      <c r="L191" s="134">
        <f t="shared" si="111"/>
        <v>0.19596703235884444</v>
      </c>
      <c r="M191" s="135">
        <f t="shared" si="112"/>
        <v>11.512</v>
      </c>
      <c r="N191" s="136">
        <f t="shared" si="113"/>
        <v>5.6474649094767855E-2</v>
      </c>
      <c r="O191" s="136">
        <f t="shared" si="114"/>
        <v>4.0661747348232851</v>
      </c>
      <c r="P191" s="218">
        <f t="shared" si="115"/>
        <v>4</v>
      </c>
      <c r="Q191" s="219">
        <f t="shared" si="116"/>
        <v>1</v>
      </c>
      <c r="R191" s="219">
        <f t="shared" si="117"/>
        <v>72</v>
      </c>
      <c r="T191">
        <v>514</v>
      </c>
      <c r="U191">
        <v>4852</v>
      </c>
      <c r="V191" t="s">
        <v>691</v>
      </c>
      <c r="W191">
        <v>1770.7059999999999</v>
      </c>
      <c r="X191">
        <v>989.15099999999995</v>
      </c>
      <c r="Y191">
        <v>1.79</v>
      </c>
      <c r="Z191">
        <v>11.512</v>
      </c>
      <c r="AA191">
        <v>121.869682</v>
      </c>
      <c r="AB191">
        <v>3.1163500000000002</v>
      </c>
      <c r="AC191">
        <v>43.405237999999997</v>
      </c>
      <c r="AD191" s="1">
        <v>347</v>
      </c>
      <c r="AE191">
        <v>1</v>
      </c>
      <c r="AF191">
        <v>72</v>
      </c>
      <c r="AG191">
        <v>70</v>
      </c>
      <c r="AH191">
        <v>14.529503</v>
      </c>
      <c r="AI191">
        <v>40.200000000000003</v>
      </c>
      <c r="AJ191">
        <v>0</v>
      </c>
      <c r="AK191">
        <v>4</v>
      </c>
      <c r="AL191">
        <v>110</v>
      </c>
      <c r="AM191" t="s">
        <v>692</v>
      </c>
      <c r="AN191" t="s">
        <v>1177</v>
      </c>
      <c r="AO191">
        <v>1770.7059999999999</v>
      </c>
      <c r="AR191" t="s">
        <v>117</v>
      </c>
      <c r="AS191" t="s">
        <v>122</v>
      </c>
      <c r="AT191" t="s">
        <v>310</v>
      </c>
      <c r="AU191" t="s">
        <v>691</v>
      </c>
      <c r="AV191" t="s">
        <v>48</v>
      </c>
      <c r="AW191">
        <v>1</v>
      </c>
      <c r="BB191">
        <v>0.8136363636363636</v>
      </c>
      <c r="BC191" t="s">
        <v>66</v>
      </c>
      <c r="BF191" t="s">
        <v>117</v>
      </c>
      <c r="BG191" t="s">
        <v>122</v>
      </c>
      <c r="BH191" t="s">
        <v>691</v>
      </c>
      <c r="BI191">
        <v>4852</v>
      </c>
      <c r="BJ191">
        <v>1</v>
      </c>
      <c r="BK191" t="s">
        <v>310</v>
      </c>
      <c r="BL191" t="s">
        <v>178</v>
      </c>
      <c r="BM191">
        <v>0.8136363636363636</v>
      </c>
      <c r="BN191" t="s">
        <v>66</v>
      </c>
      <c r="BO191" t="s">
        <v>182</v>
      </c>
      <c r="BP191">
        <v>1770.7059999999999</v>
      </c>
    </row>
    <row r="192" spans="1:68" ht="16.5">
      <c r="A192" s="108" t="str">
        <f t="shared" si="102"/>
        <v>삼환교통</v>
      </c>
      <c r="B192" s="109" t="str">
        <f t="shared" si="100"/>
        <v>이정우</v>
      </c>
      <c r="C192" s="110" t="str">
        <f t="shared" si="103"/>
        <v>F</v>
      </c>
      <c r="D192" s="111">
        <f t="shared" si="104"/>
        <v>0.75963096994825796</v>
      </c>
      <c r="E192" s="112">
        <f t="shared" si="105"/>
        <v>153</v>
      </c>
      <c r="F192" s="113" t="str">
        <f t="shared" si="106"/>
        <v>4</v>
      </c>
      <c r="G192" s="114" t="str">
        <f t="shared" si="107"/>
        <v>72아1230</v>
      </c>
      <c r="H192" s="115">
        <f t="shared" si="108"/>
        <v>16</v>
      </c>
      <c r="I192" s="116">
        <f t="shared" si="101"/>
        <v>2512.2460000000001</v>
      </c>
      <c r="J192" s="117">
        <f t="shared" si="109"/>
        <v>2.0983853157123377E-2</v>
      </c>
      <c r="K192" s="117">
        <f t="shared" si="110"/>
        <v>0.34735406616484976</v>
      </c>
      <c r="L192" s="117">
        <f t="shared" si="111"/>
        <v>0.15603567485031322</v>
      </c>
      <c r="M192" s="118">
        <f t="shared" si="112"/>
        <v>14.375</v>
      </c>
      <c r="N192" s="119">
        <f t="shared" si="113"/>
        <v>0.15922007637787064</v>
      </c>
      <c r="O192" s="119">
        <f t="shared" si="114"/>
        <v>12.458970976568377</v>
      </c>
      <c r="P192" s="220">
        <f t="shared" si="115"/>
        <v>2</v>
      </c>
      <c r="Q192" s="221">
        <f t="shared" si="116"/>
        <v>4</v>
      </c>
      <c r="R192" s="221">
        <f t="shared" si="117"/>
        <v>313</v>
      </c>
      <c r="T192">
        <v>514</v>
      </c>
      <c r="U192">
        <v>153</v>
      </c>
      <c r="V192" t="s">
        <v>693</v>
      </c>
      <c r="W192">
        <v>2512.2460000000001</v>
      </c>
      <c r="X192">
        <v>1219.838</v>
      </c>
      <c r="Y192">
        <v>2.0590000000000002</v>
      </c>
      <c r="Z192">
        <v>14.375</v>
      </c>
      <c r="AA192">
        <v>152.827461</v>
      </c>
      <c r="AB192">
        <v>3.206909</v>
      </c>
      <c r="AC192">
        <v>53.085239999999999</v>
      </c>
      <c r="AD192" s="1">
        <v>392</v>
      </c>
      <c r="AE192">
        <v>4</v>
      </c>
      <c r="AF192">
        <v>313</v>
      </c>
      <c r="AG192">
        <v>76</v>
      </c>
      <c r="AH192">
        <v>16.438445999999999</v>
      </c>
      <c r="AI192">
        <v>596.70000000000005</v>
      </c>
      <c r="AJ192">
        <v>0</v>
      </c>
      <c r="AK192">
        <v>2</v>
      </c>
      <c r="AL192">
        <v>266</v>
      </c>
      <c r="AM192" t="s">
        <v>694</v>
      </c>
      <c r="AN192" t="s">
        <v>1178</v>
      </c>
      <c r="AO192">
        <v>273.80799999999999</v>
      </c>
      <c r="AR192" t="s">
        <v>117</v>
      </c>
      <c r="AS192" t="s">
        <v>120</v>
      </c>
      <c r="AT192" t="s">
        <v>275</v>
      </c>
      <c r="AU192" t="s">
        <v>693</v>
      </c>
      <c r="AV192" t="s">
        <v>48</v>
      </c>
      <c r="AW192">
        <v>16</v>
      </c>
      <c r="BB192">
        <v>0.75963096994825796</v>
      </c>
      <c r="BC192" t="s">
        <v>69</v>
      </c>
      <c r="BF192" t="s">
        <v>117</v>
      </c>
      <c r="BG192" t="s">
        <v>120</v>
      </c>
      <c r="BH192" t="s">
        <v>693</v>
      </c>
      <c r="BI192">
        <v>153</v>
      </c>
      <c r="BJ192">
        <v>16</v>
      </c>
      <c r="BK192" t="s">
        <v>275</v>
      </c>
      <c r="BL192" t="s">
        <v>252</v>
      </c>
      <c r="BM192">
        <v>0.75963096994825796</v>
      </c>
      <c r="BN192" t="s">
        <v>69</v>
      </c>
      <c r="BO192" t="s">
        <v>191</v>
      </c>
      <c r="BP192">
        <v>2478.002</v>
      </c>
    </row>
    <row r="193" spans="1:68" ht="16.5">
      <c r="A193" s="125" t="str">
        <f t="shared" si="102"/>
        <v>삼환교통</v>
      </c>
      <c r="B193" s="126" t="str">
        <f t="shared" si="100"/>
        <v>이제열</v>
      </c>
      <c r="C193" s="127" t="str">
        <f t="shared" si="103"/>
        <v>F</v>
      </c>
      <c r="D193" s="128">
        <f t="shared" si="104"/>
        <v>0.72956521739130442</v>
      </c>
      <c r="E193" s="129">
        <f t="shared" si="105"/>
        <v>7474</v>
      </c>
      <c r="F193" s="130" t="str">
        <f t="shared" si="106"/>
        <v>62</v>
      </c>
      <c r="G193" s="131" t="str">
        <f t="shared" si="107"/>
        <v>70바3180</v>
      </c>
      <c r="H193" s="132">
        <f t="shared" si="108"/>
        <v>1</v>
      </c>
      <c r="I193" s="133">
        <f t="shared" si="101"/>
        <v>1173.777</v>
      </c>
      <c r="J193" s="134">
        <f t="shared" si="109"/>
        <v>2.2359319802432966E-2</v>
      </c>
      <c r="K193" s="134">
        <f t="shared" si="110"/>
        <v>0.38352975273203621</v>
      </c>
      <c r="L193" s="134">
        <f t="shared" si="111"/>
        <v>0.20276423886308897</v>
      </c>
      <c r="M193" s="135">
        <f t="shared" si="112"/>
        <v>14.795</v>
      </c>
      <c r="N193" s="136">
        <f t="shared" si="113"/>
        <v>0.17039011669167142</v>
      </c>
      <c r="O193" s="136">
        <f t="shared" si="114"/>
        <v>8.3491157178918982</v>
      </c>
      <c r="P193" s="218">
        <f t="shared" si="115"/>
        <v>5</v>
      </c>
      <c r="Q193" s="219">
        <f t="shared" si="116"/>
        <v>2</v>
      </c>
      <c r="R193" s="219">
        <f t="shared" si="117"/>
        <v>98</v>
      </c>
      <c r="T193">
        <v>514</v>
      </c>
      <c r="U193">
        <v>7474</v>
      </c>
      <c r="V193" t="s">
        <v>695</v>
      </c>
      <c r="W193">
        <v>1173.777</v>
      </c>
      <c r="X193">
        <v>699.68200000000002</v>
      </c>
      <c r="Y193">
        <v>1.6779999999999999</v>
      </c>
      <c r="Z193">
        <v>14.795</v>
      </c>
      <c r="AA193">
        <v>84.030821000000003</v>
      </c>
      <c r="AB193">
        <v>1.8788720000000001</v>
      </c>
      <c r="AC193">
        <v>32.228319999999997</v>
      </c>
      <c r="AD193" s="1">
        <v>238</v>
      </c>
      <c r="AE193">
        <v>2</v>
      </c>
      <c r="AF193">
        <v>98</v>
      </c>
      <c r="AG193">
        <v>62</v>
      </c>
      <c r="AH193">
        <v>13.96841</v>
      </c>
      <c r="AI193">
        <v>0</v>
      </c>
      <c r="AJ193">
        <v>0</v>
      </c>
      <c r="AK193">
        <v>5</v>
      </c>
      <c r="AL193">
        <v>739</v>
      </c>
      <c r="AM193" t="s">
        <v>696</v>
      </c>
      <c r="AN193" t="s">
        <v>1179</v>
      </c>
      <c r="AO193">
        <v>1136.874</v>
      </c>
      <c r="AR193" t="s">
        <v>117</v>
      </c>
      <c r="AS193" t="s">
        <v>122</v>
      </c>
      <c r="AT193" t="s">
        <v>315</v>
      </c>
      <c r="AU193" t="s">
        <v>695</v>
      </c>
      <c r="AV193" t="s">
        <v>48</v>
      </c>
      <c r="AW193">
        <v>1</v>
      </c>
      <c r="BB193">
        <v>0.72956521739130442</v>
      </c>
      <c r="BC193" t="s">
        <v>69</v>
      </c>
      <c r="BF193" t="s">
        <v>117</v>
      </c>
      <c r="BG193" t="s">
        <v>122</v>
      </c>
      <c r="BH193" t="s">
        <v>695</v>
      </c>
      <c r="BI193">
        <v>7474</v>
      </c>
      <c r="BJ193">
        <v>1</v>
      </c>
      <c r="BK193" t="s">
        <v>315</v>
      </c>
      <c r="BL193" t="s">
        <v>178</v>
      </c>
      <c r="BM193">
        <v>0.72956521739130442</v>
      </c>
      <c r="BN193" t="s">
        <v>69</v>
      </c>
      <c r="BO193" t="s">
        <v>191</v>
      </c>
      <c r="BP193">
        <v>1136.874</v>
      </c>
    </row>
    <row r="194" spans="1:68" ht="16.5">
      <c r="A194" s="108" t="str">
        <f t="shared" si="102"/>
        <v>삼환교통</v>
      </c>
      <c r="B194" s="109" t="str">
        <f t="shared" si="100"/>
        <v>이종부</v>
      </c>
      <c r="C194" s="110" t="str">
        <f t="shared" si="103"/>
        <v>D</v>
      </c>
      <c r="D194" s="111">
        <f t="shared" si="104"/>
        <v>0.82525599579389497</v>
      </c>
      <c r="E194" s="112">
        <f t="shared" si="105"/>
        <v>9970</v>
      </c>
      <c r="F194" s="113" t="str">
        <f t="shared" si="106"/>
        <v>급행99</v>
      </c>
      <c r="G194" s="114" t="str">
        <f t="shared" si="107"/>
        <v>70바3151</v>
      </c>
      <c r="H194" s="115">
        <f t="shared" si="108"/>
        <v>2</v>
      </c>
      <c r="I194" s="116">
        <f t="shared" si="101"/>
        <v>2339.7020000000002</v>
      </c>
      <c r="J194" s="117">
        <f t="shared" si="109"/>
        <v>7.2807373434947975E-3</v>
      </c>
      <c r="K194" s="117">
        <f t="shared" si="110"/>
        <v>0.33829094868582338</v>
      </c>
      <c r="L194" s="117">
        <f t="shared" si="111"/>
        <v>0.27182948939651286</v>
      </c>
      <c r="M194" s="118">
        <f t="shared" si="112"/>
        <v>14.718999999999999</v>
      </c>
      <c r="N194" s="119">
        <f t="shared" si="113"/>
        <v>4.2740485754168688E-2</v>
      </c>
      <c r="O194" s="119">
        <f t="shared" si="114"/>
        <v>8.1634327790462198</v>
      </c>
      <c r="P194" s="220">
        <f t="shared" si="115"/>
        <v>18</v>
      </c>
      <c r="Q194" s="221">
        <f t="shared" si="116"/>
        <v>1</v>
      </c>
      <c r="R194" s="221">
        <f t="shared" si="117"/>
        <v>191</v>
      </c>
      <c r="T194">
        <v>514</v>
      </c>
      <c r="U194">
        <v>9970</v>
      </c>
      <c r="V194" t="s">
        <v>697</v>
      </c>
      <c r="W194">
        <v>2339.7020000000002</v>
      </c>
      <c r="X194">
        <v>973.05200000000002</v>
      </c>
      <c r="Y194">
        <v>2.4039999999999999</v>
      </c>
      <c r="Z194">
        <v>14.718999999999999</v>
      </c>
      <c r="AA194">
        <v>121.321366</v>
      </c>
      <c r="AB194">
        <v>0.88330900000000001</v>
      </c>
      <c r="AC194">
        <v>41.041919999999998</v>
      </c>
      <c r="AD194" s="1">
        <v>636</v>
      </c>
      <c r="AE194">
        <v>1</v>
      </c>
      <c r="AF194">
        <v>191</v>
      </c>
      <c r="AG194">
        <v>71</v>
      </c>
      <c r="AH194">
        <v>19.285160000000001</v>
      </c>
      <c r="AI194">
        <v>636.70000000000005</v>
      </c>
      <c r="AJ194">
        <v>0</v>
      </c>
      <c r="AK194">
        <v>18</v>
      </c>
      <c r="AL194">
        <v>1878</v>
      </c>
      <c r="AM194" t="s">
        <v>698</v>
      </c>
      <c r="AN194" t="s">
        <v>1180</v>
      </c>
      <c r="AO194">
        <v>2173.4340000000002</v>
      </c>
      <c r="AR194" t="s">
        <v>117</v>
      </c>
      <c r="AS194" t="s">
        <v>124</v>
      </c>
      <c r="AT194" t="s">
        <v>357</v>
      </c>
      <c r="AU194" t="s">
        <v>697</v>
      </c>
      <c r="AV194" t="s">
        <v>48</v>
      </c>
      <c r="AW194">
        <v>2</v>
      </c>
      <c r="BB194">
        <v>0.82525599579389497</v>
      </c>
      <c r="BC194" t="s">
        <v>66</v>
      </c>
      <c r="BF194" t="s">
        <v>117</v>
      </c>
      <c r="BG194" t="s">
        <v>124</v>
      </c>
      <c r="BH194" t="s">
        <v>697</v>
      </c>
      <c r="BI194">
        <v>9970</v>
      </c>
      <c r="BJ194">
        <v>2</v>
      </c>
      <c r="BK194" t="s">
        <v>357</v>
      </c>
      <c r="BL194" t="s">
        <v>356</v>
      </c>
      <c r="BM194">
        <v>0.82525599579389497</v>
      </c>
      <c r="BN194" t="s">
        <v>66</v>
      </c>
      <c r="BO194" t="s">
        <v>182</v>
      </c>
      <c r="BP194">
        <v>2339.7020000000002</v>
      </c>
    </row>
    <row r="195" spans="1:68" ht="16.5">
      <c r="A195" s="125" t="str">
        <f t="shared" si="102"/>
        <v>삼환교통</v>
      </c>
      <c r="B195" s="126" t="str">
        <f t="shared" si="100"/>
        <v>이종석</v>
      </c>
      <c r="C195" s="127" t="str">
        <f t="shared" si="103"/>
        <v>D</v>
      </c>
      <c r="D195" s="128">
        <f t="shared" si="104"/>
        <v>0.84280226363998056</v>
      </c>
      <c r="E195" s="129">
        <f t="shared" si="105"/>
        <v>3271</v>
      </c>
      <c r="F195" s="130" t="str">
        <f t="shared" si="106"/>
        <v>14</v>
      </c>
      <c r="G195" s="131" t="str">
        <f t="shared" si="107"/>
        <v>70바3110</v>
      </c>
      <c r="H195" s="132">
        <f t="shared" si="108"/>
        <v>3</v>
      </c>
      <c r="I195" s="133">
        <f t="shared" si="101"/>
        <v>777.97</v>
      </c>
      <c r="J195" s="134">
        <f t="shared" si="109"/>
        <v>2.9135397298406238E-2</v>
      </c>
      <c r="K195" s="134">
        <f t="shared" si="110"/>
        <v>0.36233138609283116</v>
      </c>
      <c r="L195" s="134">
        <f t="shared" si="111"/>
        <v>0.23908376929701658</v>
      </c>
      <c r="M195" s="135">
        <f t="shared" si="112"/>
        <v>13.148999999999999</v>
      </c>
      <c r="N195" s="136">
        <f t="shared" si="113"/>
        <v>0.64269830456187249</v>
      </c>
      <c r="O195" s="136">
        <f t="shared" si="114"/>
        <v>9.5119349075157142</v>
      </c>
      <c r="P195" s="218">
        <f t="shared" si="115"/>
        <v>17</v>
      </c>
      <c r="Q195" s="219">
        <f t="shared" si="116"/>
        <v>5</v>
      </c>
      <c r="R195" s="219">
        <f t="shared" si="117"/>
        <v>74</v>
      </c>
      <c r="T195">
        <v>514</v>
      </c>
      <c r="U195">
        <v>3271</v>
      </c>
      <c r="V195" t="s">
        <v>699</v>
      </c>
      <c r="W195">
        <v>777.97</v>
      </c>
      <c r="X195">
        <v>456.01600000000002</v>
      </c>
      <c r="Y195">
        <v>1.706</v>
      </c>
      <c r="Z195">
        <v>13.148999999999999</v>
      </c>
      <c r="AA195">
        <v>49.214430999999998</v>
      </c>
      <c r="AB195">
        <v>1.4338820000000001</v>
      </c>
      <c r="AC195">
        <v>17.831932999999999</v>
      </c>
      <c r="AD195" s="1">
        <v>186</v>
      </c>
      <c r="AE195">
        <v>5</v>
      </c>
      <c r="AF195">
        <v>74</v>
      </c>
      <c r="AG195">
        <v>64</v>
      </c>
      <c r="AH195">
        <v>15.807760999999999</v>
      </c>
      <c r="AI195">
        <v>15</v>
      </c>
      <c r="AJ195">
        <v>0</v>
      </c>
      <c r="AK195">
        <v>17</v>
      </c>
      <c r="AL195">
        <v>4271</v>
      </c>
      <c r="AM195" t="s">
        <v>700</v>
      </c>
      <c r="AN195" t="s">
        <v>1181</v>
      </c>
      <c r="AO195">
        <v>575.98599999999999</v>
      </c>
      <c r="AR195" t="s">
        <v>117</v>
      </c>
      <c r="AS195" t="s">
        <v>118</v>
      </c>
      <c r="AT195" t="s">
        <v>203</v>
      </c>
      <c r="AU195" t="s">
        <v>699</v>
      </c>
      <c r="AV195" t="s">
        <v>48</v>
      </c>
      <c r="AW195">
        <v>3</v>
      </c>
      <c r="BB195">
        <v>0.84280226363998056</v>
      </c>
      <c r="BC195" t="s">
        <v>66</v>
      </c>
      <c r="BF195" t="s">
        <v>117</v>
      </c>
      <c r="BG195" t="s">
        <v>118</v>
      </c>
      <c r="BH195" t="s">
        <v>699</v>
      </c>
      <c r="BI195">
        <v>3271</v>
      </c>
      <c r="BJ195">
        <v>3</v>
      </c>
      <c r="BK195" t="s">
        <v>203</v>
      </c>
      <c r="BL195" t="s">
        <v>222</v>
      </c>
      <c r="BM195">
        <v>0.84280226363998056</v>
      </c>
      <c r="BN195" t="s">
        <v>66</v>
      </c>
      <c r="BO195" t="s">
        <v>182</v>
      </c>
      <c r="BP195">
        <v>731.09100000000001</v>
      </c>
    </row>
    <row r="196" spans="1:68" ht="16.5">
      <c r="A196" s="108" t="str">
        <f t="shared" si="102"/>
        <v>삼환교통</v>
      </c>
      <c r="B196" s="109" t="str">
        <f t="shared" ref="B196:B259" si="118">IF(BH196="NULL", E196, BH196)</f>
        <v>이종섭</v>
      </c>
      <c r="C196" s="110" t="str">
        <f t="shared" si="103"/>
        <v>C</v>
      </c>
      <c r="D196" s="111">
        <f t="shared" si="104"/>
        <v>0.85466424791246287</v>
      </c>
      <c r="E196" s="112">
        <f t="shared" si="105"/>
        <v>249</v>
      </c>
      <c r="F196" s="113" t="str">
        <f t="shared" si="106"/>
        <v>4</v>
      </c>
      <c r="G196" s="114" t="str">
        <f t="shared" si="107"/>
        <v>72아1237</v>
      </c>
      <c r="H196" s="115">
        <f t="shared" si="108"/>
        <v>2</v>
      </c>
      <c r="I196" s="116">
        <f t="shared" ref="I196:I259" si="119">W196</f>
        <v>1828.0909999999999</v>
      </c>
      <c r="J196" s="117">
        <f t="shared" si="109"/>
        <v>1.1823181622902759E-2</v>
      </c>
      <c r="K196" s="117">
        <f t="shared" si="110"/>
        <v>0.33890990472679289</v>
      </c>
      <c r="L196" s="117">
        <f t="shared" si="111"/>
        <v>0.24123525579415905</v>
      </c>
      <c r="M196" s="118">
        <f t="shared" si="112"/>
        <v>9.9410000000000007</v>
      </c>
      <c r="N196" s="119">
        <f t="shared" si="113"/>
        <v>5.4701872062167589E-2</v>
      </c>
      <c r="O196" s="119">
        <f t="shared" si="114"/>
        <v>4.9231684855950828</v>
      </c>
      <c r="P196" s="220">
        <f t="shared" si="115"/>
        <v>0</v>
      </c>
      <c r="Q196" s="221">
        <f t="shared" si="116"/>
        <v>1</v>
      </c>
      <c r="R196" s="221">
        <f t="shared" si="117"/>
        <v>90</v>
      </c>
      <c r="T196">
        <v>514</v>
      </c>
      <c r="U196">
        <v>249</v>
      </c>
      <c r="V196" t="s">
        <v>701</v>
      </c>
      <c r="W196">
        <v>1828.0909999999999</v>
      </c>
      <c r="X196">
        <v>763.10900000000004</v>
      </c>
      <c r="Y196">
        <v>2.3959999999999999</v>
      </c>
      <c r="Z196">
        <v>9.9410000000000007</v>
      </c>
      <c r="AA196">
        <v>118.31553</v>
      </c>
      <c r="AB196">
        <v>1.3988659999999999</v>
      </c>
      <c r="AC196">
        <v>40.098305000000003</v>
      </c>
      <c r="AD196" s="1">
        <v>441</v>
      </c>
      <c r="AE196">
        <v>1</v>
      </c>
      <c r="AF196">
        <v>90</v>
      </c>
      <c r="AG196">
        <v>70</v>
      </c>
      <c r="AH196">
        <v>15.450979999999999</v>
      </c>
      <c r="AI196">
        <v>61.2</v>
      </c>
      <c r="AJ196">
        <v>0</v>
      </c>
      <c r="AK196">
        <v>0</v>
      </c>
      <c r="AL196">
        <v>0</v>
      </c>
      <c r="AM196" t="s">
        <v>702</v>
      </c>
      <c r="AN196" t="s">
        <v>1182</v>
      </c>
      <c r="AO196">
        <v>1758.6569999999999</v>
      </c>
      <c r="AR196" t="s">
        <v>117</v>
      </c>
      <c r="AS196" t="s">
        <v>120</v>
      </c>
      <c r="AT196" t="s">
        <v>276</v>
      </c>
      <c r="AU196" t="s">
        <v>701</v>
      </c>
      <c r="AV196" t="s">
        <v>48</v>
      </c>
      <c r="AW196">
        <v>2</v>
      </c>
      <c r="BB196">
        <v>0.85466424791246287</v>
      </c>
      <c r="BC196" t="s">
        <v>68</v>
      </c>
      <c r="BF196" t="s">
        <v>117</v>
      </c>
      <c r="BG196" t="s">
        <v>120</v>
      </c>
      <c r="BH196" t="s">
        <v>701</v>
      </c>
      <c r="BI196">
        <v>249</v>
      </c>
      <c r="BJ196">
        <v>2</v>
      </c>
      <c r="BK196" t="s">
        <v>276</v>
      </c>
      <c r="BL196" t="s">
        <v>361</v>
      </c>
      <c r="BM196">
        <v>0.85466424791246287</v>
      </c>
      <c r="BN196" t="s">
        <v>68</v>
      </c>
      <c r="BO196" t="s">
        <v>180</v>
      </c>
      <c r="BP196">
        <v>1828.0909999999999</v>
      </c>
    </row>
    <row r="197" spans="1:68" ht="16.5">
      <c r="A197" s="125" t="str">
        <f t="shared" si="102"/>
        <v>삼환교통</v>
      </c>
      <c r="B197" s="126" t="str">
        <f t="shared" si="118"/>
        <v>이종호</v>
      </c>
      <c r="C197" s="127" t="str">
        <f t="shared" si="103"/>
        <v>F</v>
      </c>
      <c r="D197" s="128">
        <f t="shared" si="104"/>
        <v>0.76111291690585292</v>
      </c>
      <c r="E197" s="129">
        <f t="shared" si="105"/>
        <v>3164</v>
      </c>
      <c r="F197" s="130" t="str">
        <f t="shared" si="106"/>
        <v>예비</v>
      </c>
      <c r="G197" s="131" t="str">
        <f t="shared" si="107"/>
        <v>72아1206</v>
      </c>
      <c r="H197" s="132">
        <f t="shared" si="108"/>
        <v>7</v>
      </c>
      <c r="I197" s="133">
        <f t="shared" si="119"/>
        <v>1481.797</v>
      </c>
      <c r="J197" s="134">
        <f t="shared" si="109"/>
        <v>4.9569770640727588E-2</v>
      </c>
      <c r="K197" s="134">
        <f t="shared" si="110"/>
        <v>0.32544506770987802</v>
      </c>
      <c r="L197" s="134">
        <f t="shared" si="111"/>
        <v>0.21123001328792002</v>
      </c>
      <c r="M197" s="135">
        <f t="shared" si="112"/>
        <v>14.515000000000001</v>
      </c>
      <c r="N197" s="136">
        <f t="shared" si="113"/>
        <v>0.13497125449707348</v>
      </c>
      <c r="O197" s="136">
        <f t="shared" si="114"/>
        <v>43.055830184566439</v>
      </c>
      <c r="P197" s="218">
        <f t="shared" si="115"/>
        <v>3</v>
      </c>
      <c r="Q197" s="219">
        <f t="shared" si="116"/>
        <v>2</v>
      </c>
      <c r="R197" s="219">
        <f t="shared" si="117"/>
        <v>638</v>
      </c>
      <c r="T197">
        <v>514</v>
      </c>
      <c r="U197">
        <v>3164</v>
      </c>
      <c r="V197" t="s">
        <v>703</v>
      </c>
      <c r="W197">
        <v>1481.797</v>
      </c>
      <c r="X197">
        <v>744.42899999999997</v>
      </c>
      <c r="Y197">
        <v>1.9910000000000001</v>
      </c>
      <c r="Z197">
        <v>14.515000000000001</v>
      </c>
      <c r="AA197">
        <v>89.363032000000004</v>
      </c>
      <c r="AB197">
        <v>4.4297050000000002</v>
      </c>
      <c r="AC197">
        <v>29.082757999999998</v>
      </c>
      <c r="AD197" s="1">
        <v>313</v>
      </c>
      <c r="AE197">
        <v>2</v>
      </c>
      <c r="AF197">
        <v>638</v>
      </c>
      <c r="AG197">
        <v>74</v>
      </c>
      <c r="AH197">
        <v>16.581766999999999</v>
      </c>
      <c r="AI197">
        <v>790.1</v>
      </c>
      <c r="AJ197">
        <v>0</v>
      </c>
      <c r="AK197">
        <v>3</v>
      </c>
      <c r="AL197">
        <v>348</v>
      </c>
      <c r="AM197" t="s">
        <v>704</v>
      </c>
      <c r="AN197" t="s">
        <v>1183</v>
      </c>
      <c r="AO197">
        <v>513.31299999999999</v>
      </c>
      <c r="AR197" t="s">
        <v>117</v>
      </c>
      <c r="AS197" t="s">
        <v>89</v>
      </c>
      <c r="AT197" t="s">
        <v>358</v>
      </c>
      <c r="AU197" t="s">
        <v>703</v>
      </c>
      <c r="AV197" t="s">
        <v>48</v>
      </c>
      <c r="AW197">
        <v>7</v>
      </c>
      <c r="BB197">
        <v>0.76111291690585292</v>
      </c>
      <c r="BC197" t="s">
        <v>69</v>
      </c>
      <c r="BF197" t="s">
        <v>117</v>
      </c>
      <c r="BG197" t="s">
        <v>89</v>
      </c>
      <c r="BH197" t="s">
        <v>703</v>
      </c>
      <c r="BI197">
        <v>3164</v>
      </c>
      <c r="BJ197">
        <v>7</v>
      </c>
      <c r="BK197" t="s">
        <v>358</v>
      </c>
      <c r="BL197" t="s">
        <v>360</v>
      </c>
      <c r="BM197">
        <v>0.76111291690585292</v>
      </c>
      <c r="BN197" t="s">
        <v>69</v>
      </c>
      <c r="BO197" t="s">
        <v>191</v>
      </c>
      <c r="BP197">
        <v>1466.672</v>
      </c>
    </row>
    <row r="198" spans="1:68" ht="16.5">
      <c r="A198" s="108" t="str">
        <f t="shared" si="102"/>
        <v>삼환교통</v>
      </c>
      <c r="B198" s="109" t="str">
        <f t="shared" si="118"/>
        <v>이준용</v>
      </c>
      <c r="C198" s="110" t="str">
        <f t="shared" si="103"/>
        <v>B</v>
      </c>
      <c r="D198" s="111">
        <f t="shared" si="104"/>
        <v>0.94904761904761903</v>
      </c>
      <c r="E198" s="112">
        <f t="shared" si="105"/>
        <v>7013</v>
      </c>
      <c r="F198" s="113" t="str">
        <f t="shared" si="106"/>
        <v>23</v>
      </c>
      <c r="G198" s="114" t="str">
        <f t="shared" si="107"/>
        <v>70바3192</v>
      </c>
      <c r="H198" s="115">
        <f t="shared" si="108"/>
        <v>1</v>
      </c>
      <c r="I198" s="116">
        <f t="shared" si="119"/>
        <v>1227.511</v>
      </c>
      <c r="J198" s="117">
        <f t="shared" si="109"/>
        <v>2.4269082085437824E-2</v>
      </c>
      <c r="K198" s="117">
        <f t="shared" si="110"/>
        <v>0.36600224036906492</v>
      </c>
      <c r="L198" s="117">
        <f t="shared" si="111"/>
        <v>0.16374598679767433</v>
      </c>
      <c r="M198" s="118">
        <f t="shared" si="112"/>
        <v>10.265000000000001</v>
      </c>
      <c r="N198" s="119">
        <f t="shared" si="113"/>
        <v>0</v>
      </c>
      <c r="O198" s="119">
        <f t="shared" si="114"/>
        <v>4.3991459139673701</v>
      </c>
      <c r="P198" s="220">
        <f t="shared" si="115"/>
        <v>2</v>
      </c>
      <c r="Q198" s="221">
        <f t="shared" si="116"/>
        <v>0</v>
      </c>
      <c r="R198" s="221">
        <f t="shared" si="117"/>
        <v>54</v>
      </c>
      <c r="T198">
        <v>514</v>
      </c>
      <c r="U198">
        <v>7013</v>
      </c>
      <c r="V198" t="s">
        <v>705</v>
      </c>
      <c r="W198">
        <v>1227.511</v>
      </c>
      <c r="X198">
        <v>615.77499999999998</v>
      </c>
      <c r="Y198">
        <v>1.9930000000000001</v>
      </c>
      <c r="Z198">
        <v>10.265000000000001</v>
      </c>
      <c r="AA198">
        <v>84.239692000000005</v>
      </c>
      <c r="AB198">
        <v>2.0444200000000001</v>
      </c>
      <c r="AC198">
        <v>30.831916</v>
      </c>
      <c r="AD198" s="1">
        <v>201</v>
      </c>
      <c r="AE198">
        <v>0</v>
      </c>
      <c r="AF198">
        <v>54</v>
      </c>
      <c r="AG198">
        <v>67</v>
      </c>
      <c r="AH198">
        <v>14.571645999999999</v>
      </c>
      <c r="AI198">
        <v>67.5</v>
      </c>
      <c r="AJ198">
        <v>0</v>
      </c>
      <c r="AK198">
        <v>2</v>
      </c>
      <c r="AL198">
        <v>445</v>
      </c>
      <c r="AM198" t="s">
        <v>706</v>
      </c>
      <c r="AN198" t="s">
        <v>1184</v>
      </c>
      <c r="AO198">
        <v>1227.511</v>
      </c>
      <c r="AR198" t="s">
        <v>117</v>
      </c>
      <c r="AS198" t="s">
        <v>119</v>
      </c>
      <c r="AT198" t="s">
        <v>242</v>
      </c>
      <c r="AU198" t="s">
        <v>705</v>
      </c>
      <c r="AV198" t="s">
        <v>48</v>
      </c>
      <c r="AW198">
        <v>1</v>
      </c>
      <c r="BB198">
        <v>0.94904761904761903</v>
      </c>
      <c r="BC198" t="s">
        <v>67</v>
      </c>
      <c r="BF198" t="s">
        <v>117</v>
      </c>
      <c r="BG198" t="s">
        <v>119</v>
      </c>
      <c r="BH198" t="s">
        <v>705</v>
      </c>
      <c r="BI198">
        <v>7013</v>
      </c>
      <c r="BJ198">
        <v>1</v>
      </c>
      <c r="BK198" t="s">
        <v>242</v>
      </c>
      <c r="BL198" t="s">
        <v>178</v>
      </c>
      <c r="BM198">
        <v>0.94904761904761903</v>
      </c>
      <c r="BN198" t="s">
        <v>67</v>
      </c>
      <c r="BO198" t="s">
        <v>179</v>
      </c>
      <c r="BP198">
        <v>1227.511</v>
      </c>
    </row>
    <row r="199" spans="1:68" ht="16.5">
      <c r="A199" s="125" t="str">
        <f t="shared" si="102"/>
        <v>삼환교통</v>
      </c>
      <c r="B199" s="126" t="str">
        <f t="shared" si="118"/>
        <v>이준표</v>
      </c>
      <c r="C199" s="127" t="str">
        <f t="shared" si="103"/>
        <v>C</v>
      </c>
      <c r="D199" s="128">
        <f t="shared" si="104"/>
        <v>0.88427154041916589</v>
      </c>
      <c r="E199" s="129">
        <f t="shared" si="105"/>
        <v>7788</v>
      </c>
      <c r="F199" s="130" t="str">
        <f t="shared" si="106"/>
        <v>23</v>
      </c>
      <c r="G199" s="131" t="str">
        <f t="shared" si="107"/>
        <v>70바3129</v>
      </c>
      <c r="H199" s="132">
        <f t="shared" si="108"/>
        <v>2</v>
      </c>
      <c r="I199" s="133">
        <f t="shared" si="119"/>
        <v>1103.9000000000001</v>
      </c>
      <c r="J199" s="134">
        <f t="shared" si="109"/>
        <v>5.048814216362741E-2</v>
      </c>
      <c r="K199" s="134">
        <f t="shared" si="110"/>
        <v>0.35208481278909165</v>
      </c>
      <c r="L199" s="134">
        <f t="shared" si="111"/>
        <v>0.15490533562822717</v>
      </c>
      <c r="M199" s="135">
        <f t="shared" si="112"/>
        <v>13.065</v>
      </c>
      <c r="N199" s="136">
        <f t="shared" si="113"/>
        <v>0.18117583114412536</v>
      </c>
      <c r="O199" s="136">
        <f t="shared" si="114"/>
        <v>5.4352749343237612</v>
      </c>
      <c r="P199" s="218">
        <f t="shared" si="115"/>
        <v>3</v>
      </c>
      <c r="Q199" s="219">
        <f t="shared" si="116"/>
        <v>2</v>
      </c>
      <c r="R199" s="219">
        <f t="shared" si="117"/>
        <v>60</v>
      </c>
      <c r="T199">
        <v>514</v>
      </c>
      <c r="U199">
        <v>7788</v>
      </c>
      <c r="V199" t="s">
        <v>707</v>
      </c>
      <c r="W199">
        <v>1103.9000000000001</v>
      </c>
      <c r="X199">
        <v>620.82600000000002</v>
      </c>
      <c r="Y199">
        <v>1.778</v>
      </c>
      <c r="Z199">
        <v>13.065</v>
      </c>
      <c r="AA199">
        <v>68.062753999999998</v>
      </c>
      <c r="AB199">
        <v>3.4363619999999999</v>
      </c>
      <c r="AC199">
        <v>23.963861999999999</v>
      </c>
      <c r="AD199" s="1">
        <v>171</v>
      </c>
      <c r="AE199">
        <v>2</v>
      </c>
      <c r="AF199">
        <v>60</v>
      </c>
      <c r="AG199">
        <v>84</v>
      </c>
      <c r="AH199">
        <v>16.218855000000001</v>
      </c>
      <c r="AI199">
        <v>224.6</v>
      </c>
      <c r="AJ199">
        <v>11.5</v>
      </c>
      <c r="AK199">
        <v>3</v>
      </c>
      <c r="AL199">
        <v>1079</v>
      </c>
      <c r="AM199" t="s">
        <v>708</v>
      </c>
      <c r="AN199" t="s">
        <v>1185</v>
      </c>
      <c r="AO199">
        <v>964.94500000000005</v>
      </c>
      <c r="AR199" t="s">
        <v>117</v>
      </c>
      <c r="AS199" t="s">
        <v>119</v>
      </c>
      <c r="AT199" t="s">
        <v>233</v>
      </c>
      <c r="AU199" t="s">
        <v>707</v>
      </c>
      <c r="AV199" t="s">
        <v>48</v>
      </c>
      <c r="AW199">
        <v>2</v>
      </c>
      <c r="BB199">
        <v>0.88427154041916589</v>
      </c>
      <c r="BC199" t="s">
        <v>68</v>
      </c>
      <c r="BF199" t="s">
        <v>117</v>
      </c>
      <c r="BG199" t="s">
        <v>119</v>
      </c>
      <c r="BH199" t="s">
        <v>707</v>
      </c>
      <c r="BI199">
        <v>7788</v>
      </c>
      <c r="BJ199">
        <v>2</v>
      </c>
      <c r="BK199" t="s">
        <v>233</v>
      </c>
      <c r="BL199" t="s">
        <v>244</v>
      </c>
      <c r="BM199">
        <v>0.88427154041916589</v>
      </c>
      <c r="BN199" t="s">
        <v>68</v>
      </c>
      <c r="BO199" t="s">
        <v>180</v>
      </c>
      <c r="BP199">
        <v>1053.473</v>
      </c>
    </row>
    <row r="200" spans="1:68" ht="16.5">
      <c r="A200" s="108" t="str">
        <f t="shared" si="102"/>
        <v>삼환교통</v>
      </c>
      <c r="B200" s="109" t="str">
        <f t="shared" si="118"/>
        <v>이지수</v>
      </c>
      <c r="C200" s="110" t="str">
        <f t="shared" si="103"/>
        <v>D</v>
      </c>
      <c r="D200" s="111">
        <f t="shared" si="104"/>
        <v>0.80931243176798529</v>
      </c>
      <c r="E200" s="112">
        <f t="shared" si="105"/>
        <v>5375</v>
      </c>
      <c r="F200" s="113" t="str">
        <f t="shared" si="106"/>
        <v>23</v>
      </c>
      <c r="G200" s="114" t="str">
        <f t="shared" si="107"/>
        <v>72아1008</v>
      </c>
      <c r="H200" s="115">
        <f t="shared" si="108"/>
        <v>5</v>
      </c>
      <c r="I200" s="116">
        <f t="shared" si="119"/>
        <v>734.21600000000001</v>
      </c>
      <c r="J200" s="117">
        <f t="shared" si="109"/>
        <v>3.5875245737757674E-2</v>
      </c>
      <c r="K200" s="117">
        <f t="shared" si="110"/>
        <v>0.36944209078569351</v>
      </c>
      <c r="L200" s="117">
        <f t="shared" si="111"/>
        <v>0.12257973130522898</v>
      </c>
      <c r="M200" s="118">
        <f t="shared" si="112"/>
        <v>13.635</v>
      </c>
      <c r="N200" s="119">
        <f t="shared" si="113"/>
        <v>0.27239940290050885</v>
      </c>
      <c r="O200" s="119">
        <f t="shared" si="114"/>
        <v>11.985573727622389</v>
      </c>
      <c r="P200" s="220">
        <f t="shared" si="115"/>
        <v>15</v>
      </c>
      <c r="Q200" s="221">
        <f t="shared" si="116"/>
        <v>2</v>
      </c>
      <c r="R200" s="221">
        <f t="shared" si="117"/>
        <v>88</v>
      </c>
      <c r="T200">
        <v>514</v>
      </c>
      <c r="U200">
        <v>5375</v>
      </c>
      <c r="V200" t="s">
        <v>1186</v>
      </c>
      <c r="W200">
        <v>734.21600000000001</v>
      </c>
      <c r="X200">
        <v>435.137</v>
      </c>
      <c r="Y200">
        <v>1.6870000000000001</v>
      </c>
      <c r="Z200">
        <v>13.635</v>
      </c>
      <c r="AA200">
        <v>50.367209000000003</v>
      </c>
      <c r="AB200">
        <v>1.8069360000000001</v>
      </c>
      <c r="AC200">
        <v>18.607766999999999</v>
      </c>
      <c r="AD200" s="1">
        <v>90</v>
      </c>
      <c r="AE200">
        <v>2</v>
      </c>
      <c r="AF200">
        <v>88</v>
      </c>
      <c r="AG200">
        <v>74</v>
      </c>
      <c r="AH200">
        <v>14.577261</v>
      </c>
      <c r="AI200">
        <v>46.3</v>
      </c>
      <c r="AJ200">
        <v>0</v>
      </c>
      <c r="AK200">
        <v>15</v>
      </c>
      <c r="AL200">
        <v>5264</v>
      </c>
      <c r="AM200" t="s">
        <v>1187</v>
      </c>
      <c r="AN200" t="s">
        <v>1188</v>
      </c>
      <c r="AO200">
        <v>272.92599999999999</v>
      </c>
      <c r="AR200" t="s">
        <v>117</v>
      </c>
      <c r="AS200" t="s">
        <v>119</v>
      </c>
      <c r="AT200" t="s">
        <v>244</v>
      </c>
      <c r="AU200" t="s">
        <v>1186</v>
      </c>
      <c r="AV200" t="s">
        <v>48</v>
      </c>
      <c r="AW200">
        <v>5</v>
      </c>
      <c r="BB200">
        <v>0.80931243176798529</v>
      </c>
      <c r="BC200" t="s">
        <v>66</v>
      </c>
      <c r="BF200" t="s">
        <v>117</v>
      </c>
      <c r="BG200" t="s">
        <v>119</v>
      </c>
      <c r="BH200" t="s">
        <v>1186</v>
      </c>
      <c r="BI200">
        <v>5375</v>
      </c>
      <c r="BJ200">
        <v>5</v>
      </c>
      <c r="BK200" t="s">
        <v>244</v>
      </c>
      <c r="BL200" t="s">
        <v>203</v>
      </c>
      <c r="BM200">
        <v>0.80931243176798529</v>
      </c>
      <c r="BN200" t="s">
        <v>66</v>
      </c>
      <c r="BO200" t="s">
        <v>182</v>
      </c>
      <c r="BP200">
        <v>637.947</v>
      </c>
    </row>
    <row r="201" spans="1:68" ht="16.5">
      <c r="A201" s="125" t="str">
        <f t="shared" si="102"/>
        <v>삼환교통</v>
      </c>
      <c r="B201" s="126" t="str">
        <f t="shared" si="118"/>
        <v>이창희</v>
      </c>
      <c r="C201" s="127" t="str">
        <f t="shared" si="103"/>
        <v>F</v>
      </c>
      <c r="D201" s="128">
        <f t="shared" si="104"/>
        <v>0.74250000000000005</v>
      </c>
      <c r="E201" s="129">
        <f t="shared" si="105"/>
        <v>617</v>
      </c>
      <c r="F201" s="130" t="str">
        <f t="shared" si="106"/>
        <v>62</v>
      </c>
      <c r="G201" s="131" t="str">
        <f t="shared" si="107"/>
        <v>70바3136</v>
      </c>
      <c r="H201" s="132">
        <f t="shared" si="108"/>
        <v>1</v>
      </c>
      <c r="I201" s="133">
        <f t="shared" si="119"/>
        <v>2913.2260000000001</v>
      </c>
      <c r="J201" s="134">
        <f t="shared" si="109"/>
        <v>1.7059029608738532E-2</v>
      </c>
      <c r="K201" s="134">
        <f t="shared" si="110"/>
        <v>0.3589166093887613</v>
      </c>
      <c r="L201" s="134">
        <f t="shared" si="111"/>
        <v>0.1716310372075493</v>
      </c>
      <c r="M201" s="135">
        <f t="shared" si="112"/>
        <v>10.567</v>
      </c>
      <c r="N201" s="136">
        <f t="shared" si="113"/>
        <v>0.37758828185660842</v>
      </c>
      <c r="O201" s="136">
        <f t="shared" si="114"/>
        <v>6.4876532064453629</v>
      </c>
      <c r="P201" s="218">
        <f t="shared" si="115"/>
        <v>25</v>
      </c>
      <c r="Q201" s="219">
        <f t="shared" si="116"/>
        <v>11</v>
      </c>
      <c r="R201" s="219">
        <f t="shared" si="117"/>
        <v>189</v>
      </c>
      <c r="T201">
        <v>514</v>
      </c>
      <c r="U201">
        <v>617</v>
      </c>
      <c r="V201" t="s">
        <v>709</v>
      </c>
      <c r="W201">
        <v>2913.2260000000001</v>
      </c>
      <c r="X201">
        <v>1635.204</v>
      </c>
      <c r="Y201">
        <v>1.782</v>
      </c>
      <c r="Z201">
        <v>10.567</v>
      </c>
      <c r="AA201">
        <v>205.85162700000001</v>
      </c>
      <c r="AB201">
        <v>3.5116290000000001</v>
      </c>
      <c r="AC201">
        <v>73.883567999999997</v>
      </c>
      <c r="AD201" s="1">
        <v>500</v>
      </c>
      <c r="AE201">
        <v>11</v>
      </c>
      <c r="AF201">
        <v>189</v>
      </c>
      <c r="AG201">
        <v>91</v>
      </c>
      <c r="AH201">
        <v>14.152066</v>
      </c>
      <c r="AI201">
        <v>133.1</v>
      </c>
      <c r="AJ201">
        <v>49.1</v>
      </c>
      <c r="AK201">
        <v>25</v>
      </c>
      <c r="AL201">
        <v>2396</v>
      </c>
      <c r="AM201" t="s">
        <v>710</v>
      </c>
      <c r="AN201" t="s">
        <v>1189</v>
      </c>
      <c r="AO201">
        <v>2913.2260000000001</v>
      </c>
      <c r="AR201" t="s">
        <v>117</v>
      </c>
      <c r="AS201" t="s">
        <v>122</v>
      </c>
      <c r="AT201" t="s">
        <v>301</v>
      </c>
      <c r="AU201" t="s">
        <v>709</v>
      </c>
      <c r="AV201" t="s">
        <v>48</v>
      </c>
      <c r="AW201">
        <v>1</v>
      </c>
      <c r="BB201">
        <v>0.74250000000000005</v>
      </c>
      <c r="BC201" t="s">
        <v>69</v>
      </c>
      <c r="BF201" t="s">
        <v>117</v>
      </c>
      <c r="BG201" t="s">
        <v>122</v>
      </c>
      <c r="BH201" t="s">
        <v>709</v>
      </c>
      <c r="BI201">
        <v>617</v>
      </c>
      <c r="BJ201">
        <v>1</v>
      </c>
      <c r="BK201" t="s">
        <v>301</v>
      </c>
      <c r="BL201" t="s">
        <v>178</v>
      </c>
      <c r="BM201">
        <v>0.74250000000000005</v>
      </c>
      <c r="BN201" t="s">
        <v>69</v>
      </c>
      <c r="BO201" t="s">
        <v>191</v>
      </c>
      <c r="BP201">
        <v>2913.2260000000001</v>
      </c>
    </row>
    <row r="202" spans="1:68" ht="16.5">
      <c r="A202" s="108" t="str">
        <f t="shared" si="102"/>
        <v>삼환교통</v>
      </c>
      <c r="B202" s="109" t="str">
        <f t="shared" si="118"/>
        <v>이춘석</v>
      </c>
      <c r="C202" s="110" t="str">
        <f t="shared" si="103"/>
        <v>D</v>
      </c>
      <c r="D202" s="111">
        <f t="shared" si="104"/>
        <v>0.81916666666666671</v>
      </c>
      <c r="E202" s="112">
        <f t="shared" si="105"/>
        <v>6384</v>
      </c>
      <c r="F202" s="113" t="str">
        <f t="shared" si="106"/>
        <v>79</v>
      </c>
      <c r="G202" s="114" t="str">
        <f t="shared" si="107"/>
        <v>70바3196</v>
      </c>
      <c r="H202" s="115">
        <f t="shared" si="108"/>
        <v>1</v>
      </c>
      <c r="I202" s="116">
        <f t="shared" si="119"/>
        <v>1725.4069999999999</v>
      </c>
      <c r="J202" s="117">
        <f t="shared" si="109"/>
        <v>4.3107896027349719E-2</v>
      </c>
      <c r="K202" s="117">
        <f t="shared" si="110"/>
        <v>0.32975767171081199</v>
      </c>
      <c r="L202" s="117">
        <f t="shared" si="111"/>
        <v>0.19473666213247079</v>
      </c>
      <c r="M202" s="118">
        <f t="shared" si="112"/>
        <v>12.218999999999999</v>
      </c>
      <c r="N202" s="119">
        <f t="shared" si="113"/>
        <v>5.7957339920378208E-2</v>
      </c>
      <c r="O202" s="119">
        <f t="shared" si="114"/>
        <v>39.237119126096047</v>
      </c>
      <c r="P202" s="220">
        <f t="shared" si="115"/>
        <v>7</v>
      </c>
      <c r="Q202" s="221">
        <f t="shared" si="116"/>
        <v>1</v>
      </c>
      <c r="R202" s="221">
        <f t="shared" si="117"/>
        <v>677</v>
      </c>
      <c r="T202">
        <v>514</v>
      </c>
      <c r="U202">
        <v>6384</v>
      </c>
      <c r="V202" t="s">
        <v>711</v>
      </c>
      <c r="W202">
        <v>1725.4069999999999</v>
      </c>
      <c r="X202">
        <v>877.77300000000002</v>
      </c>
      <c r="Y202">
        <v>1.966</v>
      </c>
      <c r="Z202">
        <v>12.218999999999999</v>
      </c>
      <c r="AA202">
        <v>98.331359000000006</v>
      </c>
      <c r="AB202">
        <v>4.2388579999999996</v>
      </c>
      <c r="AC202">
        <v>32.425519999999999</v>
      </c>
      <c r="AD202" s="1">
        <v>336</v>
      </c>
      <c r="AE202">
        <v>1</v>
      </c>
      <c r="AF202">
        <v>677</v>
      </c>
      <c r="AG202">
        <v>73</v>
      </c>
      <c r="AH202">
        <v>17.546863999999999</v>
      </c>
      <c r="AI202">
        <v>436.2</v>
      </c>
      <c r="AJ202">
        <v>0</v>
      </c>
      <c r="AK202">
        <v>7</v>
      </c>
      <c r="AL202">
        <v>1759</v>
      </c>
      <c r="AM202" t="s">
        <v>712</v>
      </c>
      <c r="AN202" t="s">
        <v>1190</v>
      </c>
      <c r="AO202">
        <v>1725.4069999999999</v>
      </c>
      <c r="AR202" t="s">
        <v>117</v>
      </c>
      <c r="AS202" t="s">
        <v>123</v>
      </c>
      <c r="AT202" t="s">
        <v>346</v>
      </c>
      <c r="AU202" t="s">
        <v>711</v>
      </c>
      <c r="AV202" t="s">
        <v>48</v>
      </c>
      <c r="AW202">
        <v>1</v>
      </c>
      <c r="BB202">
        <v>0.81916666666666671</v>
      </c>
      <c r="BC202" t="s">
        <v>66</v>
      </c>
      <c r="BF202" t="s">
        <v>117</v>
      </c>
      <c r="BG202" t="s">
        <v>123</v>
      </c>
      <c r="BH202" t="s">
        <v>711</v>
      </c>
      <c r="BI202">
        <v>6384</v>
      </c>
      <c r="BJ202">
        <v>1</v>
      </c>
      <c r="BK202" t="s">
        <v>346</v>
      </c>
      <c r="BL202" t="s">
        <v>178</v>
      </c>
      <c r="BM202">
        <v>0.81916666666666671</v>
      </c>
      <c r="BN202" t="s">
        <v>66</v>
      </c>
      <c r="BO202" t="s">
        <v>182</v>
      </c>
      <c r="BP202">
        <v>1725.4069999999999</v>
      </c>
    </row>
    <row r="203" spans="1:68" ht="16.5">
      <c r="A203" s="125" t="str">
        <f t="shared" si="102"/>
        <v>삼환교통</v>
      </c>
      <c r="B203" s="126" t="str">
        <f t="shared" si="118"/>
        <v>이태민</v>
      </c>
      <c r="C203" s="127" t="str">
        <f t="shared" si="103"/>
        <v>C</v>
      </c>
      <c r="D203" s="128">
        <f t="shared" si="104"/>
        <v>0.89480000000000004</v>
      </c>
      <c r="E203" s="129">
        <f t="shared" si="105"/>
        <v>5236</v>
      </c>
      <c r="F203" s="130" t="str">
        <f t="shared" si="106"/>
        <v>79</v>
      </c>
      <c r="G203" s="131" t="str">
        <f t="shared" si="107"/>
        <v>70바3190</v>
      </c>
      <c r="H203" s="132">
        <f t="shared" si="108"/>
        <v>1</v>
      </c>
      <c r="I203" s="133">
        <f t="shared" si="119"/>
        <v>2263.5160000000001</v>
      </c>
      <c r="J203" s="134">
        <f t="shared" si="109"/>
        <v>9.9598914300506654E-3</v>
      </c>
      <c r="K203" s="134">
        <f t="shared" si="110"/>
        <v>0.3445325268531404</v>
      </c>
      <c r="L203" s="134">
        <f t="shared" si="111"/>
        <v>0.22884750980333252</v>
      </c>
      <c r="M203" s="135">
        <f t="shared" si="112"/>
        <v>9.6690000000000005</v>
      </c>
      <c r="N203" s="136">
        <f t="shared" si="113"/>
        <v>8.8358111893178576E-2</v>
      </c>
      <c r="O203" s="136">
        <f t="shared" si="114"/>
        <v>12.281777553151821</v>
      </c>
      <c r="P203" s="218">
        <f t="shared" si="115"/>
        <v>1</v>
      </c>
      <c r="Q203" s="219">
        <f t="shared" si="116"/>
        <v>2</v>
      </c>
      <c r="R203" s="219">
        <f t="shared" si="117"/>
        <v>278</v>
      </c>
      <c r="T203">
        <v>514</v>
      </c>
      <c r="U203">
        <v>5236</v>
      </c>
      <c r="V203" t="s">
        <v>713</v>
      </c>
      <c r="W203">
        <v>2263.5160000000001</v>
      </c>
      <c r="X203">
        <v>1011.717</v>
      </c>
      <c r="Y203">
        <v>2.2370000000000001</v>
      </c>
      <c r="Z203">
        <v>9.6690000000000005</v>
      </c>
      <c r="AA203">
        <v>126.94967699999999</v>
      </c>
      <c r="AB203">
        <v>1.264405</v>
      </c>
      <c r="AC203">
        <v>43.738292999999999</v>
      </c>
      <c r="AD203" s="1">
        <v>518</v>
      </c>
      <c r="AE203">
        <v>2</v>
      </c>
      <c r="AF203">
        <v>278</v>
      </c>
      <c r="AG203">
        <v>77</v>
      </c>
      <c r="AH203">
        <v>17.830024999999999</v>
      </c>
      <c r="AI203">
        <v>451.2</v>
      </c>
      <c r="AJ203">
        <v>0</v>
      </c>
      <c r="AK203">
        <v>1</v>
      </c>
      <c r="AL203">
        <v>136</v>
      </c>
      <c r="AM203" t="s">
        <v>714</v>
      </c>
      <c r="AN203" t="s">
        <v>1191</v>
      </c>
      <c r="AO203">
        <v>2263.5160000000001</v>
      </c>
      <c r="AR203" t="s">
        <v>117</v>
      </c>
      <c r="AS203" t="s">
        <v>123</v>
      </c>
      <c r="AT203" t="s">
        <v>344</v>
      </c>
      <c r="AU203" t="s">
        <v>713</v>
      </c>
      <c r="AV203" t="s">
        <v>48</v>
      </c>
      <c r="AW203">
        <v>1</v>
      </c>
      <c r="BB203">
        <v>0.89480000000000004</v>
      </c>
      <c r="BC203" t="s">
        <v>68</v>
      </c>
      <c r="BF203" t="s">
        <v>117</v>
      </c>
      <c r="BG203" t="s">
        <v>123</v>
      </c>
      <c r="BH203" t="s">
        <v>713</v>
      </c>
      <c r="BI203">
        <v>5236</v>
      </c>
      <c r="BJ203">
        <v>1</v>
      </c>
      <c r="BK203" t="s">
        <v>344</v>
      </c>
      <c r="BL203" t="s">
        <v>178</v>
      </c>
      <c r="BM203">
        <v>0.89480000000000004</v>
      </c>
      <c r="BN203" t="s">
        <v>68</v>
      </c>
      <c r="BO203" t="s">
        <v>180</v>
      </c>
      <c r="BP203">
        <v>2263.5160000000001</v>
      </c>
    </row>
    <row r="204" spans="1:68" ht="16.5">
      <c r="A204" s="108" t="str">
        <f t="shared" si="102"/>
        <v>삼환교통</v>
      </c>
      <c r="B204" s="109" t="str">
        <f t="shared" si="118"/>
        <v>이필득</v>
      </c>
      <c r="C204" s="110" t="str">
        <f t="shared" si="103"/>
        <v>D</v>
      </c>
      <c r="D204" s="111">
        <f t="shared" si="104"/>
        <v>0.82708333333333339</v>
      </c>
      <c r="E204" s="112">
        <f t="shared" si="105"/>
        <v>433</v>
      </c>
      <c r="F204" s="113" t="str">
        <f t="shared" si="106"/>
        <v>62</v>
      </c>
      <c r="G204" s="114" t="str">
        <f t="shared" si="107"/>
        <v>70바3136</v>
      </c>
      <c r="H204" s="115">
        <f t="shared" si="108"/>
        <v>1</v>
      </c>
      <c r="I204" s="116">
        <f t="shared" si="119"/>
        <v>1336.675</v>
      </c>
      <c r="J204" s="117">
        <f t="shared" si="109"/>
        <v>1.5282263620709705E-2</v>
      </c>
      <c r="K204" s="117">
        <f t="shared" si="110"/>
        <v>0.35327862930531462</v>
      </c>
      <c r="L204" s="117">
        <f t="shared" si="111"/>
        <v>5.012437578319337E-2</v>
      </c>
      <c r="M204" s="118">
        <f t="shared" si="112"/>
        <v>8.4350000000000005</v>
      </c>
      <c r="N204" s="119">
        <f t="shared" si="113"/>
        <v>0</v>
      </c>
      <c r="O204" s="119">
        <f t="shared" si="114"/>
        <v>4.6383750724746102</v>
      </c>
      <c r="P204" s="220">
        <f t="shared" si="115"/>
        <v>12</v>
      </c>
      <c r="Q204" s="221">
        <f t="shared" si="116"/>
        <v>0</v>
      </c>
      <c r="R204" s="221">
        <f t="shared" si="117"/>
        <v>62</v>
      </c>
      <c r="T204">
        <v>514</v>
      </c>
      <c r="U204">
        <v>433</v>
      </c>
      <c r="V204" t="s">
        <v>715</v>
      </c>
      <c r="W204">
        <v>1336.675</v>
      </c>
      <c r="X204">
        <v>673.39499999999998</v>
      </c>
      <c r="Y204">
        <v>1.9850000000000001</v>
      </c>
      <c r="Z204">
        <v>8.4350000000000005</v>
      </c>
      <c r="AA204">
        <v>95.352759000000006</v>
      </c>
      <c r="AB204">
        <v>1.457206</v>
      </c>
      <c r="AC204">
        <v>33.686092000000002</v>
      </c>
      <c r="AD204" s="1">
        <v>67</v>
      </c>
      <c r="AE204">
        <v>0</v>
      </c>
      <c r="AF204">
        <v>62</v>
      </c>
      <c r="AG204">
        <v>75</v>
      </c>
      <c r="AH204">
        <v>14.01821</v>
      </c>
      <c r="AI204">
        <v>41.9</v>
      </c>
      <c r="AJ204">
        <v>0</v>
      </c>
      <c r="AK204">
        <v>12</v>
      </c>
      <c r="AL204">
        <v>648</v>
      </c>
      <c r="AM204" t="s">
        <v>716</v>
      </c>
      <c r="AN204" t="s">
        <v>1192</v>
      </c>
      <c r="AO204">
        <v>1336.675</v>
      </c>
      <c r="AR204" t="s">
        <v>117</v>
      </c>
      <c r="AS204" t="s">
        <v>122</v>
      </c>
      <c r="AT204" t="s">
        <v>301</v>
      </c>
      <c r="AU204" t="s">
        <v>715</v>
      </c>
      <c r="AV204" t="s">
        <v>48</v>
      </c>
      <c r="AW204">
        <v>1</v>
      </c>
      <c r="BB204">
        <v>0.82708333333333339</v>
      </c>
      <c r="BC204" t="s">
        <v>66</v>
      </c>
      <c r="BF204" t="s">
        <v>117</v>
      </c>
      <c r="BG204" t="s">
        <v>122</v>
      </c>
      <c r="BH204" t="s">
        <v>715</v>
      </c>
      <c r="BI204">
        <v>433</v>
      </c>
      <c r="BJ204">
        <v>1</v>
      </c>
      <c r="BK204" t="s">
        <v>301</v>
      </c>
      <c r="BL204" t="s">
        <v>178</v>
      </c>
      <c r="BM204">
        <v>0.82708333333333339</v>
      </c>
      <c r="BN204" t="s">
        <v>66</v>
      </c>
      <c r="BO204" t="s">
        <v>182</v>
      </c>
      <c r="BP204">
        <v>1336.675</v>
      </c>
    </row>
    <row r="205" spans="1:68" ht="16.5">
      <c r="A205" s="125" t="str">
        <f t="shared" si="102"/>
        <v>삼환교통</v>
      </c>
      <c r="B205" s="126" t="str">
        <f t="shared" si="118"/>
        <v>이헌언</v>
      </c>
      <c r="C205" s="127" t="str">
        <f t="shared" si="103"/>
        <v>D</v>
      </c>
      <c r="D205" s="128">
        <f t="shared" si="104"/>
        <v>0.83122404549172602</v>
      </c>
      <c r="E205" s="129">
        <f t="shared" si="105"/>
        <v>5011</v>
      </c>
      <c r="F205" s="130" t="str">
        <f t="shared" si="106"/>
        <v>58</v>
      </c>
      <c r="G205" s="131" t="str">
        <f t="shared" si="107"/>
        <v>72아1201</v>
      </c>
      <c r="H205" s="132">
        <f t="shared" si="108"/>
        <v>2</v>
      </c>
      <c r="I205" s="133">
        <f t="shared" si="119"/>
        <v>2177.6770000000001</v>
      </c>
      <c r="J205" s="134">
        <f t="shared" si="109"/>
        <v>1.591144077383385E-2</v>
      </c>
      <c r="K205" s="134">
        <f t="shared" si="110"/>
        <v>0.36246549865748839</v>
      </c>
      <c r="L205" s="134">
        <f t="shared" si="111"/>
        <v>0.18046753490072218</v>
      </c>
      <c r="M205" s="135">
        <f t="shared" si="112"/>
        <v>11.202999999999999</v>
      </c>
      <c r="N205" s="136">
        <f t="shared" si="113"/>
        <v>4.5920492341150684E-2</v>
      </c>
      <c r="O205" s="136">
        <f t="shared" si="114"/>
        <v>5.5563795732792327</v>
      </c>
      <c r="P205" s="218">
        <f t="shared" si="115"/>
        <v>7</v>
      </c>
      <c r="Q205" s="219">
        <f t="shared" si="116"/>
        <v>1</v>
      </c>
      <c r="R205" s="219">
        <f t="shared" si="117"/>
        <v>121</v>
      </c>
      <c r="T205">
        <v>514</v>
      </c>
      <c r="U205">
        <v>5011</v>
      </c>
      <c r="V205" t="s">
        <v>717</v>
      </c>
      <c r="W205">
        <v>2177.6770000000001</v>
      </c>
      <c r="X205">
        <v>939.60699999999997</v>
      </c>
      <c r="Y205">
        <v>2.3180000000000001</v>
      </c>
      <c r="Z205">
        <v>11.202999999999999</v>
      </c>
      <c r="AA205">
        <v>150.710802</v>
      </c>
      <c r="AB205">
        <v>2.3980260000000002</v>
      </c>
      <c r="AC205">
        <v>54.627465999999998</v>
      </c>
      <c r="AD205" s="1">
        <v>393</v>
      </c>
      <c r="AE205">
        <v>1</v>
      </c>
      <c r="AF205">
        <v>121</v>
      </c>
      <c r="AG205">
        <v>73</v>
      </c>
      <c r="AH205">
        <v>14.449375</v>
      </c>
      <c r="AI205">
        <v>1225.4000000000001</v>
      </c>
      <c r="AJ205">
        <v>0</v>
      </c>
      <c r="AK205">
        <v>7</v>
      </c>
      <c r="AL205">
        <v>2189</v>
      </c>
      <c r="AM205" t="s">
        <v>718</v>
      </c>
      <c r="AN205" t="s">
        <v>1193</v>
      </c>
      <c r="AO205">
        <v>2069.44</v>
      </c>
      <c r="AR205" t="s">
        <v>117</v>
      </c>
      <c r="AS205" t="s">
        <v>121</v>
      </c>
      <c r="AT205" t="s">
        <v>292</v>
      </c>
      <c r="AU205" t="s">
        <v>717</v>
      </c>
      <c r="AV205" t="s">
        <v>48</v>
      </c>
      <c r="AW205">
        <v>2</v>
      </c>
      <c r="BB205">
        <v>0.83122404549172602</v>
      </c>
      <c r="BC205" t="s">
        <v>66</v>
      </c>
      <c r="BF205" t="s">
        <v>117</v>
      </c>
      <c r="BG205" t="s">
        <v>121</v>
      </c>
      <c r="BH205" t="s">
        <v>717</v>
      </c>
      <c r="BI205">
        <v>5011</v>
      </c>
      <c r="BJ205">
        <v>2</v>
      </c>
      <c r="BK205" t="s">
        <v>292</v>
      </c>
      <c r="BL205" t="s">
        <v>295</v>
      </c>
      <c r="BM205">
        <v>0.83122404549172602</v>
      </c>
      <c r="BN205" t="s">
        <v>66</v>
      </c>
      <c r="BO205" t="s">
        <v>182</v>
      </c>
      <c r="BP205">
        <v>2177.6770000000001</v>
      </c>
    </row>
    <row r="206" spans="1:68" ht="16.5">
      <c r="A206" s="108" t="str">
        <f t="shared" si="102"/>
        <v>삼환교통</v>
      </c>
      <c r="B206" s="109" t="str">
        <f t="shared" si="118"/>
        <v>이형호</v>
      </c>
      <c r="C206" s="110" t="str">
        <f t="shared" si="103"/>
        <v>D</v>
      </c>
      <c r="D206" s="111">
        <f t="shared" si="104"/>
        <v>0.81035794085880142</v>
      </c>
      <c r="E206" s="112">
        <f t="shared" si="105"/>
        <v>5202</v>
      </c>
      <c r="F206" s="113" t="str">
        <f t="shared" si="106"/>
        <v>4</v>
      </c>
      <c r="G206" s="114" t="str">
        <f t="shared" si="107"/>
        <v>72아1230</v>
      </c>
      <c r="H206" s="115">
        <f t="shared" si="108"/>
        <v>3</v>
      </c>
      <c r="I206" s="116">
        <f t="shared" si="119"/>
        <v>1584.577</v>
      </c>
      <c r="J206" s="117">
        <f t="shared" si="109"/>
        <v>1.3139940375618074E-2</v>
      </c>
      <c r="K206" s="117">
        <f t="shared" si="110"/>
        <v>0.3231695357624137</v>
      </c>
      <c r="L206" s="117">
        <f t="shared" si="111"/>
        <v>5.9321825319943428E-2</v>
      </c>
      <c r="M206" s="118">
        <f t="shared" si="112"/>
        <v>11.276999999999999</v>
      </c>
      <c r="N206" s="119">
        <f t="shared" si="113"/>
        <v>6.3108324808450453E-2</v>
      </c>
      <c r="O206" s="119">
        <f t="shared" si="114"/>
        <v>21.835480383723858</v>
      </c>
      <c r="P206" s="220">
        <f t="shared" si="115"/>
        <v>2</v>
      </c>
      <c r="Q206" s="221">
        <f t="shared" si="116"/>
        <v>1</v>
      </c>
      <c r="R206" s="221">
        <f t="shared" si="117"/>
        <v>346</v>
      </c>
      <c r="T206">
        <v>514</v>
      </c>
      <c r="U206">
        <v>5202</v>
      </c>
      <c r="V206" t="s">
        <v>719</v>
      </c>
      <c r="W206">
        <v>1584.577</v>
      </c>
      <c r="X206">
        <v>697.4</v>
      </c>
      <c r="Y206">
        <v>2.2719999999999998</v>
      </c>
      <c r="Z206">
        <v>11.276999999999999</v>
      </c>
      <c r="AA206">
        <v>98.891087999999996</v>
      </c>
      <c r="AB206">
        <v>1.299423</v>
      </c>
      <c r="AC206">
        <v>31.958587000000001</v>
      </c>
      <c r="AD206" s="1">
        <v>94</v>
      </c>
      <c r="AE206">
        <v>1</v>
      </c>
      <c r="AF206">
        <v>346</v>
      </c>
      <c r="AG206">
        <v>69</v>
      </c>
      <c r="AH206">
        <v>16.023455999999999</v>
      </c>
      <c r="AI206">
        <v>115.7</v>
      </c>
      <c r="AJ206">
        <v>0</v>
      </c>
      <c r="AK206">
        <v>2</v>
      </c>
      <c r="AL206">
        <v>68</v>
      </c>
      <c r="AM206" t="s">
        <v>720</v>
      </c>
      <c r="AN206" t="s">
        <v>1194</v>
      </c>
      <c r="AO206">
        <v>1334.3720000000001</v>
      </c>
      <c r="AR206" t="s">
        <v>117</v>
      </c>
      <c r="AS206" t="s">
        <v>120</v>
      </c>
      <c r="AT206" t="s">
        <v>275</v>
      </c>
      <c r="AU206" t="s">
        <v>719</v>
      </c>
      <c r="AV206" t="s">
        <v>48</v>
      </c>
      <c r="AW206">
        <v>3</v>
      </c>
      <c r="BB206">
        <v>0.81035794085880142</v>
      </c>
      <c r="BC206" t="s">
        <v>66</v>
      </c>
      <c r="BF206" t="s">
        <v>117</v>
      </c>
      <c r="BG206" t="s">
        <v>120</v>
      </c>
      <c r="BH206" t="s">
        <v>719</v>
      </c>
      <c r="BI206">
        <v>5202</v>
      </c>
      <c r="BJ206">
        <v>3</v>
      </c>
      <c r="BK206" t="s">
        <v>275</v>
      </c>
      <c r="BL206" t="s">
        <v>361</v>
      </c>
      <c r="BM206">
        <v>0.81035794085880142</v>
      </c>
      <c r="BN206" t="s">
        <v>66</v>
      </c>
      <c r="BO206" t="s">
        <v>182</v>
      </c>
      <c r="BP206">
        <v>1584.577</v>
      </c>
    </row>
    <row r="207" spans="1:68" ht="16.5">
      <c r="A207" s="125" t="str">
        <f t="shared" si="102"/>
        <v>삼환교통</v>
      </c>
      <c r="B207" s="126" t="str">
        <f t="shared" si="118"/>
        <v>이효상</v>
      </c>
      <c r="C207" s="127" t="str">
        <f t="shared" si="103"/>
        <v>C</v>
      </c>
      <c r="D207" s="128">
        <f t="shared" si="104"/>
        <v>0.86375912466046789</v>
      </c>
      <c r="E207" s="129">
        <f t="shared" si="105"/>
        <v>6758</v>
      </c>
      <c r="F207" s="130" t="str">
        <f t="shared" si="106"/>
        <v>79</v>
      </c>
      <c r="G207" s="131" t="str">
        <f t="shared" si="107"/>
        <v>70바3198</v>
      </c>
      <c r="H207" s="132">
        <f t="shared" si="108"/>
        <v>2</v>
      </c>
      <c r="I207" s="133">
        <f t="shared" si="119"/>
        <v>2300.8440000000001</v>
      </c>
      <c r="J207" s="134">
        <f t="shared" si="109"/>
        <v>2.5948926916313089E-2</v>
      </c>
      <c r="K207" s="134">
        <f t="shared" si="110"/>
        <v>0.34573689086299264</v>
      </c>
      <c r="L207" s="134">
        <f t="shared" si="111"/>
        <v>0.18862643447361055</v>
      </c>
      <c r="M207" s="135">
        <f t="shared" si="112"/>
        <v>12.452999999999999</v>
      </c>
      <c r="N207" s="136">
        <f t="shared" si="113"/>
        <v>8.6924624181387355E-2</v>
      </c>
      <c r="O207" s="136">
        <f t="shared" si="114"/>
        <v>22.47001535088863</v>
      </c>
      <c r="P207" s="218">
        <f t="shared" si="115"/>
        <v>4</v>
      </c>
      <c r="Q207" s="219">
        <f t="shared" si="116"/>
        <v>2</v>
      </c>
      <c r="R207" s="219">
        <f t="shared" si="117"/>
        <v>517</v>
      </c>
      <c r="T207">
        <v>514</v>
      </c>
      <c r="U207">
        <v>6758</v>
      </c>
      <c r="V207" t="s">
        <v>721</v>
      </c>
      <c r="W207">
        <v>2300.8440000000001</v>
      </c>
      <c r="X207">
        <v>1156.2080000000001</v>
      </c>
      <c r="Y207">
        <v>1.99</v>
      </c>
      <c r="Z207">
        <v>12.452999999999999</v>
      </c>
      <c r="AA207">
        <v>130.82190299999999</v>
      </c>
      <c r="AB207">
        <v>3.3946879999999999</v>
      </c>
      <c r="AC207">
        <v>45.229958000000003</v>
      </c>
      <c r="AD207" s="1">
        <v>434</v>
      </c>
      <c r="AE207">
        <v>2</v>
      </c>
      <c r="AF207">
        <v>517</v>
      </c>
      <c r="AG207">
        <v>87</v>
      </c>
      <c r="AH207">
        <v>17.587605</v>
      </c>
      <c r="AI207">
        <v>839.9</v>
      </c>
      <c r="AJ207">
        <v>26.8</v>
      </c>
      <c r="AK207">
        <v>4</v>
      </c>
      <c r="AL207">
        <v>157</v>
      </c>
      <c r="AM207" t="s">
        <v>722</v>
      </c>
      <c r="AN207" t="s">
        <v>1195</v>
      </c>
      <c r="AO207">
        <v>2167.7809999999999</v>
      </c>
      <c r="AR207" t="s">
        <v>117</v>
      </c>
      <c r="AS207" t="s">
        <v>123</v>
      </c>
      <c r="AT207" t="s">
        <v>347</v>
      </c>
      <c r="AU207" t="s">
        <v>721</v>
      </c>
      <c r="AV207" t="s">
        <v>48</v>
      </c>
      <c r="AW207">
        <v>2</v>
      </c>
      <c r="BB207">
        <v>0.86375912466046789</v>
      </c>
      <c r="BC207" t="s">
        <v>68</v>
      </c>
      <c r="BF207" t="s">
        <v>117</v>
      </c>
      <c r="BG207" t="s">
        <v>123</v>
      </c>
      <c r="BH207" t="s">
        <v>721</v>
      </c>
      <c r="BI207">
        <v>6758</v>
      </c>
      <c r="BJ207">
        <v>2</v>
      </c>
      <c r="BK207" t="s">
        <v>347</v>
      </c>
      <c r="BL207" t="s">
        <v>331</v>
      </c>
      <c r="BM207">
        <v>0.86375912466046789</v>
      </c>
      <c r="BN207" t="s">
        <v>68</v>
      </c>
      <c r="BO207" t="s">
        <v>180</v>
      </c>
      <c r="BP207">
        <v>2300.8440000000001</v>
      </c>
    </row>
    <row r="208" spans="1:68" ht="16.5">
      <c r="A208" s="108" t="str">
        <f t="shared" si="102"/>
        <v>삼환교통</v>
      </c>
      <c r="B208" s="109" t="str">
        <f t="shared" si="118"/>
        <v>이희성</v>
      </c>
      <c r="C208" s="110" t="str">
        <f t="shared" si="103"/>
        <v>F</v>
      </c>
      <c r="D208" s="111">
        <f t="shared" si="104"/>
        <v>0.79983444742700927</v>
      </c>
      <c r="E208" s="112">
        <f t="shared" si="105"/>
        <v>2008</v>
      </c>
      <c r="F208" s="113" t="str">
        <f t="shared" si="106"/>
        <v>62</v>
      </c>
      <c r="G208" s="114" t="str">
        <f t="shared" si="107"/>
        <v>70바3195</v>
      </c>
      <c r="H208" s="115">
        <f t="shared" si="108"/>
        <v>9</v>
      </c>
      <c r="I208" s="116">
        <f t="shared" si="119"/>
        <v>1757.577</v>
      </c>
      <c r="J208" s="117">
        <f t="shared" si="109"/>
        <v>1.579198308248474E-2</v>
      </c>
      <c r="K208" s="117">
        <f t="shared" si="110"/>
        <v>0.38795626986951787</v>
      </c>
      <c r="L208" s="117">
        <f t="shared" si="111"/>
        <v>0.15760333686660669</v>
      </c>
      <c r="M208" s="118">
        <f t="shared" si="112"/>
        <v>13.765000000000001</v>
      </c>
      <c r="N208" s="119">
        <f t="shared" si="113"/>
        <v>0</v>
      </c>
      <c r="O208" s="119">
        <f t="shared" si="114"/>
        <v>16.556884847719331</v>
      </c>
      <c r="P208" s="220">
        <f t="shared" si="115"/>
        <v>9</v>
      </c>
      <c r="Q208" s="221">
        <f t="shared" si="116"/>
        <v>0</v>
      </c>
      <c r="R208" s="221">
        <f t="shared" si="117"/>
        <v>291</v>
      </c>
      <c r="T208">
        <v>514</v>
      </c>
      <c r="U208">
        <v>2008</v>
      </c>
      <c r="V208" t="s">
        <v>723</v>
      </c>
      <c r="W208">
        <v>1757.577</v>
      </c>
      <c r="X208">
        <v>946.80799999999999</v>
      </c>
      <c r="Y208">
        <v>1.8560000000000001</v>
      </c>
      <c r="Z208">
        <v>13.765000000000001</v>
      </c>
      <c r="AA208">
        <v>119.62607800000001</v>
      </c>
      <c r="AB208">
        <v>1.889133</v>
      </c>
      <c r="AC208">
        <v>46.409686999999998</v>
      </c>
      <c r="AD208" s="1">
        <v>277</v>
      </c>
      <c r="AE208">
        <v>0</v>
      </c>
      <c r="AF208">
        <v>291</v>
      </c>
      <c r="AG208">
        <v>87</v>
      </c>
      <c r="AH208">
        <v>14.692256</v>
      </c>
      <c r="AI208">
        <v>81.099999999999994</v>
      </c>
      <c r="AJ208">
        <v>1.3</v>
      </c>
      <c r="AK208">
        <v>9</v>
      </c>
      <c r="AL208">
        <v>1123</v>
      </c>
      <c r="AM208" t="s">
        <v>724</v>
      </c>
      <c r="AN208" t="s">
        <v>1196</v>
      </c>
      <c r="AO208">
        <v>389.05599999999998</v>
      </c>
      <c r="AR208" t="s">
        <v>117</v>
      </c>
      <c r="AS208" t="s">
        <v>122</v>
      </c>
      <c r="AT208" t="s">
        <v>319</v>
      </c>
      <c r="AU208" t="s">
        <v>723</v>
      </c>
      <c r="AV208" t="s">
        <v>48</v>
      </c>
      <c r="AW208">
        <v>9</v>
      </c>
      <c r="BB208">
        <v>0.79983444742700927</v>
      </c>
      <c r="BC208" t="s">
        <v>69</v>
      </c>
      <c r="BF208" t="s">
        <v>117</v>
      </c>
      <c r="BG208" t="s">
        <v>122</v>
      </c>
      <c r="BH208" t="s">
        <v>723</v>
      </c>
      <c r="BI208">
        <v>2008</v>
      </c>
      <c r="BJ208">
        <v>9</v>
      </c>
      <c r="BK208" t="s">
        <v>319</v>
      </c>
      <c r="BL208" t="s">
        <v>306</v>
      </c>
      <c r="BM208">
        <v>0.79983444742700927</v>
      </c>
      <c r="BN208" t="s">
        <v>69</v>
      </c>
      <c r="BO208" t="s">
        <v>191</v>
      </c>
      <c r="BP208">
        <v>1757.577</v>
      </c>
    </row>
    <row r="209" spans="1:68" ht="16.5">
      <c r="A209" s="125" t="str">
        <f t="shared" si="102"/>
        <v>삼환교통</v>
      </c>
      <c r="B209" s="126" t="str">
        <f t="shared" si="118"/>
        <v>인슬기</v>
      </c>
      <c r="C209" s="127" t="str">
        <f t="shared" si="103"/>
        <v>D</v>
      </c>
      <c r="D209" s="128">
        <f t="shared" si="104"/>
        <v>0.81083713536050761</v>
      </c>
      <c r="E209" s="129">
        <f t="shared" si="105"/>
        <v>2036</v>
      </c>
      <c r="F209" s="130" t="str">
        <f t="shared" si="106"/>
        <v>62</v>
      </c>
      <c r="G209" s="131" t="str">
        <f t="shared" si="107"/>
        <v>70바3177</v>
      </c>
      <c r="H209" s="132">
        <f t="shared" si="108"/>
        <v>12</v>
      </c>
      <c r="I209" s="133">
        <f t="shared" si="119"/>
        <v>1966.9359999999999</v>
      </c>
      <c r="J209" s="134">
        <f t="shared" si="109"/>
        <v>3.3907870653570885E-2</v>
      </c>
      <c r="K209" s="134">
        <f t="shared" si="110"/>
        <v>0.38225892172575737</v>
      </c>
      <c r="L209" s="134">
        <f t="shared" si="111"/>
        <v>9.2529701017216623E-2</v>
      </c>
      <c r="M209" s="135">
        <f t="shared" si="112"/>
        <v>11.962999999999999</v>
      </c>
      <c r="N209" s="136">
        <f t="shared" si="113"/>
        <v>0</v>
      </c>
      <c r="O209" s="136">
        <f t="shared" si="114"/>
        <v>1.5252148519321422</v>
      </c>
      <c r="P209" s="218">
        <f t="shared" si="115"/>
        <v>15</v>
      </c>
      <c r="Q209" s="219">
        <f t="shared" si="116"/>
        <v>0</v>
      </c>
      <c r="R209" s="219">
        <f t="shared" si="117"/>
        <v>30</v>
      </c>
      <c r="T209">
        <v>514</v>
      </c>
      <c r="U209">
        <v>2036</v>
      </c>
      <c r="V209" t="s">
        <v>725</v>
      </c>
      <c r="W209">
        <v>1966.9359999999999</v>
      </c>
      <c r="X209">
        <v>1060.4949999999999</v>
      </c>
      <c r="Y209">
        <v>1.855</v>
      </c>
      <c r="Z209">
        <v>11.962999999999999</v>
      </c>
      <c r="AA209">
        <v>145.50775100000001</v>
      </c>
      <c r="AB209">
        <v>4.9338579999999999</v>
      </c>
      <c r="AC209">
        <v>55.621636000000002</v>
      </c>
      <c r="AD209" s="1">
        <v>182</v>
      </c>
      <c r="AE209">
        <v>0</v>
      </c>
      <c r="AF209">
        <v>30</v>
      </c>
      <c r="AG209">
        <v>87</v>
      </c>
      <c r="AH209">
        <v>13.51774</v>
      </c>
      <c r="AI209">
        <v>82.8</v>
      </c>
      <c r="AJ209">
        <v>3.5</v>
      </c>
      <c r="AK209">
        <v>15</v>
      </c>
      <c r="AL209">
        <v>3898</v>
      </c>
      <c r="AM209" t="s">
        <v>726</v>
      </c>
      <c r="AN209" t="s">
        <v>1197</v>
      </c>
      <c r="AO209">
        <v>351.39800000000002</v>
      </c>
      <c r="AR209" t="s">
        <v>117</v>
      </c>
      <c r="AS209" t="s">
        <v>122</v>
      </c>
      <c r="AT209" t="s">
        <v>314</v>
      </c>
      <c r="AU209" t="s">
        <v>725</v>
      </c>
      <c r="AV209" t="s">
        <v>48</v>
      </c>
      <c r="AW209">
        <v>12</v>
      </c>
      <c r="BB209">
        <v>0.81083713536050761</v>
      </c>
      <c r="BC209" t="s">
        <v>66</v>
      </c>
      <c r="BF209" t="s">
        <v>117</v>
      </c>
      <c r="BG209" t="s">
        <v>122</v>
      </c>
      <c r="BH209" t="s">
        <v>725</v>
      </c>
      <c r="BI209">
        <v>2036</v>
      </c>
      <c r="BJ209">
        <v>12</v>
      </c>
      <c r="BK209" t="s">
        <v>314</v>
      </c>
      <c r="BL209" t="s">
        <v>304</v>
      </c>
      <c r="BM209">
        <v>0.81083713536050761</v>
      </c>
      <c r="BN209" t="s">
        <v>66</v>
      </c>
      <c r="BO209" t="s">
        <v>182</v>
      </c>
      <c r="BP209">
        <v>1929.9540000000002</v>
      </c>
    </row>
    <row r="210" spans="1:68" ht="16.5">
      <c r="A210" s="108" t="str">
        <f t="shared" si="102"/>
        <v>삼환교통</v>
      </c>
      <c r="B210" s="109" t="str">
        <f t="shared" si="118"/>
        <v>임보현</v>
      </c>
      <c r="C210" s="110" t="str">
        <f t="shared" si="103"/>
        <v>D</v>
      </c>
      <c r="D210" s="111">
        <f t="shared" si="104"/>
        <v>0.80583924353098069</v>
      </c>
      <c r="E210" s="112">
        <f t="shared" si="105"/>
        <v>1356</v>
      </c>
      <c r="F210" s="113" t="str">
        <f t="shared" si="106"/>
        <v>4</v>
      </c>
      <c r="G210" s="114" t="str">
        <f t="shared" si="107"/>
        <v>72아1222</v>
      </c>
      <c r="H210" s="115">
        <f t="shared" si="108"/>
        <v>2</v>
      </c>
      <c r="I210" s="116">
        <f t="shared" si="119"/>
        <v>2152.5949999999998</v>
      </c>
      <c r="J210" s="117">
        <f t="shared" si="109"/>
        <v>1.332247254573604E-2</v>
      </c>
      <c r="K210" s="117">
        <f t="shared" si="110"/>
        <v>0.35553171309544085</v>
      </c>
      <c r="L210" s="117">
        <f t="shared" si="111"/>
        <v>0.21230189608356428</v>
      </c>
      <c r="M210" s="118">
        <f t="shared" si="112"/>
        <v>11.58</v>
      </c>
      <c r="N210" s="119">
        <f t="shared" si="113"/>
        <v>0.18582222851953109</v>
      </c>
      <c r="O210" s="119">
        <f t="shared" si="114"/>
        <v>34.934578961671846</v>
      </c>
      <c r="P210" s="220">
        <f t="shared" si="115"/>
        <v>2</v>
      </c>
      <c r="Q210" s="221">
        <f t="shared" si="116"/>
        <v>4</v>
      </c>
      <c r="R210" s="221">
        <f t="shared" si="117"/>
        <v>752</v>
      </c>
      <c r="T210">
        <v>514</v>
      </c>
      <c r="U210">
        <v>1356</v>
      </c>
      <c r="V210" t="s">
        <v>864</v>
      </c>
      <c r="W210">
        <v>2152.5949999999998</v>
      </c>
      <c r="X210">
        <v>953.86199999999997</v>
      </c>
      <c r="Y210">
        <v>2.2570000000000001</v>
      </c>
      <c r="Z210">
        <v>11.58</v>
      </c>
      <c r="AA210">
        <v>139.40302700000001</v>
      </c>
      <c r="AB210">
        <v>1.8571930000000001</v>
      </c>
      <c r="AC210">
        <v>49.562196999999998</v>
      </c>
      <c r="AD210" s="1">
        <v>457</v>
      </c>
      <c r="AE210">
        <v>4</v>
      </c>
      <c r="AF210">
        <v>752</v>
      </c>
      <c r="AG210">
        <v>70</v>
      </c>
      <c r="AH210">
        <v>15.441522000000001</v>
      </c>
      <c r="AI210">
        <v>393.9</v>
      </c>
      <c r="AJ210">
        <v>0</v>
      </c>
      <c r="AK210">
        <v>2</v>
      </c>
      <c r="AL210">
        <v>608</v>
      </c>
      <c r="AM210" t="s">
        <v>865</v>
      </c>
      <c r="AN210" t="s">
        <v>1198</v>
      </c>
      <c r="AO210">
        <v>2014.2260000000001</v>
      </c>
      <c r="AR210" t="s">
        <v>117</v>
      </c>
      <c r="AS210" t="s">
        <v>120</v>
      </c>
      <c r="AT210" t="s">
        <v>853</v>
      </c>
      <c r="AU210" t="s">
        <v>864</v>
      </c>
      <c r="AV210" t="s">
        <v>48</v>
      </c>
      <c r="AW210">
        <v>2</v>
      </c>
      <c r="BB210">
        <v>0.80583924353098069</v>
      </c>
      <c r="BC210" t="s">
        <v>66</v>
      </c>
      <c r="BF210" t="s">
        <v>117</v>
      </c>
      <c r="BG210" t="s">
        <v>120</v>
      </c>
      <c r="BH210" t="s">
        <v>864</v>
      </c>
      <c r="BI210">
        <v>1356</v>
      </c>
      <c r="BJ210">
        <v>2</v>
      </c>
      <c r="BK210" t="s">
        <v>853</v>
      </c>
      <c r="BL210" t="s">
        <v>266</v>
      </c>
      <c r="BM210">
        <v>0.80583924353098069</v>
      </c>
      <c r="BN210" t="s">
        <v>66</v>
      </c>
      <c r="BO210" t="s">
        <v>182</v>
      </c>
      <c r="BP210">
        <v>2152.5950000000003</v>
      </c>
    </row>
    <row r="211" spans="1:68" ht="16.5">
      <c r="A211" s="125" t="str">
        <f t="shared" si="102"/>
        <v>삼환교통</v>
      </c>
      <c r="B211" s="126" t="str">
        <f t="shared" si="118"/>
        <v>임봉재</v>
      </c>
      <c r="C211" s="127" t="str">
        <f t="shared" si="103"/>
        <v>C</v>
      </c>
      <c r="D211" s="128">
        <f t="shared" si="104"/>
        <v>0.88345867789728627</v>
      </c>
      <c r="E211" s="129">
        <f t="shared" si="105"/>
        <v>1232</v>
      </c>
      <c r="F211" s="130" t="str">
        <f t="shared" si="106"/>
        <v>79</v>
      </c>
      <c r="G211" s="131" t="str">
        <f t="shared" si="107"/>
        <v>70바3179</v>
      </c>
      <c r="H211" s="132">
        <f t="shared" si="108"/>
        <v>2</v>
      </c>
      <c r="I211" s="133">
        <f t="shared" si="119"/>
        <v>2271.7570000000001</v>
      </c>
      <c r="J211" s="134">
        <f t="shared" si="109"/>
        <v>4.2607042185912103E-2</v>
      </c>
      <c r="K211" s="134">
        <f t="shared" si="110"/>
        <v>0.36418881974014816</v>
      </c>
      <c r="L211" s="134">
        <f t="shared" si="111"/>
        <v>0.198084566263029</v>
      </c>
      <c r="M211" s="135">
        <f t="shared" si="112"/>
        <v>15.010999999999999</v>
      </c>
      <c r="N211" s="136">
        <f t="shared" si="113"/>
        <v>4.4018792502895338E-2</v>
      </c>
      <c r="O211" s="136">
        <f t="shared" si="114"/>
        <v>41.20158978271003</v>
      </c>
      <c r="P211" s="218">
        <f t="shared" si="115"/>
        <v>13</v>
      </c>
      <c r="Q211" s="219">
        <f t="shared" si="116"/>
        <v>1</v>
      </c>
      <c r="R211" s="219">
        <f t="shared" si="117"/>
        <v>936</v>
      </c>
      <c r="T211">
        <v>514</v>
      </c>
      <c r="U211">
        <v>1232</v>
      </c>
      <c r="V211" t="s">
        <v>727</v>
      </c>
      <c r="W211">
        <v>2271.7570000000001</v>
      </c>
      <c r="X211">
        <v>1159.8050000000001</v>
      </c>
      <c r="Y211">
        <v>1.9590000000000001</v>
      </c>
      <c r="Z211">
        <v>15.010999999999999</v>
      </c>
      <c r="AA211">
        <v>128.26440700000001</v>
      </c>
      <c r="AB211">
        <v>5.4649669999999997</v>
      </c>
      <c r="AC211">
        <v>46.712463</v>
      </c>
      <c r="AD211" s="1">
        <v>450</v>
      </c>
      <c r="AE211">
        <v>1</v>
      </c>
      <c r="AF211">
        <v>936</v>
      </c>
      <c r="AG211">
        <v>75</v>
      </c>
      <c r="AH211">
        <v>17.711514999999999</v>
      </c>
      <c r="AI211">
        <v>1202</v>
      </c>
      <c r="AJ211">
        <v>0</v>
      </c>
      <c r="AK211">
        <v>13</v>
      </c>
      <c r="AL211">
        <v>2775</v>
      </c>
      <c r="AM211" t="s">
        <v>728</v>
      </c>
      <c r="AN211" t="s">
        <v>1199</v>
      </c>
      <c r="AO211">
        <v>2183.1889999999999</v>
      </c>
      <c r="AR211" t="s">
        <v>117</v>
      </c>
      <c r="AS211" t="s">
        <v>123</v>
      </c>
      <c r="AT211" t="s">
        <v>342</v>
      </c>
      <c r="AU211" t="s">
        <v>727</v>
      </c>
      <c r="AV211" t="s">
        <v>48</v>
      </c>
      <c r="AW211">
        <v>2</v>
      </c>
      <c r="BB211">
        <v>0.88345867789728627</v>
      </c>
      <c r="BC211" t="s">
        <v>68</v>
      </c>
      <c r="BF211" t="s">
        <v>117</v>
      </c>
      <c r="BG211" t="s">
        <v>123</v>
      </c>
      <c r="BH211" t="s">
        <v>727</v>
      </c>
      <c r="BI211">
        <v>1232</v>
      </c>
      <c r="BJ211">
        <v>2</v>
      </c>
      <c r="BK211" t="s">
        <v>342</v>
      </c>
      <c r="BL211" t="s">
        <v>359</v>
      </c>
      <c r="BM211">
        <v>0.88345867789728627</v>
      </c>
      <c r="BN211" t="s">
        <v>68</v>
      </c>
      <c r="BO211" t="s">
        <v>180</v>
      </c>
      <c r="BP211">
        <v>2271.7570000000001</v>
      </c>
    </row>
    <row r="212" spans="1:68" ht="16.5">
      <c r="A212" s="108" t="str">
        <f t="shared" si="102"/>
        <v>삼환교통</v>
      </c>
      <c r="B212" s="109" t="str">
        <f t="shared" si="118"/>
        <v>임영만</v>
      </c>
      <c r="C212" s="110" t="str">
        <f t="shared" si="103"/>
        <v>F</v>
      </c>
      <c r="D212" s="111">
        <f t="shared" si="104"/>
        <v>0.78535714285714286</v>
      </c>
      <c r="E212" s="112">
        <f t="shared" si="105"/>
        <v>3240</v>
      </c>
      <c r="F212" s="113" t="str">
        <f t="shared" si="106"/>
        <v>58</v>
      </c>
      <c r="G212" s="114" t="str">
        <f t="shared" si="107"/>
        <v>72아1197</v>
      </c>
      <c r="H212" s="115">
        <f t="shared" si="108"/>
        <v>1</v>
      </c>
      <c r="I212" s="116">
        <f t="shared" si="119"/>
        <v>2021.443</v>
      </c>
      <c r="J212" s="117">
        <f t="shared" si="109"/>
        <v>2.1137649913508957E-2</v>
      </c>
      <c r="K212" s="117">
        <f t="shared" si="110"/>
        <v>0.39383298661248678</v>
      </c>
      <c r="L212" s="117">
        <f t="shared" si="111"/>
        <v>0.31017446447908747</v>
      </c>
      <c r="M212" s="118">
        <f t="shared" si="112"/>
        <v>13.138</v>
      </c>
      <c r="N212" s="119">
        <f t="shared" si="113"/>
        <v>0</v>
      </c>
      <c r="O212" s="119">
        <f t="shared" si="114"/>
        <v>6.4310495027561991</v>
      </c>
      <c r="P212" s="220">
        <f t="shared" si="115"/>
        <v>2</v>
      </c>
      <c r="Q212" s="221">
        <f t="shared" si="116"/>
        <v>0</v>
      </c>
      <c r="R212" s="221">
        <f t="shared" si="117"/>
        <v>130</v>
      </c>
      <c r="T212">
        <v>514</v>
      </c>
      <c r="U212">
        <v>3240</v>
      </c>
      <c r="V212" t="s">
        <v>729</v>
      </c>
      <c r="W212">
        <v>2021.443</v>
      </c>
      <c r="X212">
        <v>919.28800000000001</v>
      </c>
      <c r="Y212">
        <v>2.1989999999999998</v>
      </c>
      <c r="Z212">
        <v>13.138</v>
      </c>
      <c r="AA212">
        <v>133.43635699999999</v>
      </c>
      <c r="AB212">
        <v>2.8205309999999999</v>
      </c>
      <c r="AC212">
        <v>52.551639000000002</v>
      </c>
      <c r="AD212" s="1">
        <v>627</v>
      </c>
      <c r="AE212">
        <v>0</v>
      </c>
      <c r="AF212">
        <v>130</v>
      </c>
      <c r="AG212">
        <v>70</v>
      </c>
      <c r="AH212">
        <v>15.149117</v>
      </c>
      <c r="AI212">
        <v>1698.2</v>
      </c>
      <c r="AJ212">
        <v>0</v>
      </c>
      <c r="AK212">
        <v>2</v>
      </c>
      <c r="AL212">
        <v>192</v>
      </c>
      <c r="AM212" t="s">
        <v>730</v>
      </c>
      <c r="AN212" t="s">
        <v>1200</v>
      </c>
      <c r="AO212">
        <v>2021.443</v>
      </c>
      <c r="AR212" t="s">
        <v>117</v>
      </c>
      <c r="AS212" t="s">
        <v>121</v>
      </c>
      <c r="AT212" t="s">
        <v>286</v>
      </c>
      <c r="AU212" t="s">
        <v>729</v>
      </c>
      <c r="AV212" t="s">
        <v>48</v>
      </c>
      <c r="AW212">
        <v>1</v>
      </c>
      <c r="BB212">
        <v>0.78535714285714286</v>
      </c>
      <c r="BC212" t="s">
        <v>69</v>
      </c>
      <c r="BF212" t="s">
        <v>117</v>
      </c>
      <c r="BG212" t="s">
        <v>121</v>
      </c>
      <c r="BH212" t="s">
        <v>729</v>
      </c>
      <c r="BI212">
        <v>3240</v>
      </c>
      <c r="BJ212">
        <v>1</v>
      </c>
      <c r="BK212" t="s">
        <v>286</v>
      </c>
      <c r="BL212" t="s">
        <v>178</v>
      </c>
      <c r="BM212">
        <v>0.78535714285714286</v>
      </c>
      <c r="BN212" t="s">
        <v>69</v>
      </c>
      <c r="BO212" t="s">
        <v>191</v>
      </c>
      <c r="BP212">
        <v>2021.443</v>
      </c>
    </row>
    <row r="213" spans="1:68" ht="16.5">
      <c r="A213" s="125" t="str">
        <f t="shared" si="102"/>
        <v>삼환교통</v>
      </c>
      <c r="B213" s="126" t="str">
        <f t="shared" si="118"/>
        <v>장규봉</v>
      </c>
      <c r="C213" s="127" t="str">
        <f t="shared" si="103"/>
        <v>D</v>
      </c>
      <c r="D213" s="128">
        <f t="shared" si="104"/>
        <v>0.80107142857142855</v>
      </c>
      <c r="E213" s="129">
        <f t="shared" si="105"/>
        <v>3009</v>
      </c>
      <c r="F213" s="130" t="str">
        <f t="shared" si="106"/>
        <v>4</v>
      </c>
      <c r="G213" s="131" t="str">
        <f t="shared" si="107"/>
        <v>72아1211</v>
      </c>
      <c r="H213" s="132">
        <f t="shared" si="108"/>
        <v>1</v>
      </c>
      <c r="I213" s="133">
        <f t="shared" si="119"/>
        <v>2093.3960000000002</v>
      </c>
      <c r="J213" s="134">
        <f t="shared" si="109"/>
        <v>1.2749119457662165E-2</v>
      </c>
      <c r="K213" s="134">
        <f t="shared" si="110"/>
        <v>0.32942113106879223</v>
      </c>
      <c r="L213" s="134">
        <f t="shared" si="111"/>
        <v>0.20445247817422024</v>
      </c>
      <c r="M213" s="135">
        <f t="shared" si="112"/>
        <v>12.161</v>
      </c>
      <c r="N213" s="136">
        <f t="shared" si="113"/>
        <v>0.23884635300726664</v>
      </c>
      <c r="O213" s="136">
        <f t="shared" si="114"/>
        <v>7.356467672623813</v>
      </c>
      <c r="P213" s="218">
        <f t="shared" si="115"/>
        <v>0</v>
      </c>
      <c r="Q213" s="219">
        <f t="shared" si="116"/>
        <v>5</v>
      </c>
      <c r="R213" s="219">
        <f t="shared" si="117"/>
        <v>154</v>
      </c>
      <c r="T213">
        <v>514</v>
      </c>
      <c r="U213">
        <v>3009</v>
      </c>
      <c r="V213" t="s">
        <v>731</v>
      </c>
      <c r="W213">
        <v>2093.3960000000002</v>
      </c>
      <c r="X213">
        <v>933.38800000000003</v>
      </c>
      <c r="Y213">
        <v>2.2429999999999999</v>
      </c>
      <c r="Z213">
        <v>12.161</v>
      </c>
      <c r="AA213">
        <v>131.052188</v>
      </c>
      <c r="AB213">
        <v>1.6708000000000001</v>
      </c>
      <c r="AC213">
        <v>43.17136</v>
      </c>
      <c r="AD213" s="1">
        <v>428</v>
      </c>
      <c r="AE213">
        <v>5</v>
      </c>
      <c r="AF213">
        <v>154</v>
      </c>
      <c r="AG213">
        <v>73</v>
      </c>
      <c r="AH213">
        <v>15.973758</v>
      </c>
      <c r="AI213">
        <v>62.8</v>
      </c>
      <c r="AJ213">
        <v>0</v>
      </c>
      <c r="AK213">
        <v>0</v>
      </c>
      <c r="AL213">
        <v>0</v>
      </c>
      <c r="AM213" t="s">
        <v>732</v>
      </c>
      <c r="AN213" t="s">
        <v>1201</v>
      </c>
      <c r="AO213">
        <v>2093.3960000000002</v>
      </c>
      <c r="AR213" t="s">
        <v>117</v>
      </c>
      <c r="AS213" t="s">
        <v>120</v>
      </c>
      <c r="AT213" t="s">
        <v>252</v>
      </c>
      <c r="AU213" t="s">
        <v>731</v>
      </c>
      <c r="AV213" t="s">
        <v>48</v>
      </c>
      <c r="AW213">
        <v>1</v>
      </c>
      <c r="BB213">
        <v>0.80107142857142855</v>
      </c>
      <c r="BC213" t="s">
        <v>66</v>
      </c>
      <c r="BF213" t="s">
        <v>117</v>
      </c>
      <c r="BG213" t="s">
        <v>120</v>
      </c>
      <c r="BH213" t="s">
        <v>731</v>
      </c>
      <c r="BI213">
        <v>3009</v>
      </c>
      <c r="BJ213">
        <v>1</v>
      </c>
      <c r="BK213" t="s">
        <v>252</v>
      </c>
      <c r="BL213" t="s">
        <v>178</v>
      </c>
      <c r="BM213">
        <v>0.80107142857142855</v>
      </c>
      <c r="BN213" t="s">
        <v>66</v>
      </c>
      <c r="BO213" t="s">
        <v>182</v>
      </c>
      <c r="BP213">
        <v>2093.3960000000002</v>
      </c>
    </row>
    <row r="214" spans="1:68" ht="16.5">
      <c r="A214" s="108" t="str">
        <f t="shared" si="102"/>
        <v>삼환교통</v>
      </c>
      <c r="B214" s="109" t="str">
        <f t="shared" si="118"/>
        <v>장기산</v>
      </c>
      <c r="C214" s="110" t="str">
        <f t="shared" si="103"/>
        <v>D</v>
      </c>
      <c r="D214" s="111">
        <f t="shared" si="104"/>
        <v>0.82559424302465301</v>
      </c>
      <c r="E214" s="112">
        <f t="shared" si="105"/>
        <v>2585</v>
      </c>
      <c r="F214" s="113" t="str">
        <f t="shared" si="106"/>
        <v>62</v>
      </c>
      <c r="G214" s="114" t="str">
        <f t="shared" si="107"/>
        <v>70바3156</v>
      </c>
      <c r="H214" s="115">
        <f t="shared" si="108"/>
        <v>2</v>
      </c>
      <c r="I214" s="116">
        <f t="shared" si="119"/>
        <v>1982.482</v>
      </c>
      <c r="J214" s="117">
        <f t="shared" si="109"/>
        <v>2.2128025901669793E-2</v>
      </c>
      <c r="K214" s="117">
        <f t="shared" si="110"/>
        <v>0.36295641623968744</v>
      </c>
      <c r="L214" s="117">
        <f t="shared" si="111"/>
        <v>0.10088363980101711</v>
      </c>
      <c r="M214" s="118">
        <f t="shared" si="112"/>
        <v>12.757</v>
      </c>
      <c r="N214" s="119">
        <f t="shared" si="113"/>
        <v>0</v>
      </c>
      <c r="O214" s="119">
        <f t="shared" si="114"/>
        <v>9.3821785014945913</v>
      </c>
      <c r="P214" s="220">
        <f t="shared" si="115"/>
        <v>1</v>
      </c>
      <c r="Q214" s="221">
        <f t="shared" si="116"/>
        <v>0</v>
      </c>
      <c r="R214" s="221">
        <f t="shared" si="117"/>
        <v>186</v>
      </c>
      <c r="T214">
        <v>514</v>
      </c>
      <c r="U214">
        <v>2585</v>
      </c>
      <c r="V214" t="s">
        <v>733</v>
      </c>
      <c r="W214">
        <v>1982.482</v>
      </c>
      <c r="X214">
        <v>998.32799999999997</v>
      </c>
      <c r="Y214">
        <v>1.986</v>
      </c>
      <c r="Z214">
        <v>12.757</v>
      </c>
      <c r="AA214">
        <v>137.93272899999999</v>
      </c>
      <c r="AB214">
        <v>3.0521790000000002</v>
      </c>
      <c r="AC214">
        <v>50.063569000000001</v>
      </c>
      <c r="AD214" s="1">
        <v>200</v>
      </c>
      <c r="AE214">
        <v>0</v>
      </c>
      <c r="AF214">
        <v>186</v>
      </c>
      <c r="AG214">
        <v>73</v>
      </c>
      <c r="AH214">
        <v>14.372817</v>
      </c>
      <c r="AI214">
        <v>36.4</v>
      </c>
      <c r="AJ214">
        <v>0</v>
      </c>
      <c r="AK214">
        <v>1</v>
      </c>
      <c r="AL214">
        <v>1</v>
      </c>
      <c r="AM214" t="s">
        <v>734</v>
      </c>
      <c r="AN214" t="s">
        <v>1202</v>
      </c>
      <c r="AO214">
        <v>1874.8430000000001</v>
      </c>
      <c r="AR214" t="s">
        <v>117</v>
      </c>
      <c r="AS214" t="s">
        <v>122</v>
      </c>
      <c r="AT214" t="s">
        <v>305</v>
      </c>
      <c r="AU214" t="s">
        <v>733</v>
      </c>
      <c r="AV214" t="s">
        <v>48</v>
      </c>
      <c r="AW214">
        <v>2</v>
      </c>
      <c r="BB214">
        <v>0.82559424302465301</v>
      </c>
      <c r="BC214" t="s">
        <v>66</v>
      </c>
      <c r="BF214" t="s">
        <v>117</v>
      </c>
      <c r="BG214" t="s">
        <v>122</v>
      </c>
      <c r="BH214" t="s">
        <v>733</v>
      </c>
      <c r="BI214">
        <v>2585</v>
      </c>
      <c r="BJ214">
        <v>2</v>
      </c>
      <c r="BK214" t="s">
        <v>305</v>
      </c>
      <c r="BL214" t="s">
        <v>300</v>
      </c>
      <c r="BM214">
        <v>0.82559424302465301</v>
      </c>
      <c r="BN214" t="s">
        <v>66</v>
      </c>
      <c r="BO214" t="s">
        <v>182</v>
      </c>
      <c r="BP214">
        <v>1982.482</v>
      </c>
    </row>
    <row r="215" spans="1:68" ht="16.5">
      <c r="A215" s="125" t="str">
        <f t="shared" si="102"/>
        <v>삼환교통</v>
      </c>
      <c r="B215" s="126" t="str">
        <f t="shared" si="118"/>
        <v>장성인</v>
      </c>
      <c r="C215" s="127" t="str">
        <f t="shared" si="103"/>
        <v>D</v>
      </c>
      <c r="D215" s="128">
        <f t="shared" si="104"/>
        <v>0.83125000000000004</v>
      </c>
      <c r="E215" s="129">
        <f t="shared" si="105"/>
        <v>3105</v>
      </c>
      <c r="F215" s="130" t="str">
        <f t="shared" si="106"/>
        <v>62</v>
      </c>
      <c r="G215" s="131" t="str">
        <f t="shared" si="107"/>
        <v>70바3181</v>
      </c>
      <c r="H215" s="132">
        <f t="shared" si="108"/>
        <v>1</v>
      </c>
      <c r="I215" s="133">
        <f t="shared" si="119"/>
        <v>1831.2080000000001</v>
      </c>
      <c r="J215" s="134">
        <f t="shared" si="109"/>
        <v>2.885802999042698E-2</v>
      </c>
      <c r="K215" s="134">
        <f t="shared" si="110"/>
        <v>0.36823777434411414</v>
      </c>
      <c r="L215" s="134">
        <f t="shared" si="111"/>
        <v>0.16710280863779536</v>
      </c>
      <c r="M215" s="135">
        <f t="shared" si="112"/>
        <v>11.116</v>
      </c>
      <c r="N215" s="136">
        <f t="shared" si="113"/>
        <v>0</v>
      </c>
      <c r="O215" s="136">
        <f t="shared" si="114"/>
        <v>2.6212205276516922</v>
      </c>
      <c r="P215" s="218">
        <f t="shared" si="115"/>
        <v>4</v>
      </c>
      <c r="Q215" s="219">
        <f t="shared" si="116"/>
        <v>0</v>
      </c>
      <c r="R215" s="219">
        <f t="shared" si="117"/>
        <v>48</v>
      </c>
      <c r="T215">
        <v>514</v>
      </c>
      <c r="U215">
        <v>3105</v>
      </c>
      <c r="V215" t="s">
        <v>735</v>
      </c>
      <c r="W215">
        <v>1831.2080000000001</v>
      </c>
      <c r="X215">
        <v>917.97500000000002</v>
      </c>
      <c r="Y215">
        <v>1.9950000000000001</v>
      </c>
      <c r="Z215">
        <v>11.116</v>
      </c>
      <c r="AA215">
        <v>133.61303599999999</v>
      </c>
      <c r="AB215">
        <v>3.8558089999999998</v>
      </c>
      <c r="AC215">
        <v>49.201366999999998</v>
      </c>
      <c r="AD215" s="1">
        <v>306</v>
      </c>
      <c r="AE215">
        <v>0</v>
      </c>
      <c r="AF215">
        <v>48</v>
      </c>
      <c r="AG215">
        <v>92</v>
      </c>
      <c r="AH215">
        <v>13.705309</v>
      </c>
      <c r="AI215">
        <v>52.5</v>
      </c>
      <c r="AJ215">
        <v>17.399999999999999</v>
      </c>
      <c r="AK215">
        <v>4</v>
      </c>
      <c r="AL215">
        <v>601</v>
      </c>
      <c r="AM215" t="s">
        <v>736</v>
      </c>
      <c r="AN215" t="s">
        <v>1203</v>
      </c>
      <c r="AO215">
        <v>1831.2080000000001</v>
      </c>
      <c r="AR215" t="s">
        <v>117</v>
      </c>
      <c r="AS215" t="s">
        <v>122</v>
      </c>
      <c r="AT215" t="s">
        <v>317</v>
      </c>
      <c r="AU215" t="s">
        <v>735</v>
      </c>
      <c r="AV215" t="s">
        <v>48</v>
      </c>
      <c r="AW215">
        <v>1</v>
      </c>
      <c r="BB215">
        <v>0.83125000000000004</v>
      </c>
      <c r="BC215" t="s">
        <v>66</v>
      </c>
      <c r="BF215" t="s">
        <v>117</v>
      </c>
      <c r="BG215" t="s">
        <v>122</v>
      </c>
      <c r="BH215" t="s">
        <v>735</v>
      </c>
      <c r="BI215">
        <v>3105</v>
      </c>
      <c r="BJ215">
        <v>1</v>
      </c>
      <c r="BK215" t="s">
        <v>317</v>
      </c>
      <c r="BL215" t="s">
        <v>178</v>
      </c>
      <c r="BM215">
        <v>0.83125000000000004</v>
      </c>
      <c r="BN215" t="s">
        <v>66</v>
      </c>
      <c r="BO215" t="s">
        <v>182</v>
      </c>
      <c r="BP215">
        <v>1831.2080000000001</v>
      </c>
    </row>
    <row r="216" spans="1:68" ht="16.5">
      <c r="A216" s="108" t="str">
        <f t="shared" si="102"/>
        <v>삼환교통</v>
      </c>
      <c r="B216" s="109" t="str">
        <f t="shared" si="118"/>
        <v>장진태</v>
      </c>
      <c r="C216" s="110" t="str">
        <f t="shared" si="103"/>
        <v>F</v>
      </c>
      <c r="D216" s="111">
        <f t="shared" si="104"/>
        <v>0.79073010161204438</v>
      </c>
      <c r="E216" s="112">
        <f t="shared" si="105"/>
        <v>7643</v>
      </c>
      <c r="F216" s="113" t="str">
        <f t="shared" si="106"/>
        <v>62</v>
      </c>
      <c r="G216" s="114" t="str">
        <f t="shared" si="107"/>
        <v>70바3118</v>
      </c>
      <c r="H216" s="115">
        <f t="shared" si="108"/>
        <v>8</v>
      </c>
      <c r="I216" s="116">
        <f t="shared" si="119"/>
        <v>939.33600000000001</v>
      </c>
      <c r="J216" s="117">
        <f t="shared" si="109"/>
        <v>2.3632617100814043E-2</v>
      </c>
      <c r="K216" s="117">
        <f t="shared" si="110"/>
        <v>0.36464643446793044</v>
      </c>
      <c r="L216" s="117">
        <f t="shared" si="111"/>
        <v>0.26721002921212428</v>
      </c>
      <c r="M216" s="118">
        <f t="shared" si="112"/>
        <v>13.058</v>
      </c>
      <c r="N216" s="119">
        <f t="shared" si="113"/>
        <v>0</v>
      </c>
      <c r="O216" s="119">
        <f t="shared" si="114"/>
        <v>11.071650612773277</v>
      </c>
      <c r="P216" s="220">
        <f t="shared" si="115"/>
        <v>3</v>
      </c>
      <c r="Q216" s="221">
        <f t="shared" si="116"/>
        <v>0</v>
      </c>
      <c r="R216" s="221">
        <f t="shared" si="117"/>
        <v>104</v>
      </c>
      <c r="T216">
        <v>514</v>
      </c>
      <c r="U216">
        <v>7643</v>
      </c>
      <c r="V216" t="s">
        <v>737</v>
      </c>
      <c r="W216">
        <v>939.33600000000001</v>
      </c>
      <c r="X216">
        <v>525.83399999999995</v>
      </c>
      <c r="Y216">
        <v>1.786</v>
      </c>
      <c r="Z216">
        <v>13.058</v>
      </c>
      <c r="AA216">
        <v>64.364433000000005</v>
      </c>
      <c r="AB216">
        <v>1.5210999999999999</v>
      </c>
      <c r="AC216">
        <v>23.470261000000001</v>
      </c>
      <c r="AD216" s="1">
        <v>251</v>
      </c>
      <c r="AE216">
        <v>0</v>
      </c>
      <c r="AF216">
        <v>104</v>
      </c>
      <c r="AG216">
        <v>62</v>
      </c>
      <c r="AH216">
        <v>14.594022000000001</v>
      </c>
      <c r="AI216">
        <v>1.5</v>
      </c>
      <c r="AJ216">
        <v>0</v>
      </c>
      <c r="AK216">
        <v>3</v>
      </c>
      <c r="AL216">
        <v>181</v>
      </c>
      <c r="AM216" t="s">
        <v>738</v>
      </c>
      <c r="AN216" t="s">
        <v>1204</v>
      </c>
      <c r="AO216">
        <v>113.328</v>
      </c>
      <c r="AR216" t="s">
        <v>117</v>
      </c>
      <c r="AS216" t="s">
        <v>122</v>
      </c>
      <c r="AT216" t="s">
        <v>297</v>
      </c>
      <c r="AU216" t="s">
        <v>737</v>
      </c>
      <c r="AV216" t="s">
        <v>48</v>
      </c>
      <c r="AW216">
        <v>8</v>
      </c>
      <c r="BB216">
        <v>0.79073010161204438</v>
      </c>
      <c r="BC216" t="s">
        <v>69</v>
      </c>
      <c r="BF216" t="s">
        <v>117</v>
      </c>
      <c r="BG216" t="s">
        <v>122</v>
      </c>
      <c r="BH216" t="s">
        <v>737</v>
      </c>
      <c r="BI216">
        <v>7643</v>
      </c>
      <c r="BJ216">
        <v>8</v>
      </c>
      <c r="BK216" t="s">
        <v>297</v>
      </c>
      <c r="BL216" t="s">
        <v>315</v>
      </c>
      <c r="BM216">
        <v>0.79073010161204438</v>
      </c>
      <c r="BN216" t="s">
        <v>69</v>
      </c>
      <c r="BO216" t="s">
        <v>191</v>
      </c>
      <c r="BP216">
        <v>775.76299999999992</v>
      </c>
    </row>
    <row r="217" spans="1:68" ht="16.5">
      <c r="A217" s="125" t="str">
        <f t="shared" si="102"/>
        <v>삼환교통</v>
      </c>
      <c r="B217" s="126" t="str">
        <f t="shared" si="118"/>
        <v>장천웅</v>
      </c>
      <c r="C217" s="127" t="str">
        <f t="shared" si="103"/>
        <v>F</v>
      </c>
      <c r="D217" s="128">
        <f t="shared" si="104"/>
        <v>0.72135275347957006</v>
      </c>
      <c r="E217" s="129">
        <f t="shared" si="105"/>
        <v>5354</v>
      </c>
      <c r="F217" s="130" t="str">
        <f t="shared" si="106"/>
        <v>58</v>
      </c>
      <c r="G217" s="131" t="str">
        <f t="shared" si="107"/>
        <v>72아1193</v>
      </c>
      <c r="H217" s="132">
        <f t="shared" si="108"/>
        <v>2</v>
      </c>
      <c r="I217" s="133">
        <f t="shared" si="119"/>
        <v>2055.63</v>
      </c>
      <c r="J217" s="134">
        <f t="shared" si="109"/>
        <v>2.9919388650410411E-2</v>
      </c>
      <c r="K217" s="134">
        <f t="shared" si="110"/>
        <v>0.35119061336974927</v>
      </c>
      <c r="L217" s="134">
        <f t="shared" si="111"/>
        <v>0.23447799458073679</v>
      </c>
      <c r="M217" s="135">
        <f t="shared" si="112"/>
        <v>13.507999999999999</v>
      </c>
      <c r="N217" s="136">
        <f t="shared" si="113"/>
        <v>0</v>
      </c>
      <c r="O217" s="136">
        <f t="shared" si="114"/>
        <v>15.664297563277437</v>
      </c>
      <c r="P217" s="218">
        <f t="shared" si="115"/>
        <v>7</v>
      </c>
      <c r="Q217" s="219">
        <f t="shared" si="116"/>
        <v>0</v>
      </c>
      <c r="R217" s="219">
        <f t="shared" si="117"/>
        <v>322</v>
      </c>
      <c r="T217">
        <v>514</v>
      </c>
      <c r="U217">
        <v>5354</v>
      </c>
      <c r="V217" t="s">
        <v>739</v>
      </c>
      <c r="W217">
        <v>2055.63</v>
      </c>
      <c r="X217">
        <v>1022.056</v>
      </c>
      <c r="Y217">
        <v>2.0110000000000001</v>
      </c>
      <c r="Z217">
        <v>13.507999999999999</v>
      </c>
      <c r="AA217">
        <v>140.023583</v>
      </c>
      <c r="AB217">
        <v>4.1894200000000001</v>
      </c>
      <c r="AC217">
        <v>49.174968</v>
      </c>
      <c r="AD217" s="1">
        <v>482</v>
      </c>
      <c r="AE217">
        <v>0</v>
      </c>
      <c r="AF217">
        <v>322</v>
      </c>
      <c r="AG217">
        <v>74</v>
      </c>
      <c r="AH217">
        <v>14.680598</v>
      </c>
      <c r="AI217">
        <v>809.4</v>
      </c>
      <c r="AJ217">
        <v>0</v>
      </c>
      <c r="AK217">
        <v>7</v>
      </c>
      <c r="AL217">
        <v>2691</v>
      </c>
      <c r="AM217" t="s">
        <v>740</v>
      </c>
      <c r="AN217" t="s">
        <v>1205</v>
      </c>
      <c r="AO217">
        <v>1879.8409999999999</v>
      </c>
      <c r="AR217" t="s">
        <v>117</v>
      </c>
      <c r="AS217" t="s">
        <v>121</v>
      </c>
      <c r="AT217" t="s">
        <v>278</v>
      </c>
      <c r="AU217" t="s">
        <v>739</v>
      </c>
      <c r="AV217" t="s">
        <v>48</v>
      </c>
      <c r="AW217">
        <v>2</v>
      </c>
      <c r="BB217">
        <v>0.72135275347957006</v>
      </c>
      <c r="BC217" t="s">
        <v>69</v>
      </c>
      <c r="BF217" t="s">
        <v>117</v>
      </c>
      <c r="BG217" t="s">
        <v>121</v>
      </c>
      <c r="BH217" t="s">
        <v>739</v>
      </c>
      <c r="BI217">
        <v>5354</v>
      </c>
      <c r="BJ217">
        <v>2</v>
      </c>
      <c r="BK217" t="s">
        <v>278</v>
      </c>
      <c r="BL217" t="s">
        <v>291</v>
      </c>
      <c r="BM217">
        <v>0.72135275347957006</v>
      </c>
      <c r="BN217" t="s">
        <v>69</v>
      </c>
      <c r="BO217" t="s">
        <v>191</v>
      </c>
      <c r="BP217">
        <v>2001.7969999999998</v>
      </c>
    </row>
    <row r="218" spans="1:68" ht="16.5">
      <c r="A218" s="108" t="str">
        <f t="shared" si="102"/>
        <v>삼환교통</v>
      </c>
      <c r="B218" s="109" t="str">
        <f t="shared" si="118"/>
        <v>장훈</v>
      </c>
      <c r="C218" s="110" t="str">
        <f t="shared" si="103"/>
        <v>D</v>
      </c>
      <c r="D218" s="111">
        <f t="shared" si="104"/>
        <v>0.83013792853122881</v>
      </c>
      <c r="E218" s="112">
        <f t="shared" si="105"/>
        <v>8002</v>
      </c>
      <c r="F218" s="113" t="str">
        <f t="shared" si="106"/>
        <v>4</v>
      </c>
      <c r="G218" s="114" t="str">
        <f t="shared" si="107"/>
        <v>72아1220</v>
      </c>
      <c r="H218" s="115">
        <f t="shared" si="108"/>
        <v>2</v>
      </c>
      <c r="I218" s="116">
        <f t="shared" si="119"/>
        <v>1885.231</v>
      </c>
      <c r="J218" s="117">
        <f t="shared" si="109"/>
        <v>9.5575064378060209E-3</v>
      </c>
      <c r="K218" s="117">
        <f t="shared" si="110"/>
        <v>0.31996592028769305</v>
      </c>
      <c r="L218" s="117">
        <f t="shared" si="111"/>
        <v>0.18989715318706302</v>
      </c>
      <c r="M218" s="118">
        <f t="shared" si="112"/>
        <v>11.031000000000001</v>
      </c>
      <c r="N218" s="119">
        <f t="shared" si="113"/>
        <v>0.4243511803062861</v>
      </c>
      <c r="O218" s="119">
        <f t="shared" si="114"/>
        <v>11.086174585501723</v>
      </c>
      <c r="P218" s="220">
        <f t="shared" si="115"/>
        <v>0</v>
      </c>
      <c r="Q218" s="221">
        <f t="shared" si="116"/>
        <v>8</v>
      </c>
      <c r="R218" s="221">
        <f t="shared" si="117"/>
        <v>209</v>
      </c>
      <c r="T218">
        <v>514</v>
      </c>
      <c r="U218">
        <v>8002</v>
      </c>
      <c r="V218" t="s">
        <v>741</v>
      </c>
      <c r="W218">
        <v>1885.231</v>
      </c>
      <c r="X218">
        <v>812.08399999999995</v>
      </c>
      <c r="Y218">
        <v>2.3210000000000002</v>
      </c>
      <c r="Z218">
        <v>11.031000000000001</v>
      </c>
      <c r="AA218">
        <v>117.00803000000001</v>
      </c>
      <c r="AB218">
        <v>1.1183050000000001</v>
      </c>
      <c r="AC218">
        <v>37.438581999999997</v>
      </c>
      <c r="AD218" s="1">
        <v>358</v>
      </c>
      <c r="AE218">
        <v>8</v>
      </c>
      <c r="AF218">
        <v>209</v>
      </c>
      <c r="AG218">
        <v>72</v>
      </c>
      <c r="AH218">
        <v>16.111979000000002</v>
      </c>
      <c r="AI218">
        <v>62</v>
      </c>
      <c r="AJ218">
        <v>0</v>
      </c>
      <c r="AK218">
        <v>0</v>
      </c>
      <c r="AL218">
        <v>0</v>
      </c>
      <c r="AM218" t="s">
        <v>742</v>
      </c>
      <c r="AN218" t="s">
        <v>1206</v>
      </c>
      <c r="AO218">
        <v>1765.819</v>
      </c>
      <c r="AR218" t="s">
        <v>117</v>
      </c>
      <c r="AS218" t="s">
        <v>120</v>
      </c>
      <c r="AT218" t="s">
        <v>263</v>
      </c>
      <c r="AU218" t="s">
        <v>741</v>
      </c>
      <c r="AV218" t="s">
        <v>48</v>
      </c>
      <c r="AW218">
        <v>2</v>
      </c>
      <c r="BB218">
        <v>0.83013792853122881</v>
      </c>
      <c r="BC218" t="s">
        <v>66</v>
      </c>
      <c r="BF218" t="s">
        <v>117</v>
      </c>
      <c r="BG218" t="s">
        <v>120</v>
      </c>
      <c r="BH218" t="s">
        <v>741</v>
      </c>
      <c r="BI218">
        <v>8002</v>
      </c>
      <c r="BJ218">
        <v>2</v>
      </c>
      <c r="BK218" t="s">
        <v>263</v>
      </c>
      <c r="BL218" t="s">
        <v>273</v>
      </c>
      <c r="BM218">
        <v>0.83013792853122881</v>
      </c>
      <c r="BN218" t="s">
        <v>66</v>
      </c>
      <c r="BO218" t="s">
        <v>182</v>
      </c>
      <c r="BP218">
        <v>1885.231</v>
      </c>
    </row>
    <row r="219" spans="1:68" ht="16.5">
      <c r="A219" s="125" t="str">
        <f t="shared" si="102"/>
        <v>삼환교통</v>
      </c>
      <c r="B219" s="126" t="str">
        <f t="shared" si="118"/>
        <v>전상범</v>
      </c>
      <c r="C219" s="127" t="str">
        <f t="shared" si="103"/>
        <v>D</v>
      </c>
      <c r="D219" s="128">
        <f t="shared" si="104"/>
        <v>0.82981286241058172</v>
      </c>
      <c r="E219" s="129">
        <f t="shared" si="105"/>
        <v>5465</v>
      </c>
      <c r="F219" s="130" t="str">
        <f t="shared" si="106"/>
        <v>58</v>
      </c>
      <c r="G219" s="131" t="str">
        <f t="shared" si="107"/>
        <v>72아1195</v>
      </c>
      <c r="H219" s="132">
        <f t="shared" si="108"/>
        <v>13</v>
      </c>
      <c r="I219" s="133">
        <f t="shared" si="119"/>
        <v>1902.357</v>
      </c>
      <c r="J219" s="134">
        <f t="shared" si="109"/>
        <v>2.1188305823173357E-2</v>
      </c>
      <c r="K219" s="134">
        <f t="shared" si="110"/>
        <v>0.33136629645688132</v>
      </c>
      <c r="L219" s="134">
        <f t="shared" si="111"/>
        <v>0.18871326465011562</v>
      </c>
      <c r="M219" s="135">
        <f t="shared" si="112"/>
        <v>11.153</v>
      </c>
      <c r="N219" s="136">
        <f t="shared" si="113"/>
        <v>5.2566368983319116E-2</v>
      </c>
      <c r="O219" s="136">
        <f t="shared" si="114"/>
        <v>8.9362827271642491</v>
      </c>
      <c r="P219" s="218">
        <f t="shared" si="115"/>
        <v>2</v>
      </c>
      <c r="Q219" s="219">
        <f t="shared" si="116"/>
        <v>1</v>
      </c>
      <c r="R219" s="219">
        <f t="shared" si="117"/>
        <v>170</v>
      </c>
      <c r="T219">
        <v>514</v>
      </c>
      <c r="U219">
        <v>5465</v>
      </c>
      <c r="V219" t="s">
        <v>743</v>
      </c>
      <c r="W219">
        <v>1902.357</v>
      </c>
      <c r="X219">
        <v>841.02499999999998</v>
      </c>
      <c r="Y219">
        <v>2.262</v>
      </c>
      <c r="Z219">
        <v>11.153</v>
      </c>
      <c r="AA219">
        <v>120.70219400000001</v>
      </c>
      <c r="AB219">
        <v>2.5574750000000002</v>
      </c>
      <c r="AC219">
        <v>39.996639000000002</v>
      </c>
      <c r="AD219" s="1">
        <v>359</v>
      </c>
      <c r="AE219">
        <v>1</v>
      </c>
      <c r="AF219">
        <v>170</v>
      </c>
      <c r="AG219">
        <v>74</v>
      </c>
      <c r="AH219">
        <v>15.760749000000001</v>
      </c>
      <c r="AI219">
        <v>535</v>
      </c>
      <c r="AJ219">
        <v>0</v>
      </c>
      <c r="AK219">
        <v>2</v>
      </c>
      <c r="AL219">
        <v>84</v>
      </c>
      <c r="AM219" t="s">
        <v>744</v>
      </c>
      <c r="AN219" t="s">
        <v>1207</v>
      </c>
      <c r="AO219">
        <v>287.50299999999999</v>
      </c>
      <c r="AR219" t="s">
        <v>117</v>
      </c>
      <c r="AS219" t="s">
        <v>121</v>
      </c>
      <c r="AT219" t="s">
        <v>283</v>
      </c>
      <c r="AU219" t="s">
        <v>743</v>
      </c>
      <c r="AV219" t="s">
        <v>48</v>
      </c>
      <c r="AW219">
        <v>13</v>
      </c>
      <c r="BB219">
        <v>0.82981286241058172</v>
      </c>
      <c r="BC219" t="s">
        <v>66</v>
      </c>
      <c r="BF219" t="s">
        <v>117</v>
      </c>
      <c r="BG219" t="s">
        <v>121</v>
      </c>
      <c r="BH219" t="s">
        <v>743</v>
      </c>
      <c r="BI219">
        <v>5465</v>
      </c>
      <c r="BJ219">
        <v>13</v>
      </c>
      <c r="BK219" t="s">
        <v>283</v>
      </c>
      <c r="BL219" t="s">
        <v>276</v>
      </c>
      <c r="BM219">
        <v>0.82981286241058172</v>
      </c>
      <c r="BN219" t="s">
        <v>66</v>
      </c>
      <c r="BO219" t="s">
        <v>182</v>
      </c>
      <c r="BP219">
        <v>1902.3570000000002</v>
      </c>
    </row>
    <row r="220" spans="1:68" ht="16.5">
      <c r="A220" s="108" t="str">
        <f t="shared" si="102"/>
        <v>삼환교통</v>
      </c>
      <c r="B220" s="109" t="str">
        <f t="shared" si="118"/>
        <v>전상훈</v>
      </c>
      <c r="C220" s="110" t="str">
        <f t="shared" si="103"/>
        <v>D</v>
      </c>
      <c r="D220" s="111">
        <f t="shared" si="104"/>
        <v>0.84659673959696546</v>
      </c>
      <c r="E220" s="112">
        <f t="shared" si="105"/>
        <v>3655</v>
      </c>
      <c r="F220" s="113" t="str">
        <f t="shared" si="106"/>
        <v>급행99</v>
      </c>
      <c r="G220" s="114" t="str">
        <f t="shared" si="107"/>
        <v>70바3124</v>
      </c>
      <c r="H220" s="115">
        <f t="shared" si="108"/>
        <v>2</v>
      </c>
      <c r="I220" s="116">
        <f t="shared" si="119"/>
        <v>2174.3710000000001</v>
      </c>
      <c r="J220" s="117">
        <f t="shared" si="109"/>
        <v>1.8390567665805907E-2</v>
      </c>
      <c r="K220" s="117">
        <f t="shared" si="110"/>
        <v>0.34128347937070597</v>
      </c>
      <c r="L220" s="117">
        <f t="shared" si="111"/>
        <v>0.18948008412547812</v>
      </c>
      <c r="M220" s="118">
        <f t="shared" si="112"/>
        <v>13.856</v>
      </c>
      <c r="N220" s="119">
        <f t="shared" si="113"/>
        <v>0</v>
      </c>
      <c r="O220" s="119">
        <f t="shared" si="114"/>
        <v>3.7712055578371859</v>
      </c>
      <c r="P220" s="220">
        <f t="shared" si="115"/>
        <v>15</v>
      </c>
      <c r="Q220" s="221">
        <f t="shared" si="116"/>
        <v>0</v>
      </c>
      <c r="R220" s="221">
        <f t="shared" si="117"/>
        <v>82</v>
      </c>
      <c r="T220">
        <v>514</v>
      </c>
      <c r="U220">
        <v>3655</v>
      </c>
      <c r="V220" t="s">
        <v>745</v>
      </c>
      <c r="W220">
        <v>2174.3710000000001</v>
      </c>
      <c r="X220">
        <v>912.39800000000002</v>
      </c>
      <c r="Y220">
        <v>2.383</v>
      </c>
      <c r="Z220">
        <v>13.856</v>
      </c>
      <c r="AA220">
        <v>121.029978</v>
      </c>
      <c r="AB220">
        <v>2.2258100000000001</v>
      </c>
      <c r="AC220">
        <v>41.305531999999999</v>
      </c>
      <c r="AD220" s="1">
        <v>412</v>
      </c>
      <c r="AE220">
        <v>0</v>
      </c>
      <c r="AF220">
        <v>82</v>
      </c>
      <c r="AG220">
        <v>71</v>
      </c>
      <c r="AH220">
        <v>17.965557</v>
      </c>
      <c r="AI220">
        <v>236.3</v>
      </c>
      <c r="AJ220">
        <v>0</v>
      </c>
      <c r="AK220">
        <v>15</v>
      </c>
      <c r="AL220">
        <v>2567</v>
      </c>
      <c r="AM220" t="s">
        <v>746</v>
      </c>
      <c r="AN220" t="s">
        <v>1208</v>
      </c>
      <c r="AO220">
        <v>2061.0309999999999</v>
      </c>
      <c r="AR220" t="s">
        <v>117</v>
      </c>
      <c r="AS220" t="s">
        <v>124</v>
      </c>
      <c r="AT220" t="s">
        <v>352</v>
      </c>
      <c r="AU220" t="s">
        <v>745</v>
      </c>
      <c r="AV220" t="s">
        <v>48</v>
      </c>
      <c r="AW220">
        <v>2</v>
      </c>
      <c r="BB220">
        <v>0.84659673959696546</v>
      </c>
      <c r="BC220" t="s">
        <v>66</v>
      </c>
      <c r="BF220" t="s">
        <v>117</v>
      </c>
      <c r="BG220" t="s">
        <v>124</v>
      </c>
      <c r="BH220" t="s">
        <v>745</v>
      </c>
      <c r="BI220">
        <v>3655</v>
      </c>
      <c r="BJ220">
        <v>2</v>
      </c>
      <c r="BK220" t="s">
        <v>352</v>
      </c>
      <c r="BL220" t="s">
        <v>356</v>
      </c>
      <c r="BM220">
        <v>0.84659673959696546</v>
      </c>
      <c r="BN220" t="s">
        <v>66</v>
      </c>
      <c r="BO220" t="s">
        <v>182</v>
      </c>
      <c r="BP220">
        <v>2174.3710000000001</v>
      </c>
    </row>
    <row r="221" spans="1:68" ht="16.5">
      <c r="A221" s="125" t="str">
        <f t="shared" si="102"/>
        <v>삼환교통</v>
      </c>
      <c r="B221" s="126" t="str">
        <f t="shared" si="118"/>
        <v>전성환</v>
      </c>
      <c r="C221" s="127" t="str">
        <f t="shared" si="103"/>
        <v>F</v>
      </c>
      <c r="D221" s="128">
        <f t="shared" si="104"/>
        <v>0.78959999999999997</v>
      </c>
      <c r="E221" s="129">
        <f t="shared" si="105"/>
        <v>3021</v>
      </c>
      <c r="F221" s="130" t="str">
        <f t="shared" si="106"/>
        <v>79</v>
      </c>
      <c r="G221" s="131" t="str">
        <f t="shared" si="107"/>
        <v>70바3190</v>
      </c>
      <c r="H221" s="132">
        <f t="shared" si="108"/>
        <v>1</v>
      </c>
      <c r="I221" s="133">
        <f t="shared" si="119"/>
        <v>2277.319</v>
      </c>
      <c r="J221" s="134">
        <f t="shared" si="109"/>
        <v>2.0245099333205754E-2</v>
      </c>
      <c r="K221" s="134">
        <f t="shared" si="110"/>
        <v>0.3878006196985973</v>
      </c>
      <c r="L221" s="134">
        <f t="shared" si="111"/>
        <v>6.1036683925264755E-2</v>
      </c>
      <c r="M221" s="135">
        <f t="shared" si="112"/>
        <v>11.843999999999999</v>
      </c>
      <c r="N221" s="136">
        <f t="shared" si="113"/>
        <v>4.3911283399471049E-2</v>
      </c>
      <c r="O221" s="136">
        <f t="shared" si="114"/>
        <v>21.648262715939225</v>
      </c>
      <c r="P221" s="218">
        <f t="shared" si="115"/>
        <v>40</v>
      </c>
      <c r="Q221" s="219">
        <f t="shared" si="116"/>
        <v>1</v>
      </c>
      <c r="R221" s="219">
        <f t="shared" si="117"/>
        <v>493</v>
      </c>
      <c r="T221">
        <v>514</v>
      </c>
      <c r="U221">
        <v>3021</v>
      </c>
      <c r="V221" t="s">
        <v>747</v>
      </c>
      <c r="W221">
        <v>2277.319</v>
      </c>
      <c r="X221">
        <v>1153.5139999999999</v>
      </c>
      <c r="Y221">
        <v>1.974</v>
      </c>
      <c r="Z221">
        <v>11.843999999999999</v>
      </c>
      <c r="AA221">
        <v>139.63497799999999</v>
      </c>
      <c r="AB221">
        <v>2.826924</v>
      </c>
      <c r="AC221">
        <v>54.150531000000001</v>
      </c>
      <c r="AD221" s="1">
        <v>139</v>
      </c>
      <c r="AE221">
        <v>1</v>
      </c>
      <c r="AF221">
        <v>493</v>
      </c>
      <c r="AG221">
        <v>87</v>
      </c>
      <c r="AH221">
        <v>16.309086000000001</v>
      </c>
      <c r="AI221">
        <v>1405.7</v>
      </c>
      <c r="AJ221">
        <v>45.5</v>
      </c>
      <c r="AK221">
        <v>40</v>
      </c>
      <c r="AL221">
        <v>9789</v>
      </c>
      <c r="AM221" t="s">
        <v>748</v>
      </c>
      <c r="AN221" t="s">
        <v>1209</v>
      </c>
      <c r="AO221">
        <v>2277.319</v>
      </c>
      <c r="AR221" t="s">
        <v>117</v>
      </c>
      <c r="AS221" t="s">
        <v>123</v>
      </c>
      <c r="AT221" t="s">
        <v>344</v>
      </c>
      <c r="AU221" t="s">
        <v>747</v>
      </c>
      <c r="AV221" t="s">
        <v>48</v>
      </c>
      <c r="AW221">
        <v>1</v>
      </c>
      <c r="BB221">
        <v>0.78959999999999997</v>
      </c>
      <c r="BC221" t="s">
        <v>69</v>
      </c>
      <c r="BF221" t="s">
        <v>117</v>
      </c>
      <c r="BG221" t="s">
        <v>123</v>
      </c>
      <c r="BH221" t="s">
        <v>747</v>
      </c>
      <c r="BI221">
        <v>3021</v>
      </c>
      <c r="BJ221">
        <v>1</v>
      </c>
      <c r="BK221" t="s">
        <v>344</v>
      </c>
      <c r="BL221" t="s">
        <v>178</v>
      </c>
      <c r="BM221">
        <v>0.78959999999999997</v>
      </c>
      <c r="BN221" t="s">
        <v>69</v>
      </c>
      <c r="BO221" t="s">
        <v>191</v>
      </c>
      <c r="BP221">
        <v>2277.319</v>
      </c>
    </row>
    <row r="222" spans="1:68" ht="16.5">
      <c r="A222" s="108" t="str">
        <f t="shared" si="102"/>
        <v>삼환교통</v>
      </c>
      <c r="B222" s="109" t="str">
        <f t="shared" si="118"/>
        <v>정기수</v>
      </c>
      <c r="C222" s="110" t="str">
        <f t="shared" si="103"/>
        <v>S</v>
      </c>
      <c r="D222" s="111">
        <f t="shared" si="104"/>
        <v>1.0053498094163755</v>
      </c>
      <c r="E222" s="112">
        <f t="shared" si="105"/>
        <v>7049</v>
      </c>
      <c r="F222" s="113" t="str">
        <f t="shared" si="106"/>
        <v>급행99</v>
      </c>
      <c r="G222" s="114" t="str">
        <f t="shared" si="107"/>
        <v>70바3134</v>
      </c>
      <c r="H222" s="115">
        <f t="shared" si="108"/>
        <v>6</v>
      </c>
      <c r="I222" s="116">
        <f t="shared" si="119"/>
        <v>2581.0940000000001</v>
      </c>
      <c r="J222" s="117">
        <f t="shared" si="109"/>
        <v>1.9189758522552114E-2</v>
      </c>
      <c r="K222" s="117">
        <f t="shared" si="110"/>
        <v>0.33444610941188996</v>
      </c>
      <c r="L222" s="117">
        <f t="shared" si="111"/>
        <v>0.20417698851727212</v>
      </c>
      <c r="M222" s="118">
        <f t="shared" si="112"/>
        <v>10.8</v>
      </c>
      <c r="N222" s="119">
        <f t="shared" si="113"/>
        <v>0</v>
      </c>
      <c r="O222" s="119">
        <f t="shared" si="114"/>
        <v>2.5957985257414102</v>
      </c>
      <c r="P222" s="220">
        <f t="shared" si="115"/>
        <v>10</v>
      </c>
      <c r="Q222" s="221">
        <f t="shared" si="116"/>
        <v>0</v>
      </c>
      <c r="R222" s="221">
        <f t="shared" si="117"/>
        <v>67</v>
      </c>
      <c r="T222">
        <v>514</v>
      </c>
      <c r="U222">
        <v>7049</v>
      </c>
      <c r="V222" t="s">
        <v>749</v>
      </c>
      <c r="W222">
        <v>2581.0940000000001</v>
      </c>
      <c r="X222">
        <v>1059.7190000000001</v>
      </c>
      <c r="Y222">
        <v>2.4359999999999999</v>
      </c>
      <c r="Z222">
        <v>10.8</v>
      </c>
      <c r="AA222">
        <v>141.10386</v>
      </c>
      <c r="AB222">
        <v>2.7077490000000002</v>
      </c>
      <c r="AC222">
        <v>47.191637</v>
      </c>
      <c r="AD222" s="1">
        <v>527</v>
      </c>
      <c r="AE222">
        <v>0</v>
      </c>
      <c r="AF222">
        <v>67</v>
      </c>
      <c r="AG222">
        <v>69</v>
      </c>
      <c r="AH222">
        <v>18.292157</v>
      </c>
      <c r="AI222">
        <v>320.7</v>
      </c>
      <c r="AJ222">
        <v>0</v>
      </c>
      <c r="AK222">
        <v>10</v>
      </c>
      <c r="AL222">
        <v>6160</v>
      </c>
      <c r="AM222" t="s">
        <v>750</v>
      </c>
      <c r="AN222" t="s">
        <v>1210</v>
      </c>
      <c r="AO222">
        <v>1488.835</v>
      </c>
      <c r="AR222" t="s">
        <v>117</v>
      </c>
      <c r="AS222" t="s">
        <v>124</v>
      </c>
      <c r="AT222" t="s">
        <v>211</v>
      </c>
      <c r="AU222" t="s">
        <v>749</v>
      </c>
      <c r="AV222" t="s">
        <v>48</v>
      </c>
      <c r="AW222">
        <v>6</v>
      </c>
      <c r="BB222">
        <v>1.0053498094163755</v>
      </c>
      <c r="BC222" t="s">
        <v>1098</v>
      </c>
      <c r="BF222" t="s">
        <v>117</v>
      </c>
      <c r="BG222" t="s">
        <v>124</v>
      </c>
      <c r="BH222" t="s">
        <v>749</v>
      </c>
      <c r="BI222">
        <v>7049</v>
      </c>
      <c r="BJ222">
        <v>6</v>
      </c>
      <c r="BK222" t="s">
        <v>211</v>
      </c>
      <c r="BL222" t="s">
        <v>354</v>
      </c>
      <c r="BM222">
        <v>1.0053498094163755</v>
      </c>
      <c r="BN222" t="s">
        <v>1098</v>
      </c>
      <c r="BO222" t="s">
        <v>1099</v>
      </c>
      <c r="BP222">
        <v>2581.0940000000005</v>
      </c>
    </row>
    <row r="223" spans="1:68" ht="16.5">
      <c r="A223" s="125" t="str">
        <f t="shared" si="102"/>
        <v>삼환교통</v>
      </c>
      <c r="B223" s="126" t="str">
        <f t="shared" si="118"/>
        <v>정담수</v>
      </c>
      <c r="C223" s="127" t="str">
        <f t="shared" si="103"/>
        <v>C</v>
      </c>
      <c r="D223" s="128">
        <f t="shared" si="104"/>
        <v>0.89873995680620167</v>
      </c>
      <c r="E223" s="129">
        <f t="shared" si="105"/>
        <v>1008</v>
      </c>
      <c r="F223" s="130" t="str">
        <f t="shared" si="106"/>
        <v>79</v>
      </c>
      <c r="G223" s="131" t="str">
        <f t="shared" si="107"/>
        <v>70바3190</v>
      </c>
      <c r="H223" s="132">
        <f t="shared" si="108"/>
        <v>12</v>
      </c>
      <c r="I223" s="133">
        <f t="shared" si="119"/>
        <v>2362.3960000000002</v>
      </c>
      <c r="J223" s="134">
        <f t="shared" si="109"/>
        <v>1.6935452060511502E-2</v>
      </c>
      <c r="K223" s="134">
        <f t="shared" si="110"/>
        <v>0.34454385848307878</v>
      </c>
      <c r="L223" s="134">
        <f t="shared" si="111"/>
        <v>0.17185941730344953</v>
      </c>
      <c r="M223" s="135">
        <f t="shared" si="112"/>
        <v>10.798</v>
      </c>
      <c r="N223" s="136">
        <f t="shared" si="113"/>
        <v>0</v>
      </c>
      <c r="O223" s="136">
        <f t="shared" si="114"/>
        <v>22.519509853555455</v>
      </c>
      <c r="P223" s="218">
        <f t="shared" si="115"/>
        <v>12</v>
      </c>
      <c r="Q223" s="219">
        <f t="shared" si="116"/>
        <v>0</v>
      </c>
      <c r="R223" s="219">
        <f t="shared" si="117"/>
        <v>532</v>
      </c>
      <c r="T223">
        <v>514</v>
      </c>
      <c r="U223">
        <v>1008</v>
      </c>
      <c r="V223" t="s">
        <v>751</v>
      </c>
      <c r="W223">
        <v>2362.3960000000002</v>
      </c>
      <c r="X223">
        <v>1108.4100000000001</v>
      </c>
      <c r="Y223">
        <v>2.1309999999999998</v>
      </c>
      <c r="Z223">
        <v>10.798</v>
      </c>
      <c r="AA223">
        <v>134.643291</v>
      </c>
      <c r="AB223">
        <v>2.2802449999999999</v>
      </c>
      <c r="AC223">
        <v>46.390518999999998</v>
      </c>
      <c r="AD223" s="1">
        <v>406</v>
      </c>
      <c r="AE223">
        <v>0</v>
      </c>
      <c r="AF223">
        <v>532</v>
      </c>
      <c r="AG223">
        <v>80</v>
      </c>
      <c r="AH223">
        <v>17.545590000000001</v>
      </c>
      <c r="AI223">
        <v>1050.5999999999999</v>
      </c>
      <c r="AJ223">
        <v>0</v>
      </c>
      <c r="AK223">
        <v>12</v>
      </c>
      <c r="AL223">
        <v>2071</v>
      </c>
      <c r="AM223" t="s">
        <v>752</v>
      </c>
      <c r="AN223" t="s">
        <v>1211</v>
      </c>
      <c r="AO223">
        <v>483.548</v>
      </c>
      <c r="AR223" t="s">
        <v>117</v>
      </c>
      <c r="AS223" t="s">
        <v>123</v>
      </c>
      <c r="AT223" t="s">
        <v>344</v>
      </c>
      <c r="AU223" t="s">
        <v>751</v>
      </c>
      <c r="AV223" t="s">
        <v>48</v>
      </c>
      <c r="AW223">
        <v>12</v>
      </c>
      <c r="BB223">
        <v>0.89873995680620167</v>
      </c>
      <c r="BC223" t="s">
        <v>68</v>
      </c>
      <c r="BF223" t="s">
        <v>117</v>
      </c>
      <c r="BG223" t="s">
        <v>123</v>
      </c>
      <c r="BH223" t="s">
        <v>751</v>
      </c>
      <c r="BI223">
        <v>1008</v>
      </c>
      <c r="BJ223">
        <v>12</v>
      </c>
      <c r="BK223" t="s">
        <v>344</v>
      </c>
      <c r="BL223" t="s">
        <v>339</v>
      </c>
      <c r="BM223">
        <v>0.89873995680620167</v>
      </c>
      <c r="BN223" t="s">
        <v>68</v>
      </c>
      <c r="BO223" t="s">
        <v>180</v>
      </c>
      <c r="BP223">
        <v>2362.3960000000002</v>
      </c>
    </row>
    <row r="224" spans="1:68" ht="16.5">
      <c r="A224" s="108" t="str">
        <f t="shared" si="102"/>
        <v>삼환교통</v>
      </c>
      <c r="B224" s="109" t="str">
        <f t="shared" si="118"/>
        <v>정병현</v>
      </c>
      <c r="C224" s="110" t="str">
        <f t="shared" si="103"/>
        <v>C</v>
      </c>
      <c r="D224" s="111">
        <f t="shared" si="104"/>
        <v>0.86255089494540615</v>
      </c>
      <c r="E224" s="112">
        <f t="shared" si="105"/>
        <v>4283</v>
      </c>
      <c r="F224" s="113" t="str">
        <f t="shared" si="106"/>
        <v>23</v>
      </c>
      <c r="G224" s="114" t="str">
        <f t="shared" si="107"/>
        <v>70바3129</v>
      </c>
      <c r="H224" s="115">
        <f t="shared" si="108"/>
        <v>4</v>
      </c>
      <c r="I224" s="116">
        <f t="shared" si="119"/>
        <v>522.77599999999995</v>
      </c>
      <c r="J224" s="117">
        <f t="shared" si="109"/>
        <v>4.638006943017732E-2</v>
      </c>
      <c r="K224" s="117">
        <f t="shared" si="110"/>
        <v>0.38257666356115105</v>
      </c>
      <c r="L224" s="117">
        <f t="shared" si="111"/>
        <v>0.26014966257058475</v>
      </c>
      <c r="M224" s="118">
        <f t="shared" si="112"/>
        <v>13.840999999999999</v>
      </c>
      <c r="N224" s="119">
        <f t="shared" si="113"/>
        <v>0</v>
      </c>
      <c r="O224" s="119">
        <f t="shared" si="114"/>
        <v>28.50169097280671</v>
      </c>
      <c r="P224" s="220">
        <f t="shared" si="115"/>
        <v>11</v>
      </c>
      <c r="Q224" s="221">
        <f t="shared" si="116"/>
        <v>0</v>
      </c>
      <c r="R224" s="221">
        <f t="shared" si="117"/>
        <v>149</v>
      </c>
      <c r="T224">
        <v>514</v>
      </c>
      <c r="U224">
        <v>4283</v>
      </c>
      <c r="V224" t="s">
        <v>753</v>
      </c>
      <c r="W224">
        <v>522.77599999999995</v>
      </c>
      <c r="X224">
        <v>303.00099999999998</v>
      </c>
      <c r="Y224">
        <v>1.7250000000000001</v>
      </c>
      <c r="Z224">
        <v>13.840999999999999</v>
      </c>
      <c r="AA224">
        <v>34.149991999999997</v>
      </c>
      <c r="AB224">
        <v>1.583879</v>
      </c>
      <c r="AC224">
        <v>13.06499</v>
      </c>
      <c r="AD224" s="1">
        <v>136</v>
      </c>
      <c r="AE224">
        <v>0</v>
      </c>
      <c r="AF224">
        <v>149</v>
      </c>
      <c r="AG224">
        <v>75</v>
      </c>
      <c r="AH224">
        <v>15.308230999999999</v>
      </c>
      <c r="AI224">
        <v>81.599999999999994</v>
      </c>
      <c r="AJ224">
        <v>0</v>
      </c>
      <c r="AK224">
        <v>11</v>
      </c>
      <c r="AL224">
        <v>3554</v>
      </c>
      <c r="AM224" t="s">
        <v>754</v>
      </c>
      <c r="AN224" t="s">
        <v>1212</v>
      </c>
      <c r="AO224">
        <v>184.77199999999999</v>
      </c>
      <c r="AR224" t="s">
        <v>117</v>
      </c>
      <c r="AS224" t="s">
        <v>119</v>
      </c>
      <c r="AT224" t="s">
        <v>233</v>
      </c>
      <c r="AU224" t="s">
        <v>753</v>
      </c>
      <c r="AV224" t="s">
        <v>48</v>
      </c>
      <c r="AW224">
        <v>4</v>
      </c>
      <c r="BB224">
        <v>0.86255089494540615</v>
      </c>
      <c r="BC224" t="s">
        <v>68</v>
      </c>
      <c r="BF224" t="s">
        <v>117</v>
      </c>
      <c r="BG224" t="s">
        <v>119</v>
      </c>
      <c r="BH224" t="s">
        <v>753</v>
      </c>
      <c r="BI224">
        <v>4283</v>
      </c>
      <c r="BJ224">
        <v>4</v>
      </c>
      <c r="BK224" t="s">
        <v>233</v>
      </c>
      <c r="BL224" t="s">
        <v>242</v>
      </c>
      <c r="BM224">
        <v>0.86255089494540615</v>
      </c>
      <c r="BN224" t="s">
        <v>68</v>
      </c>
      <c r="BO224" t="s">
        <v>180</v>
      </c>
      <c r="BP224">
        <v>472.83599999999996</v>
      </c>
    </row>
    <row r="225" spans="1:68" ht="16.5">
      <c r="A225" s="125" t="str">
        <f t="shared" si="102"/>
        <v>삼환교통</v>
      </c>
      <c r="B225" s="126" t="str">
        <f t="shared" si="118"/>
        <v>정수일</v>
      </c>
      <c r="C225" s="127" t="str">
        <f t="shared" si="103"/>
        <v>F</v>
      </c>
      <c r="D225" s="128">
        <f t="shared" si="104"/>
        <v>0.73826086956521741</v>
      </c>
      <c r="E225" s="129">
        <f t="shared" si="105"/>
        <v>4158</v>
      </c>
      <c r="F225" s="130" t="str">
        <f t="shared" si="106"/>
        <v>79</v>
      </c>
      <c r="G225" s="131" t="str">
        <f t="shared" si="107"/>
        <v>70바3194</v>
      </c>
      <c r="H225" s="132">
        <f t="shared" si="108"/>
        <v>1</v>
      </c>
      <c r="I225" s="133">
        <f t="shared" si="119"/>
        <v>1279.146</v>
      </c>
      <c r="J225" s="134">
        <f t="shared" si="109"/>
        <v>3.4106828359739411E-2</v>
      </c>
      <c r="K225" s="134">
        <f t="shared" si="110"/>
        <v>0.39685505284371686</v>
      </c>
      <c r="L225" s="134">
        <f t="shared" si="111"/>
        <v>0.21733250152836348</v>
      </c>
      <c r="M225" s="135">
        <f t="shared" si="112"/>
        <v>15.428000000000001</v>
      </c>
      <c r="N225" s="136">
        <f t="shared" si="113"/>
        <v>0</v>
      </c>
      <c r="O225" s="136">
        <f t="shared" si="114"/>
        <v>17.277152099916663</v>
      </c>
      <c r="P225" s="218">
        <f t="shared" si="115"/>
        <v>30</v>
      </c>
      <c r="Q225" s="219">
        <f t="shared" si="116"/>
        <v>0</v>
      </c>
      <c r="R225" s="219">
        <f t="shared" si="117"/>
        <v>221</v>
      </c>
      <c r="T225">
        <v>514</v>
      </c>
      <c r="U225">
        <v>4158</v>
      </c>
      <c r="V225" t="s">
        <v>755</v>
      </c>
      <c r="W225">
        <v>1279.146</v>
      </c>
      <c r="X225">
        <v>753.33199999999999</v>
      </c>
      <c r="Y225">
        <v>1.698</v>
      </c>
      <c r="Z225">
        <v>15.428000000000001</v>
      </c>
      <c r="AA225">
        <v>79.724710000000002</v>
      </c>
      <c r="AB225">
        <v>2.719157</v>
      </c>
      <c r="AC225">
        <v>31.639154000000001</v>
      </c>
      <c r="AD225" s="1">
        <v>278</v>
      </c>
      <c r="AE225">
        <v>0</v>
      </c>
      <c r="AF225">
        <v>221</v>
      </c>
      <c r="AG225">
        <v>74</v>
      </c>
      <c r="AH225">
        <v>16.044536000000001</v>
      </c>
      <c r="AI225">
        <v>369.4</v>
      </c>
      <c r="AJ225">
        <v>0</v>
      </c>
      <c r="AK225">
        <v>30</v>
      </c>
      <c r="AL225">
        <v>8879</v>
      </c>
      <c r="AM225" t="s">
        <v>756</v>
      </c>
      <c r="AN225" t="s">
        <v>1213</v>
      </c>
      <c r="AO225">
        <v>1279.146</v>
      </c>
      <c r="AR225" t="s">
        <v>117</v>
      </c>
      <c r="AS225" t="s">
        <v>123</v>
      </c>
      <c r="AT225" t="s">
        <v>345</v>
      </c>
      <c r="AU225" t="s">
        <v>755</v>
      </c>
      <c r="AV225" t="s">
        <v>48</v>
      </c>
      <c r="AW225">
        <v>1</v>
      </c>
      <c r="BB225">
        <v>0.73826086956521741</v>
      </c>
      <c r="BC225" t="s">
        <v>69</v>
      </c>
      <c r="BF225" t="s">
        <v>117</v>
      </c>
      <c r="BG225" t="s">
        <v>123</v>
      </c>
      <c r="BH225" t="s">
        <v>755</v>
      </c>
      <c r="BI225">
        <v>4158</v>
      </c>
      <c r="BJ225">
        <v>1</v>
      </c>
      <c r="BK225" t="s">
        <v>345</v>
      </c>
      <c r="BL225" t="s">
        <v>178</v>
      </c>
      <c r="BM225">
        <v>0.73826086956521741</v>
      </c>
      <c r="BN225" t="s">
        <v>69</v>
      </c>
      <c r="BO225" t="s">
        <v>191</v>
      </c>
      <c r="BP225">
        <v>1279.146</v>
      </c>
    </row>
    <row r="226" spans="1:68" ht="16.5">
      <c r="A226" s="108" t="str">
        <f t="shared" si="102"/>
        <v>삼환교통</v>
      </c>
      <c r="B226" s="109" t="str">
        <f t="shared" si="118"/>
        <v>정승용</v>
      </c>
      <c r="C226" s="110" t="str">
        <f t="shared" si="103"/>
        <v>F</v>
      </c>
      <c r="D226" s="111">
        <f t="shared" si="104"/>
        <v>0.73109539826880732</v>
      </c>
      <c r="E226" s="112">
        <f t="shared" si="105"/>
        <v>9889</v>
      </c>
      <c r="F226" s="113" t="str">
        <f t="shared" si="106"/>
        <v>58</v>
      </c>
      <c r="G226" s="114" t="str">
        <f t="shared" si="107"/>
        <v>72아1214</v>
      </c>
      <c r="H226" s="115">
        <f t="shared" si="108"/>
        <v>2</v>
      </c>
      <c r="I226" s="116">
        <f t="shared" si="119"/>
        <v>2283.556</v>
      </c>
      <c r="J226" s="117">
        <f t="shared" si="109"/>
        <v>2.8663790766666995E-2</v>
      </c>
      <c r="K226" s="117">
        <f t="shared" si="110"/>
        <v>0.38979539380623601</v>
      </c>
      <c r="L226" s="117">
        <f t="shared" si="111"/>
        <v>0.21107430691430382</v>
      </c>
      <c r="M226" s="118">
        <f t="shared" si="112"/>
        <v>13.423999999999999</v>
      </c>
      <c r="N226" s="119">
        <f t="shared" si="113"/>
        <v>0</v>
      </c>
      <c r="O226" s="119">
        <f t="shared" si="114"/>
        <v>25.311400289723572</v>
      </c>
      <c r="P226" s="220">
        <f t="shared" si="115"/>
        <v>11</v>
      </c>
      <c r="Q226" s="221">
        <f t="shared" si="116"/>
        <v>0</v>
      </c>
      <c r="R226" s="221">
        <f t="shared" si="117"/>
        <v>578</v>
      </c>
      <c r="T226">
        <v>514</v>
      </c>
      <c r="U226">
        <v>9889</v>
      </c>
      <c r="V226" t="s">
        <v>757</v>
      </c>
      <c r="W226">
        <v>2283.556</v>
      </c>
      <c r="X226">
        <v>1192.3969999999999</v>
      </c>
      <c r="Y226">
        <v>1.915</v>
      </c>
      <c r="Z226">
        <v>13.423999999999999</v>
      </c>
      <c r="AA226">
        <v>156.78801999999999</v>
      </c>
      <c r="AB226">
        <v>4.4941389999999997</v>
      </c>
      <c r="AC226">
        <v>61.115248000000001</v>
      </c>
      <c r="AD226" s="1">
        <v>482</v>
      </c>
      <c r="AE226">
        <v>0</v>
      </c>
      <c r="AF226">
        <v>578</v>
      </c>
      <c r="AG226">
        <v>77</v>
      </c>
      <c r="AH226">
        <v>14.564607000000001</v>
      </c>
      <c r="AI226">
        <v>3123.2</v>
      </c>
      <c r="AJ226">
        <v>0</v>
      </c>
      <c r="AK226">
        <v>11</v>
      </c>
      <c r="AL226">
        <v>4199</v>
      </c>
      <c r="AM226" t="s">
        <v>758</v>
      </c>
      <c r="AN226" t="s">
        <v>1214</v>
      </c>
      <c r="AO226">
        <v>2121.998</v>
      </c>
      <c r="AR226" t="s">
        <v>117</v>
      </c>
      <c r="AS226" t="s">
        <v>121</v>
      </c>
      <c r="AT226" t="s">
        <v>295</v>
      </c>
      <c r="AU226" t="s">
        <v>757</v>
      </c>
      <c r="AV226" t="s">
        <v>48</v>
      </c>
      <c r="AW226">
        <v>2</v>
      </c>
      <c r="BB226">
        <v>0.73109539826880732</v>
      </c>
      <c r="BC226" t="s">
        <v>69</v>
      </c>
      <c r="BF226" t="s">
        <v>117</v>
      </c>
      <c r="BG226" t="s">
        <v>121</v>
      </c>
      <c r="BH226" t="s">
        <v>757</v>
      </c>
      <c r="BI226">
        <v>9889</v>
      </c>
      <c r="BJ226">
        <v>2</v>
      </c>
      <c r="BK226" t="s">
        <v>295</v>
      </c>
      <c r="BL226" t="s">
        <v>361</v>
      </c>
      <c r="BM226">
        <v>0.73109539826880732</v>
      </c>
      <c r="BN226" t="s">
        <v>69</v>
      </c>
      <c r="BO226" t="s">
        <v>191</v>
      </c>
      <c r="BP226">
        <v>2283.556</v>
      </c>
    </row>
    <row r="227" spans="1:68" ht="16.5">
      <c r="A227" s="125" t="str">
        <f t="shared" si="102"/>
        <v>삼환교통</v>
      </c>
      <c r="B227" s="126" t="str">
        <f t="shared" si="118"/>
        <v>정승원</v>
      </c>
      <c r="C227" s="127" t="str">
        <f t="shared" si="103"/>
        <v>F</v>
      </c>
      <c r="D227" s="128">
        <f t="shared" si="104"/>
        <v>0.75714285714285723</v>
      </c>
      <c r="E227" s="129">
        <f t="shared" si="105"/>
        <v>6302</v>
      </c>
      <c r="F227" s="130" t="str">
        <f t="shared" si="106"/>
        <v>4</v>
      </c>
      <c r="G227" s="131" t="str">
        <f t="shared" si="107"/>
        <v>72아1204</v>
      </c>
      <c r="H227" s="132">
        <f t="shared" si="108"/>
        <v>1</v>
      </c>
      <c r="I227" s="133">
        <f t="shared" si="119"/>
        <v>2101.73</v>
      </c>
      <c r="J227" s="134">
        <f t="shared" si="109"/>
        <v>1.8155073383776425E-2</v>
      </c>
      <c r="K227" s="134">
        <f t="shared" si="110"/>
        <v>0.33864427516692841</v>
      </c>
      <c r="L227" s="134">
        <f t="shared" si="111"/>
        <v>0.25788279179533052</v>
      </c>
      <c r="M227" s="135">
        <f t="shared" si="112"/>
        <v>14.423</v>
      </c>
      <c r="N227" s="136">
        <f t="shared" si="113"/>
        <v>0.14273955265424199</v>
      </c>
      <c r="O227" s="136">
        <f t="shared" si="114"/>
        <v>28.785809785272132</v>
      </c>
      <c r="P227" s="218">
        <f t="shared" si="115"/>
        <v>0</v>
      </c>
      <c r="Q227" s="219">
        <f t="shared" si="116"/>
        <v>3</v>
      </c>
      <c r="R227" s="219">
        <f t="shared" si="117"/>
        <v>605</v>
      </c>
      <c r="T227">
        <v>514</v>
      </c>
      <c r="U227">
        <v>6302</v>
      </c>
      <c r="V227" t="s">
        <v>759</v>
      </c>
      <c r="W227">
        <v>2101.73</v>
      </c>
      <c r="X227">
        <v>991.54499999999996</v>
      </c>
      <c r="Y227">
        <v>2.12</v>
      </c>
      <c r="Z227">
        <v>14.423</v>
      </c>
      <c r="AA227">
        <v>127.38857899999999</v>
      </c>
      <c r="AB227">
        <v>2.3127490000000002</v>
      </c>
      <c r="AC227">
        <v>43.139412999999998</v>
      </c>
      <c r="AD227" s="1">
        <v>542</v>
      </c>
      <c r="AE227">
        <v>3</v>
      </c>
      <c r="AF227">
        <v>605</v>
      </c>
      <c r="AG227">
        <v>67</v>
      </c>
      <c r="AH227">
        <v>16.498574000000001</v>
      </c>
      <c r="AI227">
        <v>92.7</v>
      </c>
      <c r="AJ227">
        <v>0</v>
      </c>
      <c r="AK227">
        <v>0</v>
      </c>
      <c r="AL227">
        <v>0</v>
      </c>
      <c r="AM227" t="s">
        <v>760</v>
      </c>
      <c r="AN227" t="s">
        <v>1215</v>
      </c>
      <c r="AO227">
        <v>2101.73</v>
      </c>
      <c r="AR227" t="s">
        <v>117</v>
      </c>
      <c r="AS227" t="s">
        <v>120</v>
      </c>
      <c r="AT227" t="s">
        <v>248</v>
      </c>
      <c r="AU227" t="s">
        <v>759</v>
      </c>
      <c r="AV227" t="s">
        <v>48</v>
      </c>
      <c r="AW227">
        <v>1</v>
      </c>
      <c r="BB227">
        <v>0.75714285714285723</v>
      </c>
      <c r="BC227" t="s">
        <v>69</v>
      </c>
      <c r="BF227" t="s">
        <v>117</v>
      </c>
      <c r="BG227" t="s">
        <v>120</v>
      </c>
      <c r="BH227" t="s">
        <v>759</v>
      </c>
      <c r="BI227">
        <v>6302</v>
      </c>
      <c r="BJ227">
        <v>1</v>
      </c>
      <c r="BK227" t="s">
        <v>248</v>
      </c>
      <c r="BL227" t="s">
        <v>178</v>
      </c>
      <c r="BM227">
        <v>0.75714285714285723</v>
      </c>
      <c r="BN227" t="s">
        <v>69</v>
      </c>
      <c r="BO227" t="s">
        <v>191</v>
      </c>
      <c r="BP227">
        <v>2101.73</v>
      </c>
    </row>
    <row r="228" spans="1:68" ht="16.5">
      <c r="A228" s="108" t="str">
        <f t="shared" si="102"/>
        <v>삼환교통</v>
      </c>
      <c r="B228" s="109" t="str">
        <f t="shared" si="118"/>
        <v>정승택</v>
      </c>
      <c r="C228" s="110" t="str">
        <f t="shared" si="103"/>
        <v>C</v>
      </c>
      <c r="D228" s="111">
        <f t="shared" si="104"/>
        <v>0.86214285714285721</v>
      </c>
      <c r="E228" s="112">
        <f t="shared" si="105"/>
        <v>4140</v>
      </c>
      <c r="F228" s="113" t="str">
        <f t="shared" si="106"/>
        <v>4</v>
      </c>
      <c r="G228" s="114" t="str">
        <f t="shared" si="107"/>
        <v>72아1221</v>
      </c>
      <c r="H228" s="115">
        <f t="shared" si="108"/>
        <v>1</v>
      </c>
      <c r="I228" s="116">
        <f t="shared" si="119"/>
        <v>2177.8609999999999</v>
      </c>
      <c r="J228" s="117">
        <f t="shared" si="109"/>
        <v>3.6100341694256848E-2</v>
      </c>
      <c r="K228" s="117">
        <f t="shared" si="110"/>
        <v>0.32883450235781508</v>
      </c>
      <c r="L228" s="117">
        <f t="shared" si="111"/>
        <v>0.25070470521305083</v>
      </c>
      <c r="M228" s="118">
        <f t="shared" si="112"/>
        <v>10.111000000000001</v>
      </c>
      <c r="N228" s="119">
        <f t="shared" si="113"/>
        <v>9.1833225352765863E-2</v>
      </c>
      <c r="O228" s="119">
        <f t="shared" si="114"/>
        <v>6.4283257746936107</v>
      </c>
      <c r="P228" s="220">
        <f t="shared" si="115"/>
        <v>8</v>
      </c>
      <c r="Q228" s="221">
        <f t="shared" si="116"/>
        <v>2</v>
      </c>
      <c r="R228" s="221">
        <f t="shared" si="117"/>
        <v>140</v>
      </c>
      <c r="T228">
        <v>514</v>
      </c>
      <c r="U228">
        <v>4140</v>
      </c>
      <c r="V228" t="s">
        <v>761</v>
      </c>
      <c r="W228">
        <v>2177.8609999999999</v>
      </c>
      <c r="X228">
        <v>902.09400000000005</v>
      </c>
      <c r="Y228">
        <v>2.4140000000000001</v>
      </c>
      <c r="Z228">
        <v>10.111000000000001</v>
      </c>
      <c r="AA228">
        <v>139.46386000000001</v>
      </c>
      <c r="AB228">
        <v>5.0346929999999999</v>
      </c>
      <c r="AC228">
        <v>45.860529</v>
      </c>
      <c r="AD228" s="1">
        <v>546</v>
      </c>
      <c r="AE228">
        <v>2</v>
      </c>
      <c r="AF228">
        <v>140</v>
      </c>
      <c r="AG228">
        <v>73</v>
      </c>
      <c r="AH228">
        <v>15.615952</v>
      </c>
      <c r="AI228">
        <v>56.8</v>
      </c>
      <c r="AJ228">
        <v>0</v>
      </c>
      <c r="AK228">
        <v>8</v>
      </c>
      <c r="AL228">
        <v>2630</v>
      </c>
      <c r="AM228" t="s">
        <v>762</v>
      </c>
      <c r="AN228" t="s">
        <v>1216</v>
      </c>
      <c r="AO228">
        <v>2177.8609999999999</v>
      </c>
      <c r="AR228" t="s">
        <v>117</v>
      </c>
      <c r="AS228" t="s">
        <v>120</v>
      </c>
      <c r="AT228" t="s">
        <v>264</v>
      </c>
      <c r="AU228" t="s">
        <v>761</v>
      </c>
      <c r="AV228" t="s">
        <v>48</v>
      </c>
      <c r="AW228">
        <v>1</v>
      </c>
      <c r="BB228">
        <v>0.86214285714285721</v>
      </c>
      <c r="BC228" t="s">
        <v>68</v>
      </c>
      <c r="BF228" t="s">
        <v>117</v>
      </c>
      <c r="BG228" t="s">
        <v>120</v>
      </c>
      <c r="BH228" t="s">
        <v>761</v>
      </c>
      <c r="BI228">
        <v>4140</v>
      </c>
      <c r="BJ228">
        <v>1</v>
      </c>
      <c r="BK228" t="s">
        <v>264</v>
      </c>
      <c r="BL228" t="s">
        <v>178</v>
      </c>
      <c r="BM228">
        <v>0.86214285714285721</v>
      </c>
      <c r="BN228" t="s">
        <v>68</v>
      </c>
      <c r="BO228" t="s">
        <v>180</v>
      </c>
      <c r="BP228">
        <v>2177.8609999999999</v>
      </c>
    </row>
    <row r="229" spans="1:68" ht="16.5">
      <c r="A229" s="125" t="str">
        <f t="shared" si="102"/>
        <v>삼환교통</v>
      </c>
      <c r="B229" s="126" t="str">
        <f t="shared" si="118"/>
        <v>정신영</v>
      </c>
      <c r="C229" s="127" t="str">
        <f t="shared" si="103"/>
        <v>C</v>
      </c>
      <c r="D229" s="128">
        <f t="shared" si="104"/>
        <v>0.88699975389690666</v>
      </c>
      <c r="E229" s="129">
        <f t="shared" si="105"/>
        <v>4830</v>
      </c>
      <c r="F229" s="130" t="str">
        <f t="shared" si="106"/>
        <v>급행99</v>
      </c>
      <c r="G229" s="131" t="str">
        <f t="shared" si="107"/>
        <v>70바3123</v>
      </c>
      <c r="H229" s="132">
        <f t="shared" si="108"/>
        <v>11</v>
      </c>
      <c r="I229" s="133">
        <f t="shared" si="119"/>
        <v>1732.453</v>
      </c>
      <c r="J229" s="134">
        <f t="shared" si="109"/>
        <v>2.0672278605442979E-2</v>
      </c>
      <c r="K229" s="134">
        <f t="shared" si="110"/>
        <v>0.30878096992820353</v>
      </c>
      <c r="L229" s="134">
        <f t="shared" si="111"/>
        <v>0.27764100959737437</v>
      </c>
      <c r="M229" s="135">
        <f t="shared" si="112"/>
        <v>11.532</v>
      </c>
      <c r="N229" s="136">
        <f t="shared" si="113"/>
        <v>0.17316487085075324</v>
      </c>
      <c r="O229" s="136">
        <f t="shared" si="114"/>
        <v>2.9438028044628051</v>
      </c>
      <c r="P229" s="218">
        <f t="shared" si="115"/>
        <v>2</v>
      </c>
      <c r="Q229" s="219">
        <f t="shared" si="116"/>
        <v>3</v>
      </c>
      <c r="R229" s="219">
        <f t="shared" si="117"/>
        <v>51</v>
      </c>
      <c r="T229">
        <v>514</v>
      </c>
      <c r="U229">
        <v>4830</v>
      </c>
      <c r="V229" t="s">
        <v>763</v>
      </c>
      <c r="W229">
        <v>1732.453</v>
      </c>
      <c r="X229">
        <v>722.07500000000005</v>
      </c>
      <c r="Y229">
        <v>2.399</v>
      </c>
      <c r="Z229">
        <v>11.532</v>
      </c>
      <c r="AA229">
        <v>97.136364999999998</v>
      </c>
      <c r="AB229">
        <v>2.0080300000000002</v>
      </c>
      <c r="AC229">
        <v>29.993860999999999</v>
      </c>
      <c r="AD229" s="1">
        <v>481</v>
      </c>
      <c r="AE229">
        <v>3</v>
      </c>
      <c r="AF229">
        <v>51</v>
      </c>
      <c r="AG229">
        <v>67</v>
      </c>
      <c r="AH229">
        <v>17.835266000000001</v>
      </c>
      <c r="AI229">
        <v>48.7</v>
      </c>
      <c r="AJ229">
        <v>0</v>
      </c>
      <c r="AK229">
        <v>2</v>
      </c>
      <c r="AL229">
        <v>147</v>
      </c>
      <c r="AM229" t="s">
        <v>764</v>
      </c>
      <c r="AN229" t="s">
        <v>1217</v>
      </c>
      <c r="AO229">
        <v>321.20699999999999</v>
      </c>
      <c r="AR229" t="s">
        <v>117</v>
      </c>
      <c r="AS229" t="s">
        <v>124</v>
      </c>
      <c r="AT229" t="s">
        <v>351</v>
      </c>
      <c r="AU229" t="s">
        <v>763</v>
      </c>
      <c r="AV229" t="s">
        <v>48</v>
      </c>
      <c r="AW229">
        <v>11</v>
      </c>
      <c r="BB229">
        <v>0.88699975389690666</v>
      </c>
      <c r="BC229" t="s">
        <v>68</v>
      </c>
      <c r="BF229" t="s">
        <v>117</v>
      </c>
      <c r="BG229" t="s">
        <v>124</v>
      </c>
      <c r="BH229" t="s">
        <v>763</v>
      </c>
      <c r="BI229">
        <v>4830</v>
      </c>
      <c r="BJ229">
        <v>11</v>
      </c>
      <c r="BK229" t="s">
        <v>351</v>
      </c>
      <c r="BL229" t="s">
        <v>268</v>
      </c>
      <c r="BM229">
        <v>0.88699975389690666</v>
      </c>
      <c r="BN229" t="s">
        <v>68</v>
      </c>
      <c r="BO229" t="s">
        <v>180</v>
      </c>
      <c r="BP229">
        <v>1732.4529999999997</v>
      </c>
    </row>
    <row r="230" spans="1:68" ht="16.5">
      <c r="A230" s="108" t="str">
        <f t="shared" si="102"/>
        <v>삼환교통</v>
      </c>
      <c r="B230" s="109" t="str">
        <f t="shared" si="118"/>
        <v>정영철</v>
      </c>
      <c r="C230" s="110" t="str">
        <f t="shared" si="103"/>
        <v>D</v>
      </c>
      <c r="D230" s="111">
        <f t="shared" si="104"/>
        <v>0.83151816393825206</v>
      </c>
      <c r="E230" s="112">
        <f t="shared" si="105"/>
        <v>1944</v>
      </c>
      <c r="F230" s="113" t="str">
        <f t="shared" si="106"/>
        <v>급행99</v>
      </c>
      <c r="G230" s="114" t="str">
        <f t="shared" si="107"/>
        <v>70바3147</v>
      </c>
      <c r="H230" s="115">
        <f t="shared" si="108"/>
        <v>2</v>
      </c>
      <c r="I230" s="116">
        <f t="shared" si="119"/>
        <v>2572.1559999999999</v>
      </c>
      <c r="J230" s="117">
        <f t="shared" si="109"/>
        <v>9.9018045540323636E-3</v>
      </c>
      <c r="K230" s="117">
        <f t="shared" si="110"/>
        <v>0.3571305677709079</v>
      </c>
      <c r="L230" s="117">
        <f t="shared" si="111"/>
        <v>0.17883829752161223</v>
      </c>
      <c r="M230" s="118">
        <f t="shared" si="112"/>
        <v>14.526999999999999</v>
      </c>
      <c r="N230" s="119">
        <f t="shared" si="113"/>
        <v>0</v>
      </c>
      <c r="O230" s="119">
        <f t="shared" si="114"/>
        <v>7.5423108085201678</v>
      </c>
      <c r="P230" s="220">
        <f t="shared" si="115"/>
        <v>13</v>
      </c>
      <c r="Q230" s="221">
        <f t="shared" si="116"/>
        <v>0</v>
      </c>
      <c r="R230" s="221">
        <f t="shared" si="117"/>
        <v>194</v>
      </c>
      <c r="T230">
        <v>514</v>
      </c>
      <c r="U230">
        <v>1944</v>
      </c>
      <c r="V230" t="s">
        <v>765</v>
      </c>
      <c r="W230">
        <v>2572.1559999999999</v>
      </c>
      <c r="X230">
        <v>1071.673</v>
      </c>
      <c r="Y230">
        <v>2.4</v>
      </c>
      <c r="Z230">
        <v>14.526999999999999</v>
      </c>
      <c r="AA230">
        <v>140.34775099999999</v>
      </c>
      <c r="AB230">
        <v>1.389696</v>
      </c>
      <c r="AC230">
        <v>50.122472000000002</v>
      </c>
      <c r="AD230" s="1">
        <v>460</v>
      </c>
      <c r="AE230">
        <v>0</v>
      </c>
      <c r="AF230">
        <v>194</v>
      </c>
      <c r="AG230">
        <v>78</v>
      </c>
      <c r="AH230">
        <v>18.327019</v>
      </c>
      <c r="AI230">
        <v>534</v>
      </c>
      <c r="AJ230">
        <v>0</v>
      </c>
      <c r="AK230">
        <v>13</v>
      </c>
      <c r="AL230">
        <v>1378</v>
      </c>
      <c r="AM230" t="s">
        <v>766</v>
      </c>
      <c r="AN230" t="s">
        <v>1218</v>
      </c>
      <c r="AO230">
        <v>2412.9369999999999</v>
      </c>
      <c r="AR230" t="s">
        <v>117</v>
      </c>
      <c r="AS230" t="s">
        <v>124</v>
      </c>
      <c r="AT230" t="s">
        <v>355</v>
      </c>
      <c r="AU230" t="s">
        <v>765</v>
      </c>
      <c r="AV230" t="s">
        <v>48</v>
      </c>
      <c r="AW230">
        <v>2</v>
      </c>
      <c r="BB230">
        <v>0.83151816393825206</v>
      </c>
      <c r="BC230" t="s">
        <v>66</v>
      </c>
      <c r="BF230" t="s">
        <v>117</v>
      </c>
      <c r="BG230" t="s">
        <v>124</v>
      </c>
      <c r="BH230" t="s">
        <v>765</v>
      </c>
      <c r="BI230">
        <v>1944</v>
      </c>
      <c r="BJ230">
        <v>2</v>
      </c>
      <c r="BK230" t="s">
        <v>355</v>
      </c>
      <c r="BL230" t="s">
        <v>359</v>
      </c>
      <c r="BM230">
        <v>0.83151816393825206</v>
      </c>
      <c r="BN230" t="s">
        <v>66</v>
      </c>
      <c r="BO230" t="s">
        <v>182</v>
      </c>
      <c r="BP230">
        <v>2572.1559999999999</v>
      </c>
    </row>
    <row r="231" spans="1:68" ht="16.5">
      <c r="A231" s="125" t="str">
        <f t="shared" si="102"/>
        <v>삼환교통</v>
      </c>
      <c r="B231" s="126" t="str">
        <f t="shared" si="118"/>
        <v>정운경</v>
      </c>
      <c r="C231" s="127" t="str">
        <f t="shared" si="103"/>
        <v>B</v>
      </c>
      <c r="D231" s="128">
        <f t="shared" si="104"/>
        <v>0.90708333333333335</v>
      </c>
      <c r="E231" s="129">
        <f t="shared" si="105"/>
        <v>3992</v>
      </c>
      <c r="F231" s="130" t="str">
        <f t="shared" si="106"/>
        <v>79</v>
      </c>
      <c r="G231" s="131" t="str">
        <f t="shared" si="107"/>
        <v>70바3166</v>
      </c>
      <c r="H231" s="132">
        <f t="shared" si="108"/>
        <v>1</v>
      </c>
      <c r="I231" s="133">
        <f t="shared" si="119"/>
        <v>2211.8910000000001</v>
      </c>
      <c r="J231" s="134">
        <f t="shared" si="109"/>
        <v>2.2756365753836081E-2</v>
      </c>
      <c r="K231" s="134">
        <f t="shared" si="110"/>
        <v>0.36116112930961397</v>
      </c>
      <c r="L231" s="134">
        <f t="shared" si="111"/>
        <v>0.21746098700161987</v>
      </c>
      <c r="M231" s="135">
        <f t="shared" si="112"/>
        <v>11.782</v>
      </c>
      <c r="N231" s="136">
        <f t="shared" si="113"/>
        <v>4.521018440782118E-2</v>
      </c>
      <c r="O231" s="136">
        <f t="shared" si="114"/>
        <v>9.313297988011163</v>
      </c>
      <c r="P231" s="218">
        <f t="shared" si="115"/>
        <v>8</v>
      </c>
      <c r="Q231" s="219">
        <f t="shared" si="116"/>
        <v>1</v>
      </c>
      <c r="R231" s="219">
        <f t="shared" si="117"/>
        <v>206</v>
      </c>
      <c r="T231">
        <v>514</v>
      </c>
      <c r="U231">
        <v>3992</v>
      </c>
      <c r="V231" t="s">
        <v>767</v>
      </c>
      <c r="W231">
        <v>2211.8910000000001</v>
      </c>
      <c r="X231">
        <v>1016.073</v>
      </c>
      <c r="Y231">
        <v>2.177</v>
      </c>
      <c r="Z231">
        <v>11.782</v>
      </c>
      <c r="AA231">
        <v>129.083573</v>
      </c>
      <c r="AB231">
        <v>2.9374729999999998</v>
      </c>
      <c r="AC231">
        <v>46.619968999999998</v>
      </c>
      <c r="AD231" s="1">
        <v>481</v>
      </c>
      <c r="AE231">
        <v>1</v>
      </c>
      <c r="AF231">
        <v>206</v>
      </c>
      <c r="AG231">
        <v>77</v>
      </c>
      <c r="AH231">
        <v>17.135339999999999</v>
      </c>
      <c r="AI231">
        <v>579</v>
      </c>
      <c r="AJ231">
        <v>0</v>
      </c>
      <c r="AK231">
        <v>8</v>
      </c>
      <c r="AL231">
        <v>1952</v>
      </c>
      <c r="AM231" t="s">
        <v>768</v>
      </c>
      <c r="AN231" t="s">
        <v>1219</v>
      </c>
      <c r="AO231">
        <v>2211.8910000000001</v>
      </c>
      <c r="AR231" t="s">
        <v>117</v>
      </c>
      <c r="AS231" t="s">
        <v>123</v>
      </c>
      <c r="AT231" t="s">
        <v>337</v>
      </c>
      <c r="AU231" t="s">
        <v>767</v>
      </c>
      <c r="AV231" t="s">
        <v>48</v>
      </c>
      <c r="AW231">
        <v>1</v>
      </c>
      <c r="BB231">
        <v>0.90708333333333335</v>
      </c>
      <c r="BC231" t="s">
        <v>67</v>
      </c>
      <c r="BF231" t="s">
        <v>117</v>
      </c>
      <c r="BG231" t="s">
        <v>123</v>
      </c>
      <c r="BH231" t="s">
        <v>767</v>
      </c>
      <c r="BI231">
        <v>3992</v>
      </c>
      <c r="BJ231">
        <v>1</v>
      </c>
      <c r="BK231" t="s">
        <v>337</v>
      </c>
      <c r="BL231" t="s">
        <v>178</v>
      </c>
      <c r="BM231">
        <v>0.90708333333333335</v>
      </c>
      <c r="BN231" t="s">
        <v>67</v>
      </c>
      <c r="BO231" t="s">
        <v>179</v>
      </c>
      <c r="BP231">
        <v>2211.8910000000001</v>
      </c>
    </row>
    <row r="232" spans="1:68" ht="16.5">
      <c r="A232" s="108" t="str">
        <f t="shared" si="102"/>
        <v>삼환교통</v>
      </c>
      <c r="B232" s="109" t="str">
        <f t="shared" si="118"/>
        <v>정인수</v>
      </c>
      <c r="C232" s="110" t="str">
        <f t="shared" si="103"/>
        <v>C</v>
      </c>
      <c r="D232" s="111">
        <f t="shared" si="104"/>
        <v>0.87790610181077311</v>
      </c>
      <c r="E232" s="112">
        <f t="shared" si="105"/>
        <v>1461</v>
      </c>
      <c r="F232" s="113" t="str">
        <f t="shared" si="106"/>
        <v>79</v>
      </c>
      <c r="G232" s="114" t="str">
        <f t="shared" si="107"/>
        <v>70바3102</v>
      </c>
      <c r="H232" s="115">
        <f t="shared" si="108"/>
        <v>3</v>
      </c>
      <c r="I232" s="116">
        <f t="shared" si="119"/>
        <v>2188.634</v>
      </c>
      <c r="J232" s="117">
        <f t="shared" si="109"/>
        <v>8.3005862461238457E-3</v>
      </c>
      <c r="K232" s="117">
        <f t="shared" si="110"/>
        <v>0.32805348272529633</v>
      </c>
      <c r="L232" s="117">
        <f t="shared" si="111"/>
        <v>0.25723807635264734</v>
      </c>
      <c r="M232" s="118">
        <f t="shared" si="112"/>
        <v>12.999000000000001</v>
      </c>
      <c r="N232" s="119">
        <f t="shared" si="113"/>
        <v>0</v>
      </c>
      <c r="O232" s="119">
        <f t="shared" si="114"/>
        <v>4.8888941686915217</v>
      </c>
      <c r="P232" s="220">
        <f t="shared" si="115"/>
        <v>5</v>
      </c>
      <c r="Q232" s="221">
        <f t="shared" si="116"/>
        <v>0</v>
      </c>
      <c r="R232" s="221">
        <f t="shared" si="117"/>
        <v>107</v>
      </c>
      <c r="T232">
        <v>514</v>
      </c>
      <c r="U232">
        <v>1461</v>
      </c>
      <c r="V232" t="s">
        <v>769</v>
      </c>
      <c r="W232">
        <v>2188.634</v>
      </c>
      <c r="X232">
        <v>1181.374</v>
      </c>
      <c r="Y232">
        <v>1.853</v>
      </c>
      <c r="Z232">
        <v>12.999000000000001</v>
      </c>
      <c r="AA232">
        <v>120.57052</v>
      </c>
      <c r="AB232">
        <v>1.0008060000000001</v>
      </c>
      <c r="AC232">
        <v>39.553578999999999</v>
      </c>
      <c r="AD232" s="1">
        <v>563</v>
      </c>
      <c r="AE232">
        <v>0</v>
      </c>
      <c r="AF232">
        <v>107</v>
      </c>
      <c r="AG232">
        <v>78</v>
      </c>
      <c r="AH232">
        <v>18.152314000000001</v>
      </c>
      <c r="AI232">
        <v>1322</v>
      </c>
      <c r="AJ232">
        <v>0</v>
      </c>
      <c r="AK232">
        <v>5</v>
      </c>
      <c r="AL232">
        <v>1114</v>
      </c>
      <c r="AM232" t="s">
        <v>770</v>
      </c>
      <c r="AN232" t="s">
        <v>1220</v>
      </c>
      <c r="AO232">
        <v>1935.8510000000001</v>
      </c>
      <c r="AR232" t="s">
        <v>117</v>
      </c>
      <c r="AS232" t="s">
        <v>123</v>
      </c>
      <c r="AT232" t="s">
        <v>327</v>
      </c>
      <c r="AU232" t="s">
        <v>769</v>
      </c>
      <c r="AV232" t="s">
        <v>48</v>
      </c>
      <c r="AW232">
        <v>3</v>
      </c>
      <c r="BB232">
        <v>0.87790610181077311</v>
      </c>
      <c r="BC232" t="s">
        <v>68</v>
      </c>
      <c r="BF232" t="s">
        <v>117</v>
      </c>
      <c r="BG232" t="s">
        <v>123</v>
      </c>
      <c r="BH232" t="s">
        <v>769</v>
      </c>
      <c r="BI232">
        <v>1461</v>
      </c>
      <c r="BJ232">
        <v>3</v>
      </c>
      <c r="BK232" t="s">
        <v>327</v>
      </c>
      <c r="BL232" t="s">
        <v>346</v>
      </c>
      <c r="BM232">
        <v>0.87790610181077311</v>
      </c>
      <c r="BN232" t="s">
        <v>68</v>
      </c>
      <c r="BO232" t="s">
        <v>180</v>
      </c>
      <c r="BP232">
        <v>2188.634</v>
      </c>
    </row>
    <row r="233" spans="1:68" ht="16.5">
      <c r="A233" s="125" t="str">
        <f t="shared" si="102"/>
        <v>삼환교통</v>
      </c>
      <c r="B233" s="126" t="str">
        <f t="shared" si="118"/>
        <v>정철우</v>
      </c>
      <c r="C233" s="127" t="str">
        <f t="shared" si="103"/>
        <v>D</v>
      </c>
      <c r="D233" s="128">
        <f t="shared" si="104"/>
        <v>0.83</v>
      </c>
      <c r="E233" s="129">
        <f t="shared" si="105"/>
        <v>934</v>
      </c>
      <c r="F233" s="130" t="str">
        <f t="shared" si="106"/>
        <v>4</v>
      </c>
      <c r="G233" s="131" t="str">
        <f t="shared" si="107"/>
        <v>72아1237</v>
      </c>
      <c r="H233" s="132">
        <f t="shared" si="108"/>
        <v>1</v>
      </c>
      <c r="I233" s="133">
        <f t="shared" si="119"/>
        <v>2000.7260000000001</v>
      </c>
      <c r="J233" s="134">
        <f t="shared" si="109"/>
        <v>1.1210248170575945E-2</v>
      </c>
      <c r="K233" s="134">
        <f t="shared" si="110"/>
        <v>0.32721605604465898</v>
      </c>
      <c r="L233" s="134">
        <f t="shared" si="111"/>
        <v>0.28589621967225898</v>
      </c>
      <c r="M233" s="135">
        <f t="shared" si="112"/>
        <v>10.688000000000001</v>
      </c>
      <c r="N233" s="136">
        <f t="shared" si="113"/>
        <v>0.34987299610241479</v>
      </c>
      <c r="O233" s="136">
        <f t="shared" si="114"/>
        <v>4.6982945190895702</v>
      </c>
      <c r="P233" s="218">
        <f t="shared" si="115"/>
        <v>0</v>
      </c>
      <c r="Q233" s="219">
        <f t="shared" si="116"/>
        <v>7</v>
      </c>
      <c r="R233" s="219">
        <f t="shared" si="117"/>
        <v>94</v>
      </c>
      <c r="T233">
        <v>514</v>
      </c>
      <c r="U233">
        <v>934</v>
      </c>
      <c r="V233" t="s">
        <v>771</v>
      </c>
      <c r="W233">
        <v>2000.7260000000001</v>
      </c>
      <c r="X233">
        <v>860.73599999999999</v>
      </c>
      <c r="Y233">
        <v>2.3239999999999998</v>
      </c>
      <c r="Z233">
        <v>10.688000000000001</v>
      </c>
      <c r="AA233">
        <v>125.800248</v>
      </c>
      <c r="AB233">
        <v>1.4102520000000001</v>
      </c>
      <c r="AC233">
        <v>41.163860999999997</v>
      </c>
      <c r="AD233" s="1">
        <v>572</v>
      </c>
      <c r="AE233">
        <v>7</v>
      </c>
      <c r="AF233">
        <v>94</v>
      </c>
      <c r="AG233">
        <v>60</v>
      </c>
      <c r="AH233">
        <v>15.90399</v>
      </c>
      <c r="AI233">
        <v>0</v>
      </c>
      <c r="AJ233">
        <v>0</v>
      </c>
      <c r="AK233">
        <v>0</v>
      </c>
      <c r="AL233">
        <v>0</v>
      </c>
      <c r="AM233" t="s">
        <v>772</v>
      </c>
      <c r="AN233" t="s">
        <v>1221</v>
      </c>
      <c r="AO233">
        <v>2000.7260000000001</v>
      </c>
      <c r="AR233" t="s">
        <v>117</v>
      </c>
      <c r="AS233" t="s">
        <v>120</v>
      </c>
      <c r="AT233" t="s">
        <v>276</v>
      </c>
      <c r="AU233" t="s">
        <v>771</v>
      </c>
      <c r="AV233" t="s">
        <v>48</v>
      </c>
      <c r="AW233">
        <v>1</v>
      </c>
      <c r="BB233">
        <v>0.83</v>
      </c>
      <c r="BC233" t="s">
        <v>66</v>
      </c>
      <c r="BF233" t="s">
        <v>117</v>
      </c>
      <c r="BG233" t="s">
        <v>120</v>
      </c>
      <c r="BH233" t="s">
        <v>771</v>
      </c>
      <c r="BI233">
        <v>934</v>
      </c>
      <c r="BJ233">
        <v>1</v>
      </c>
      <c r="BK233" t="s">
        <v>276</v>
      </c>
      <c r="BL233" t="s">
        <v>178</v>
      </c>
      <c r="BM233">
        <v>0.83</v>
      </c>
      <c r="BN233" t="s">
        <v>66</v>
      </c>
      <c r="BO233" t="s">
        <v>182</v>
      </c>
      <c r="BP233">
        <v>2000.7260000000001</v>
      </c>
    </row>
    <row r="234" spans="1:68" ht="16.5">
      <c r="A234" s="108" t="str">
        <f t="shared" si="102"/>
        <v>삼환교통</v>
      </c>
      <c r="B234" s="109" t="str">
        <f t="shared" si="118"/>
        <v>정태덕</v>
      </c>
      <c r="C234" s="110" t="str">
        <f t="shared" si="103"/>
        <v>D</v>
      </c>
      <c r="D234" s="111">
        <f t="shared" si="104"/>
        <v>0.82079999999999997</v>
      </c>
      <c r="E234" s="112">
        <f t="shared" si="105"/>
        <v>5108</v>
      </c>
      <c r="F234" s="113" t="str">
        <f t="shared" si="106"/>
        <v>62</v>
      </c>
      <c r="G234" s="114" t="str">
        <f t="shared" si="107"/>
        <v>70바3142</v>
      </c>
      <c r="H234" s="115">
        <f t="shared" si="108"/>
        <v>1</v>
      </c>
      <c r="I234" s="116">
        <f t="shared" si="119"/>
        <v>1568.6469999999999</v>
      </c>
      <c r="J234" s="117">
        <f t="shared" si="109"/>
        <v>1.070344859710083E-2</v>
      </c>
      <c r="K234" s="117">
        <f t="shared" si="110"/>
        <v>0.35352736722464528</v>
      </c>
      <c r="L234" s="117">
        <f t="shared" si="111"/>
        <v>0.19698504507387576</v>
      </c>
      <c r="M234" s="118">
        <f t="shared" si="112"/>
        <v>10.972</v>
      </c>
      <c r="N234" s="119">
        <f t="shared" si="113"/>
        <v>0</v>
      </c>
      <c r="O234" s="119">
        <f t="shared" si="114"/>
        <v>10.582368117237339</v>
      </c>
      <c r="P234" s="220">
        <f t="shared" si="115"/>
        <v>1</v>
      </c>
      <c r="Q234" s="221">
        <f t="shared" si="116"/>
        <v>0</v>
      </c>
      <c r="R234" s="221">
        <f t="shared" si="117"/>
        <v>166</v>
      </c>
      <c r="T234">
        <v>514</v>
      </c>
      <c r="U234">
        <v>5108</v>
      </c>
      <c r="V234" t="s">
        <v>773</v>
      </c>
      <c r="W234">
        <v>1568.6469999999999</v>
      </c>
      <c r="X234">
        <v>764.4</v>
      </c>
      <c r="Y234">
        <v>2.052</v>
      </c>
      <c r="Z234">
        <v>10.972</v>
      </c>
      <c r="AA234">
        <v>108.373576</v>
      </c>
      <c r="AB234">
        <v>1.1599710000000001</v>
      </c>
      <c r="AC234">
        <v>38.313025000000003</v>
      </c>
      <c r="AD234" s="1">
        <v>309</v>
      </c>
      <c r="AE234">
        <v>0</v>
      </c>
      <c r="AF234">
        <v>166</v>
      </c>
      <c r="AG234">
        <v>90</v>
      </c>
      <c r="AH234">
        <v>14.474441000000001</v>
      </c>
      <c r="AI234">
        <v>1074.5</v>
      </c>
      <c r="AJ234">
        <v>40.799999999999997</v>
      </c>
      <c r="AK234">
        <v>1</v>
      </c>
      <c r="AL234">
        <v>37</v>
      </c>
      <c r="AM234" t="s">
        <v>774</v>
      </c>
      <c r="AN234" t="s">
        <v>1222</v>
      </c>
      <c r="AO234">
        <v>1568.6469999999999</v>
      </c>
      <c r="AR234" t="s">
        <v>117</v>
      </c>
      <c r="AS234" t="s">
        <v>122</v>
      </c>
      <c r="AT234" t="s">
        <v>304</v>
      </c>
      <c r="AU234" t="s">
        <v>773</v>
      </c>
      <c r="AV234" t="s">
        <v>48</v>
      </c>
      <c r="AW234">
        <v>1</v>
      </c>
      <c r="BB234">
        <v>0.82079999999999997</v>
      </c>
      <c r="BC234" t="s">
        <v>66</v>
      </c>
      <c r="BF234" t="s">
        <v>117</v>
      </c>
      <c r="BG234" t="s">
        <v>122</v>
      </c>
      <c r="BH234" t="s">
        <v>773</v>
      </c>
      <c r="BI234">
        <v>5108</v>
      </c>
      <c r="BJ234">
        <v>1</v>
      </c>
      <c r="BK234" t="s">
        <v>304</v>
      </c>
      <c r="BL234" t="s">
        <v>178</v>
      </c>
      <c r="BM234">
        <v>0.82079999999999997</v>
      </c>
      <c r="BN234" t="s">
        <v>66</v>
      </c>
      <c r="BO234" t="s">
        <v>182</v>
      </c>
      <c r="BP234">
        <v>1568.6469999999999</v>
      </c>
    </row>
    <row r="235" spans="1:68" ht="16.5">
      <c r="A235" s="125" t="str">
        <f t="shared" si="102"/>
        <v>삼환교통</v>
      </c>
      <c r="B235" s="126" t="str">
        <f t="shared" si="118"/>
        <v>정태원</v>
      </c>
      <c r="C235" s="127" t="str">
        <f t="shared" si="103"/>
        <v>F</v>
      </c>
      <c r="D235" s="128">
        <f t="shared" si="104"/>
        <v>0.78857142857142848</v>
      </c>
      <c r="E235" s="129">
        <f t="shared" si="105"/>
        <v>3694</v>
      </c>
      <c r="F235" s="130" t="str">
        <f t="shared" si="106"/>
        <v>14</v>
      </c>
      <c r="G235" s="131" t="str">
        <f t="shared" si="107"/>
        <v>70바3178</v>
      </c>
      <c r="H235" s="132">
        <f t="shared" si="108"/>
        <v>1</v>
      </c>
      <c r="I235" s="133">
        <f t="shared" si="119"/>
        <v>520.673</v>
      </c>
      <c r="J235" s="134">
        <f t="shared" si="109"/>
        <v>1.8667681025240287E-2</v>
      </c>
      <c r="K235" s="134">
        <f t="shared" si="110"/>
        <v>0.37641149436583593</v>
      </c>
      <c r="L235" s="134">
        <f t="shared" si="111"/>
        <v>0.17285321113251503</v>
      </c>
      <c r="M235" s="135">
        <f t="shared" si="112"/>
        <v>14.064</v>
      </c>
      <c r="N235" s="136">
        <f t="shared" si="113"/>
        <v>0.38411824696114449</v>
      </c>
      <c r="O235" s="136">
        <f t="shared" si="114"/>
        <v>44.749775770973336</v>
      </c>
      <c r="P235" s="218">
        <f t="shared" si="115"/>
        <v>12</v>
      </c>
      <c r="Q235" s="219">
        <f t="shared" si="116"/>
        <v>2</v>
      </c>
      <c r="R235" s="219">
        <f t="shared" si="117"/>
        <v>233</v>
      </c>
      <c r="T235">
        <v>514</v>
      </c>
      <c r="U235">
        <v>3694</v>
      </c>
      <c r="V235" t="s">
        <v>775</v>
      </c>
      <c r="W235">
        <v>520.673</v>
      </c>
      <c r="X235">
        <v>314.33800000000002</v>
      </c>
      <c r="Y235">
        <v>1.6559999999999999</v>
      </c>
      <c r="Z235">
        <v>14.064</v>
      </c>
      <c r="AA235">
        <v>31.828323999999999</v>
      </c>
      <c r="AB235">
        <v>0.59416100000000005</v>
      </c>
      <c r="AC235">
        <v>11.980547</v>
      </c>
      <c r="AD235" s="1">
        <v>90</v>
      </c>
      <c r="AE235">
        <v>2</v>
      </c>
      <c r="AF235">
        <v>233</v>
      </c>
      <c r="AG235">
        <v>64</v>
      </c>
      <c r="AH235">
        <v>16.358794</v>
      </c>
      <c r="AI235">
        <v>9.8000000000000007</v>
      </c>
      <c r="AJ235">
        <v>0</v>
      </c>
      <c r="AK235">
        <v>12</v>
      </c>
      <c r="AL235">
        <v>4782</v>
      </c>
      <c r="AM235" t="s">
        <v>776</v>
      </c>
      <c r="AN235" t="s">
        <v>1223</v>
      </c>
      <c r="AO235">
        <v>520.673</v>
      </c>
      <c r="AR235" t="s">
        <v>117</v>
      </c>
      <c r="AS235" t="s">
        <v>118</v>
      </c>
      <c r="AT235" t="s">
        <v>219</v>
      </c>
      <c r="AU235" t="s">
        <v>775</v>
      </c>
      <c r="AV235" t="s">
        <v>48</v>
      </c>
      <c r="AW235">
        <v>1</v>
      </c>
      <c r="BB235">
        <v>0.78857142857142848</v>
      </c>
      <c r="BC235" t="s">
        <v>69</v>
      </c>
      <c r="BF235" t="s">
        <v>117</v>
      </c>
      <c r="BG235" t="s">
        <v>118</v>
      </c>
      <c r="BH235" t="s">
        <v>775</v>
      </c>
      <c r="BI235">
        <v>3694</v>
      </c>
      <c r="BJ235">
        <v>1</v>
      </c>
      <c r="BK235" t="s">
        <v>219</v>
      </c>
      <c r="BL235" t="s">
        <v>178</v>
      </c>
      <c r="BM235">
        <v>0.78857142857142848</v>
      </c>
      <c r="BN235" t="s">
        <v>69</v>
      </c>
      <c r="BO235" t="s">
        <v>191</v>
      </c>
      <c r="BP235">
        <v>520.673</v>
      </c>
    </row>
    <row r="236" spans="1:68" ht="16.5">
      <c r="A236" s="108" t="str">
        <f t="shared" si="102"/>
        <v>삼환교통</v>
      </c>
      <c r="B236" s="109" t="str">
        <f t="shared" si="118"/>
        <v>조성만</v>
      </c>
      <c r="C236" s="110" t="str">
        <f t="shared" si="103"/>
        <v>F</v>
      </c>
      <c r="D236" s="111">
        <f t="shared" si="104"/>
        <v>0.78556865253363861</v>
      </c>
      <c r="E236" s="112">
        <f t="shared" si="105"/>
        <v>8504</v>
      </c>
      <c r="F236" s="113" t="str">
        <f t="shared" si="106"/>
        <v>79</v>
      </c>
      <c r="G236" s="114" t="str">
        <f t="shared" si="107"/>
        <v>70바3153</v>
      </c>
      <c r="H236" s="115">
        <f t="shared" si="108"/>
        <v>12</v>
      </c>
      <c r="I236" s="116">
        <f t="shared" si="119"/>
        <v>1778.434</v>
      </c>
      <c r="J236" s="117">
        <f t="shared" si="109"/>
        <v>4.4739121683606442E-2</v>
      </c>
      <c r="K236" s="117">
        <f t="shared" si="110"/>
        <v>0.34574493932880762</v>
      </c>
      <c r="L236" s="117">
        <f t="shared" si="111"/>
        <v>0.21367112864463905</v>
      </c>
      <c r="M236" s="118">
        <f t="shared" si="112"/>
        <v>15.288</v>
      </c>
      <c r="N236" s="119">
        <f t="shared" si="113"/>
        <v>5.6229244380168172E-2</v>
      </c>
      <c r="O236" s="119">
        <f t="shared" si="114"/>
        <v>69.780492275788703</v>
      </c>
      <c r="P236" s="220">
        <f t="shared" si="115"/>
        <v>2</v>
      </c>
      <c r="Q236" s="221">
        <f t="shared" si="116"/>
        <v>1</v>
      </c>
      <c r="R236" s="221">
        <f t="shared" si="117"/>
        <v>1241</v>
      </c>
      <c r="T236">
        <v>514</v>
      </c>
      <c r="U236">
        <v>8504</v>
      </c>
      <c r="V236" t="s">
        <v>777</v>
      </c>
      <c r="W236">
        <v>1778.434</v>
      </c>
      <c r="X236">
        <v>978.55899999999997</v>
      </c>
      <c r="Y236">
        <v>1.8169999999999999</v>
      </c>
      <c r="Z236">
        <v>15.288</v>
      </c>
      <c r="AA236">
        <v>99.539415000000005</v>
      </c>
      <c r="AB236">
        <v>4.4533060000000004</v>
      </c>
      <c r="AC236">
        <v>34.415249000000003</v>
      </c>
      <c r="AD236" s="1">
        <v>380</v>
      </c>
      <c r="AE236">
        <v>1</v>
      </c>
      <c r="AF236">
        <v>1241</v>
      </c>
      <c r="AG236">
        <v>82</v>
      </c>
      <c r="AH236">
        <v>17.866631000000002</v>
      </c>
      <c r="AI236">
        <v>519.79999999999995</v>
      </c>
      <c r="AJ236">
        <v>0</v>
      </c>
      <c r="AK236">
        <v>2</v>
      </c>
      <c r="AL236">
        <v>76</v>
      </c>
      <c r="AM236" t="s">
        <v>778</v>
      </c>
      <c r="AN236" t="s">
        <v>1224</v>
      </c>
      <c r="AO236">
        <v>310.84500000000003</v>
      </c>
      <c r="AR236" t="s">
        <v>117</v>
      </c>
      <c r="AS236" t="s">
        <v>123</v>
      </c>
      <c r="AT236" t="s">
        <v>334</v>
      </c>
      <c r="AU236" t="s">
        <v>777</v>
      </c>
      <c r="AV236" t="s">
        <v>48</v>
      </c>
      <c r="AW236">
        <v>12</v>
      </c>
      <c r="BB236">
        <v>0.78556865253363861</v>
      </c>
      <c r="BC236" t="s">
        <v>69</v>
      </c>
      <c r="BF236" t="s">
        <v>117</v>
      </c>
      <c r="BG236" t="s">
        <v>123</v>
      </c>
      <c r="BH236" t="s">
        <v>777</v>
      </c>
      <c r="BI236">
        <v>8504</v>
      </c>
      <c r="BJ236">
        <v>12</v>
      </c>
      <c r="BK236" t="s">
        <v>334</v>
      </c>
      <c r="BL236" t="s">
        <v>339</v>
      </c>
      <c r="BM236">
        <v>0.78556865253363861</v>
      </c>
      <c r="BN236" t="s">
        <v>69</v>
      </c>
      <c r="BO236" t="s">
        <v>191</v>
      </c>
      <c r="BP236">
        <v>1748.9729999999997</v>
      </c>
    </row>
    <row r="237" spans="1:68" ht="16.5">
      <c r="A237" s="125" t="str">
        <f t="shared" si="102"/>
        <v>삼환교통</v>
      </c>
      <c r="B237" s="126" t="str">
        <f t="shared" si="118"/>
        <v>조원준</v>
      </c>
      <c r="C237" s="127" t="str">
        <f t="shared" si="103"/>
        <v>D</v>
      </c>
      <c r="D237" s="128">
        <f t="shared" si="104"/>
        <v>0.81538125120150862</v>
      </c>
      <c r="E237" s="129">
        <f t="shared" si="105"/>
        <v>1933</v>
      </c>
      <c r="F237" s="130" t="str">
        <f t="shared" si="106"/>
        <v>4</v>
      </c>
      <c r="G237" s="131" t="str">
        <f t="shared" si="107"/>
        <v>72아1229</v>
      </c>
      <c r="H237" s="132">
        <f t="shared" si="108"/>
        <v>2</v>
      </c>
      <c r="I237" s="133">
        <f t="shared" si="119"/>
        <v>2042.076</v>
      </c>
      <c r="J237" s="134">
        <f t="shared" si="109"/>
        <v>1.2116838678663793E-2</v>
      </c>
      <c r="K237" s="134">
        <f t="shared" si="110"/>
        <v>0.32523793233714332</v>
      </c>
      <c r="L237" s="134">
        <f t="shared" si="111"/>
        <v>0.21399791192884104</v>
      </c>
      <c r="M237" s="135">
        <f t="shared" si="112"/>
        <v>10.675000000000001</v>
      </c>
      <c r="N237" s="136">
        <f t="shared" si="113"/>
        <v>9.7939547793519932E-2</v>
      </c>
      <c r="O237" s="136">
        <f t="shared" si="114"/>
        <v>9.8429245532487535</v>
      </c>
      <c r="P237" s="218">
        <f t="shared" si="115"/>
        <v>1</v>
      </c>
      <c r="Q237" s="219">
        <f t="shared" si="116"/>
        <v>2</v>
      </c>
      <c r="R237" s="219">
        <f t="shared" si="117"/>
        <v>201</v>
      </c>
      <c r="T237">
        <v>514</v>
      </c>
      <c r="U237">
        <v>1933</v>
      </c>
      <c r="V237" t="s">
        <v>779</v>
      </c>
      <c r="W237">
        <v>2042.076</v>
      </c>
      <c r="X237">
        <v>894.55</v>
      </c>
      <c r="Y237">
        <v>2.2829999999999999</v>
      </c>
      <c r="Z237">
        <v>10.675000000000001</v>
      </c>
      <c r="AA237">
        <v>128.81330199999999</v>
      </c>
      <c r="AB237">
        <v>1.56081</v>
      </c>
      <c r="AC237">
        <v>41.894972000000003</v>
      </c>
      <c r="AD237" s="1">
        <v>437</v>
      </c>
      <c r="AE237">
        <v>2</v>
      </c>
      <c r="AF237">
        <v>201</v>
      </c>
      <c r="AG237">
        <v>62</v>
      </c>
      <c r="AH237">
        <v>15.85299</v>
      </c>
      <c r="AI237">
        <v>0</v>
      </c>
      <c r="AJ237">
        <v>0</v>
      </c>
      <c r="AK237">
        <v>1</v>
      </c>
      <c r="AL237">
        <v>217</v>
      </c>
      <c r="AM237" t="s">
        <v>780</v>
      </c>
      <c r="AN237" t="s">
        <v>1225</v>
      </c>
      <c r="AO237">
        <v>1904.097</v>
      </c>
      <c r="AR237" t="s">
        <v>117</v>
      </c>
      <c r="AS237" t="s">
        <v>120</v>
      </c>
      <c r="AT237" t="s">
        <v>274</v>
      </c>
      <c r="AU237" t="s">
        <v>779</v>
      </c>
      <c r="AV237" t="s">
        <v>48</v>
      </c>
      <c r="AW237">
        <v>2</v>
      </c>
      <c r="BB237">
        <v>0.81538125120150862</v>
      </c>
      <c r="BC237" t="s">
        <v>66</v>
      </c>
      <c r="BF237" t="s">
        <v>117</v>
      </c>
      <c r="BG237" t="s">
        <v>120</v>
      </c>
      <c r="BH237" t="s">
        <v>779</v>
      </c>
      <c r="BI237">
        <v>1933</v>
      </c>
      <c r="BJ237">
        <v>2</v>
      </c>
      <c r="BK237" t="s">
        <v>274</v>
      </c>
      <c r="BL237" t="s">
        <v>273</v>
      </c>
      <c r="BM237">
        <v>0.81538125120150862</v>
      </c>
      <c r="BN237" t="s">
        <v>66</v>
      </c>
      <c r="BO237" t="s">
        <v>182</v>
      </c>
      <c r="BP237">
        <v>2042.076</v>
      </c>
    </row>
    <row r="238" spans="1:68" ht="16.5">
      <c r="A238" s="108" t="str">
        <f t="shared" si="102"/>
        <v>삼환교통</v>
      </c>
      <c r="B238" s="109" t="str">
        <f t="shared" si="118"/>
        <v>조인석</v>
      </c>
      <c r="C238" s="110" t="str">
        <f t="shared" si="103"/>
        <v>C</v>
      </c>
      <c r="D238" s="111">
        <f t="shared" si="104"/>
        <v>0.8539018600079975</v>
      </c>
      <c r="E238" s="112">
        <f t="shared" si="105"/>
        <v>8089</v>
      </c>
      <c r="F238" s="113" t="str">
        <f t="shared" si="106"/>
        <v>14</v>
      </c>
      <c r="G238" s="114" t="str">
        <f t="shared" si="107"/>
        <v>70바3175</v>
      </c>
      <c r="H238" s="115">
        <f t="shared" si="108"/>
        <v>3</v>
      </c>
      <c r="I238" s="116">
        <f t="shared" si="119"/>
        <v>864.56899999999996</v>
      </c>
      <c r="J238" s="117">
        <f t="shared" si="109"/>
        <v>1.2514910417715169E-2</v>
      </c>
      <c r="K238" s="117">
        <f t="shared" si="110"/>
        <v>0.3007333113048043</v>
      </c>
      <c r="L238" s="117">
        <f t="shared" si="111"/>
        <v>7.5181969281803998E-2</v>
      </c>
      <c r="M238" s="118">
        <f t="shared" si="112"/>
        <v>12.92</v>
      </c>
      <c r="N238" s="119">
        <f t="shared" si="113"/>
        <v>1.3879748175102278</v>
      </c>
      <c r="O238" s="119">
        <f t="shared" si="114"/>
        <v>25.908863260190916</v>
      </c>
      <c r="P238" s="220">
        <f t="shared" si="115"/>
        <v>2</v>
      </c>
      <c r="Q238" s="221">
        <f t="shared" si="116"/>
        <v>12</v>
      </c>
      <c r="R238" s="221">
        <f t="shared" si="117"/>
        <v>224</v>
      </c>
      <c r="T238">
        <v>514</v>
      </c>
      <c r="U238">
        <v>8089</v>
      </c>
      <c r="V238" t="s">
        <v>781</v>
      </c>
      <c r="W238">
        <v>864.56899999999996</v>
      </c>
      <c r="X238">
        <v>488.12700000000001</v>
      </c>
      <c r="Y238">
        <v>1.7709999999999999</v>
      </c>
      <c r="Z238">
        <v>12.92</v>
      </c>
      <c r="AA238">
        <v>47.253874000000003</v>
      </c>
      <c r="AB238">
        <v>0.59137799999999996</v>
      </c>
      <c r="AC238">
        <v>14.210813999999999</v>
      </c>
      <c r="AD238" s="1">
        <v>65</v>
      </c>
      <c r="AE238">
        <v>12</v>
      </c>
      <c r="AF238">
        <v>224</v>
      </c>
      <c r="AG238">
        <v>80</v>
      </c>
      <c r="AH238">
        <v>18.296256</v>
      </c>
      <c r="AI238">
        <v>790.9</v>
      </c>
      <c r="AJ238">
        <v>0</v>
      </c>
      <c r="AK238">
        <v>2</v>
      </c>
      <c r="AL238">
        <v>40</v>
      </c>
      <c r="AM238" t="s">
        <v>782</v>
      </c>
      <c r="AN238" t="s">
        <v>1226</v>
      </c>
      <c r="AO238">
        <v>570.49699999999996</v>
      </c>
      <c r="AR238" t="s">
        <v>117</v>
      </c>
      <c r="AS238" t="s">
        <v>118</v>
      </c>
      <c r="AT238" t="s">
        <v>217</v>
      </c>
      <c r="AU238" t="s">
        <v>781</v>
      </c>
      <c r="AV238" t="s">
        <v>48</v>
      </c>
      <c r="AW238">
        <v>3</v>
      </c>
      <c r="BB238">
        <v>0.8539018600079975</v>
      </c>
      <c r="BC238" t="s">
        <v>68</v>
      </c>
      <c r="BF238" t="s">
        <v>117</v>
      </c>
      <c r="BG238" t="s">
        <v>118</v>
      </c>
      <c r="BH238" t="s">
        <v>781</v>
      </c>
      <c r="BI238">
        <v>8089</v>
      </c>
      <c r="BJ238">
        <v>3</v>
      </c>
      <c r="BK238" t="s">
        <v>217</v>
      </c>
      <c r="BL238" t="s">
        <v>214</v>
      </c>
      <c r="BM238">
        <v>0.8539018600079975</v>
      </c>
      <c r="BN238" t="s">
        <v>68</v>
      </c>
      <c r="BO238" t="s">
        <v>180</v>
      </c>
      <c r="BP238">
        <v>864.56899999999996</v>
      </c>
    </row>
    <row r="239" spans="1:68" ht="16.5">
      <c r="A239" s="125" t="str">
        <f t="shared" ref="A239:A268" si="120">BF239</f>
        <v>삼환교통</v>
      </c>
      <c r="B239" s="126" t="str">
        <f t="shared" si="118"/>
        <v>조창훈</v>
      </c>
      <c r="C239" s="127" t="str">
        <f t="shared" ref="C239:C268" si="121">BN239</f>
        <v>F</v>
      </c>
      <c r="D239" s="128">
        <f t="shared" ref="D239:D268" si="122">BM239</f>
        <v>0.76695652173913054</v>
      </c>
      <c r="E239" s="129">
        <f t="shared" ref="E239:E268" si="123">U239</f>
        <v>7083</v>
      </c>
      <c r="F239" s="130" t="str">
        <f t="shared" ref="F239:F268" si="124">BG239</f>
        <v>23</v>
      </c>
      <c r="G239" s="131" t="str">
        <f t="shared" ref="G239:G268" si="125">BK239</f>
        <v>72아1009</v>
      </c>
      <c r="H239" s="132">
        <f t="shared" ref="H239:H268" si="126">BJ239</f>
        <v>1</v>
      </c>
      <c r="I239" s="133">
        <f t="shared" si="119"/>
        <v>1546.049</v>
      </c>
      <c r="J239" s="134">
        <f t="shared" ref="J239:J268" si="127">AB239/AA239</f>
        <v>2.2355342428552027E-2</v>
      </c>
      <c r="K239" s="134">
        <f t="shared" ref="K239:K268" si="128">AC239/AA239</f>
        <v>0.35124902746908504</v>
      </c>
      <c r="L239" s="134">
        <f t="shared" ref="L239:L268" si="129">AD239/I239</f>
        <v>0.16170250748844311</v>
      </c>
      <c r="M239" s="135">
        <f t="shared" ref="M239:M268" si="130">Z239</f>
        <v>10.202</v>
      </c>
      <c r="N239" s="136">
        <f t="shared" ref="N239:N268" si="131">AE239*100/W239</f>
        <v>0</v>
      </c>
      <c r="O239" s="136">
        <f t="shared" ref="O239:O268" si="132">AF239*100/W239</f>
        <v>5.5625662576024437</v>
      </c>
      <c r="P239" s="218">
        <f t="shared" ref="P239:P268" si="133">AK239</f>
        <v>14</v>
      </c>
      <c r="Q239" s="219">
        <f t="shared" ref="Q239:Q268" si="134">AE239</f>
        <v>0</v>
      </c>
      <c r="R239" s="219">
        <f t="shared" ref="R239:R268" si="135">AF239</f>
        <v>86</v>
      </c>
      <c r="T239">
        <v>514</v>
      </c>
      <c r="U239">
        <v>7083</v>
      </c>
      <c r="V239" t="s">
        <v>783</v>
      </c>
      <c r="W239">
        <v>1546.049</v>
      </c>
      <c r="X239">
        <v>876.47699999999998</v>
      </c>
      <c r="Y239">
        <v>1.764</v>
      </c>
      <c r="Z239">
        <v>10.202</v>
      </c>
      <c r="AA239">
        <v>104.94525</v>
      </c>
      <c r="AB239">
        <v>2.3460869999999998</v>
      </c>
      <c r="AC239">
        <v>36.861916999999998</v>
      </c>
      <c r="AD239" s="1">
        <v>250</v>
      </c>
      <c r="AE239">
        <v>0</v>
      </c>
      <c r="AF239">
        <v>86</v>
      </c>
      <c r="AG239">
        <v>71</v>
      </c>
      <c r="AH239">
        <v>14.731957</v>
      </c>
      <c r="AI239">
        <v>433.3</v>
      </c>
      <c r="AJ239">
        <v>0</v>
      </c>
      <c r="AK239">
        <v>14</v>
      </c>
      <c r="AL239">
        <v>1781</v>
      </c>
      <c r="AM239" t="s">
        <v>784</v>
      </c>
      <c r="AN239" t="s">
        <v>1227</v>
      </c>
      <c r="AO239">
        <v>1546.049</v>
      </c>
      <c r="AR239" t="s">
        <v>117</v>
      </c>
      <c r="AS239" t="s">
        <v>119</v>
      </c>
      <c r="AT239" t="s">
        <v>245</v>
      </c>
      <c r="AU239" t="s">
        <v>783</v>
      </c>
      <c r="AV239" t="s">
        <v>48</v>
      </c>
      <c r="AW239">
        <v>1</v>
      </c>
      <c r="BB239">
        <v>0.76695652173913054</v>
      </c>
      <c r="BC239" t="s">
        <v>69</v>
      </c>
      <c r="BF239" t="s">
        <v>117</v>
      </c>
      <c r="BG239" t="s">
        <v>119</v>
      </c>
      <c r="BH239" t="s">
        <v>783</v>
      </c>
      <c r="BI239">
        <v>7083</v>
      </c>
      <c r="BJ239">
        <v>1</v>
      </c>
      <c r="BK239" t="s">
        <v>245</v>
      </c>
      <c r="BL239" t="s">
        <v>178</v>
      </c>
      <c r="BM239">
        <v>0.76695652173913054</v>
      </c>
      <c r="BN239" t="s">
        <v>69</v>
      </c>
      <c r="BO239" t="s">
        <v>191</v>
      </c>
      <c r="BP239">
        <v>1546.049</v>
      </c>
    </row>
    <row r="240" spans="1:68" ht="16.5">
      <c r="A240" s="108" t="str">
        <f t="shared" si="120"/>
        <v>삼환교통</v>
      </c>
      <c r="B240" s="109" t="str">
        <f t="shared" si="118"/>
        <v>조치현</v>
      </c>
      <c r="C240" s="110" t="str">
        <f t="shared" si="121"/>
        <v>B</v>
      </c>
      <c r="D240" s="111">
        <f t="shared" si="122"/>
        <v>0.92996446092628471</v>
      </c>
      <c r="E240" s="112">
        <f t="shared" si="123"/>
        <v>8144</v>
      </c>
      <c r="F240" s="113" t="str">
        <f t="shared" si="124"/>
        <v>14</v>
      </c>
      <c r="G240" s="114" t="str">
        <f t="shared" si="125"/>
        <v>70바3127</v>
      </c>
      <c r="H240" s="115">
        <f t="shared" si="126"/>
        <v>2</v>
      </c>
      <c r="I240" s="116">
        <f t="shared" si="119"/>
        <v>827.76199999999994</v>
      </c>
      <c r="J240" s="117">
        <f t="shared" si="127"/>
        <v>2.2337754642087919E-2</v>
      </c>
      <c r="K240" s="117">
        <f t="shared" si="128"/>
        <v>0.30277565384464572</v>
      </c>
      <c r="L240" s="117">
        <f t="shared" si="129"/>
        <v>0.1993326584211404</v>
      </c>
      <c r="M240" s="118">
        <f t="shared" si="130"/>
        <v>14.022</v>
      </c>
      <c r="N240" s="119">
        <f t="shared" si="131"/>
        <v>0.72484603062232866</v>
      </c>
      <c r="O240" s="119">
        <f t="shared" si="132"/>
        <v>25.248803400011116</v>
      </c>
      <c r="P240" s="220">
        <f t="shared" si="133"/>
        <v>3</v>
      </c>
      <c r="Q240" s="221">
        <f t="shared" si="134"/>
        <v>6</v>
      </c>
      <c r="R240" s="221">
        <f t="shared" si="135"/>
        <v>209</v>
      </c>
      <c r="T240">
        <v>514</v>
      </c>
      <c r="U240">
        <v>8144</v>
      </c>
      <c r="V240" t="s">
        <v>785</v>
      </c>
      <c r="W240">
        <v>827.76199999999994</v>
      </c>
      <c r="X240">
        <v>456.71199999999999</v>
      </c>
      <c r="Y240">
        <v>1.8120000000000001</v>
      </c>
      <c r="Z240">
        <v>14.022</v>
      </c>
      <c r="AA240">
        <v>46.109423999999997</v>
      </c>
      <c r="AB240">
        <v>1.029981</v>
      </c>
      <c r="AC240">
        <v>13.960811</v>
      </c>
      <c r="AD240" s="1">
        <v>165</v>
      </c>
      <c r="AE240">
        <v>6</v>
      </c>
      <c r="AF240">
        <v>209</v>
      </c>
      <c r="AG240">
        <v>73</v>
      </c>
      <c r="AH240">
        <v>17.952121000000002</v>
      </c>
      <c r="AI240">
        <v>31.6</v>
      </c>
      <c r="AJ240">
        <v>0</v>
      </c>
      <c r="AK240">
        <v>3</v>
      </c>
      <c r="AL240">
        <v>910</v>
      </c>
      <c r="AM240" t="s">
        <v>786</v>
      </c>
      <c r="AN240" t="s">
        <v>1228</v>
      </c>
      <c r="AO240">
        <v>612.38599999999997</v>
      </c>
      <c r="AR240" t="s">
        <v>117</v>
      </c>
      <c r="AS240" t="s">
        <v>118</v>
      </c>
      <c r="AT240" t="s">
        <v>209</v>
      </c>
      <c r="AU240" t="s">
        <v>785</v>
      </c>
      <c r="AV240" t="s">
        <v>48</v>
      </c>
      <c r="AW240">
        <v>2</v>
      </c>
      <c r="BB240">
        <v>0.92996446092628471</v>
      </c>
      <c r="BC240" t="s">
        <v>67</v>
      </c>
      <c r="BF240" t="s">
        <v>117</v>
      </c>
      <c r="BG240" t="s">
        <v>118</v>
      </c>
      <c r="BH240" t="s">
        <v>785</v>
      </c>
      <c r="BI240">
        <v>8144</v>
      </c>
      <c r="BJ240">
        <v>2</v>
      </c>
      <c r="BK240" t="s">
        <v>209</v>
      </c>
      <c r="BL240" t="s">
        <v>211</v>
      </c>
      <c r="BM240">
        <v>0.92996446092628471</v>
      </c>
      <c r="BN240" t="s">
        <v>67</v>
      </c>
      <c r="BO240" t="s">
        <v>179</v>
      </c>
      <c r="BP240">
        <v>827.76199999999994</v>
      </c>
    </row>
    <row r="241" spans="1:68" ht="16.5">
      <c r="A241" s="125" t="str">
        <f t="shared" si="120"/>
        <v>삼환교통</v>
      </c>
      <c r="B241" s="126" t="str">
        <f t="shared" si="118"/>
        <v>지병섭</v>
      </c>
      <c r="C241" s="127" t="str">
        <f t="shared" si="121"/>
        <v>D</v>
      </c>
      <c r="D241" s="128">
        <f t="shared" si="122"/>
        <v>0.84817155471003214</v>
      </c>
      <c r="E241" s="129">
        <f t="shared" si="123"/>
        <v>411</v>
      </c>
      <c r="F241" s="130" t="str">
        <f t="shared" si="124"/>
        <v>79</v>
      </c>
      <c r="G241" s="131" t="str">
        <f t="shared" si="125"/>
        <v>70바3103</v>
      </c>
      <c r="H241" s="132">
        <f t="shared" si="126"/>
        <v>3</v>
      </c>
      <c r="I241" s="133">
        <f t="shared" si="119"/>
        <v>1586.231</v>
      </c>
      <c r="J241" s="134">
        <f t="shared" si="127"/>
        <v>2.4970134304309534E-2</v>
      </c>
      <c r="K241" s="134">
        <f t="shared" si="128"/>
        <v>0.30249928555972799</v>
      </c>
      <c r="L241" s="134">
        <f t="shared" si="129"/>
        <v>0.24523540392288387</v>
      </c>
      <c r="M241" s="135">
        <f t="shared" si="130"/>
        <v>12.426</v>
      </c>
      <c r="N241" s="136">
        <f t="shared" si="131"/>
        <v>0</v>
      </c>
      <c r="O241" s="136">
        <f t="shared" si="132"/>
        <v>5.8629543868452956</v>
      </c>
      <c r="P241" s="218">
        <f t="shared" si="133"/>
        <v>1</v>
      </c>
      <c r="Q241" s="219">
        <f t="shared" si="134"/>
        <v>0</v>
      </c>
      <c r="R241" s="219">
        <f t="shared" si="135"/>
        <v>93</v>
      </c>
      <c r="T241">
        <v>514</v>
      </c>
      <c r="U241">
        <v>411</v>
      </c>
      <c r="V241" t="s">
        <v>787</v>
      </c>
      <c r="W241">
        <v>1586.231</v>
      </c>
      <c r="X241">
        <v>874.16700000000003</v>
      </c>
      <c r="Y241">
        <v>1.8149999999999999</v>
      </c>
      <c r="Z241">
        <v>12.426</v>
      </c>
      <c r="AA241">
        <v>91.764144000000002</v>
      </c>
      <c r="AB241">
        <v>2.291363</v>
      </c>
      <c r="AC241">
        <v>27.758588</v>
      </c>
      <c r="AD241" s="1">
        <v>389</v>
      </c>
      <c r="AE241">
        <v>0</v>
      </c>
      <c r="AF241">
        <v>93</v>
      </c>
      <c r="AG241">
        <v>73</v>
      </c>
      <c r="AH241">
        <v>17.285955999999999</v>
      </c>
      <c r="AI241">
        <v>216.3</v>
      </c>
      <c r="AJ241">
        <v>0</v>
      </c>
      <c r="AK241">
        <v>1</v>
      </c>
      <c r="AL241">
        <v>48</v>
      </c>
      <c r="AM241" t="s">
        <v>788</v>
      </c>
      <c r="AN241" t="s">
        <v>1229</v>
      </c>
      <c r="AO241">
        <v>1303.97</v>
      </c>
      <c r="AR241" t="s">
        <v>117</v>
      </c>
      <c r="AS241" t="s">
        <v>123</v>
      </c>
      <c r="AT241" t="s">
        <v>330</v>
      </c>
      <c r="AU241" t="s">
        <v>787</v>
      </c>
      <c r="AV241" t="s">
        <v>48</v>
      </c>
      <c r="AW241">
        <v>3</v>
      </c>
      <c r="BB241">
        <v>0.84817155471003214</v>
      </c>
      <c r="BC241" t="s">
        <v>66</v>
      </c>
      <c r="BF241" t="s">
        <v>117</v>
      </c>
      <c r="BG241" t="s">
        <v>123</v>
      </c>
      <c r="BH241" t="s">
        <v>787</v>
      </c>
      <c r="BI241">
        <v>411</v>
      </c>
      <c r="BJ241">
        <v>3</v>
      </c>
      <c r="BK241" t="s">
        <v>330</v>
      </c>
      <c r="BL241" t="s">
        <v>339</v>
      </c>
      <c r="BM241">
        <v>0.84817155471003214</v>
      </c>
      <c r="BN241" t="s">
        <v>66</v>
      </c>
      <c r="BO241" t="s">
        <v>182</v>
      </c>
      <c r="BP241">
        <v>1557.454</v>
      </c>
    </row>
    <row r="242" spans="1:68" ht="16.5">
      <c r="A242" s="108" t="str">
        <f t="shared" si="120"/>
        <v>삼환교통</v>
      </c>
      <c r="B242" s="109" t="str">
        <f t="shared" si="118"/>
        <v>차주만</v>
      </c>
      <c r="C242" s="110" t="str">
        <f t="shared" si="121"/>
        <v>B</v>
      </c>
      <c r="D242" s="111">
        <f t="shared" si="122"/>
        <v>0.9233354657441748</v>
      </c>
      <c r="E242" s="112">
        <f t="shared" si="123"/>
        <v>9828</v>
      </c>
      <c r="F242" s="113" t="str">
        <f t="shared" si="124"/>
        <v>4</v>
      </c>
      <c r="G242" s="114" t="str">
        <f t="shared" si="125"/>
        <v>72아1227</v>
      </c>
      <c r="H242" s="115">
        <f t="shared" si="126"/>
        <v>2</v>
      </c>
      <c r="I242" s="116">
        <f t="shared" si="119"/>
        <v>2289.3270000000002</v>
      </c>
      <c r="J242" s="117">
        <f t="shared" si="127"/>
        <v>1.8132174452496323E-2</v>
      </c>
      <c r="K242" s="117">
        <f t="shared" si="128"/>
        <v>0.30932244069711023</v>
      </c>
      <c r="L242" s="117">
        <f t="shared" si="129"/>
        <v>0.15026250072619593</v>
      </c>
      <c r="M242" s="118">
        <f t="shared" si="130"/>
        <v>8.3070000000000004</v>
      </c>
      <c r="N242" s="119">
        <f t="shared" si="131"/>
        <v>0.13104287854028715</v>
      </c>
      <c r="O242" s="119">
        <f t="shared" si="132"/>
        <v>9.6098110929543914</v>
      </c>
      <c r="P242" s="220">
        <f t="shared" si="133"/>
        <v>1</v>
      </c>
      <c r="Q242" s="221">
        <f t="shared" si="134"/>
        <v>3</v>
      </c>
      <c r="R242" s="221">
        <f t="shared" si="135"/>
        <v>220</v>
      </c>
      <c r="T242">
        <v>514</v>
      </c>
      <c r="U242">
        <v>9828</v>
      </c>
      <c r="V242" t="s">
        <v>789</v>
      </c>
      <c r="W242">
        <v>2289.3270000000002</v>
      </c>
      <c r="X242">
        <v>885.67700000000002</v>
      </c>
      <c r="Y242">
        <v>2.585</v>
      </c>
      <c r="Z242">
        <v>8.3070000000000004</v>
      </c>
      <c r="AA242">
        <v>145.27441300000001</v>
      </c>
      <c r="AB242">
        <v>2.6341410000000001</v>
      </c>
      <c r="AC242">
        <v>44.936636</v>
      </c>
      <c r="AD242" s="1">
        <v>344</v>
      </c>
      <c r="AE242">
        <v>3</v>
      </c>
      <c r="AF242">
        <v>220</v>
      </c>
      <c r="AG242">
        <v>68</v>
      </c>
      <c r="AH242">
        <v>15.758637999999999</v>
      </c>
      <c r="AI242">
        <v>65.3</v>
      </c>
      <c r="AJ242">
        <v>0</v>
      </c>
      <c r="AK242">
        <v>1</v>
      </c>
      <c r="AL242">
        <v>50</v>
      </c>
      <c r="AM242" t="s">
        <v>790</v>
      </c>
      <c r="AN242" t="s">
        <v>1230</v>
      </c>
      <c r="AO242">
        <v>2080.835</v>
      </c>
      <c r="AR242" t="s">
        <v>117</v>
      </c>
      <c r="AS242" t="s">
        <v>120</v>
      </c>
      <c r="AT242" t="s">
        <v>272</v>
      </c>
      <c r="AU242" t="s">
        <v>789</v>
      </c>
      <c r="AV242" t="s">
        <v>48</v>
      </c>
      <c r="AW242">
        <v>2</v>
      </c>
      <c r="BB242">
        <v>0.9233354657441748</v>
      </c>
      <c r="BC242" t="s">
        <v>67</v>
      </c>
      <c r="BF242" t="s">
        <v>117</v>
      </c>
      <c r="BG242" t="s">
        <v>120</v>
      </c>
      <c r="BH242" t="s">
        <v>789</v>
      </c>
      <c r="BI242">
        <v>9828</v>
      </c>
      <c r="BJ242">
        <v>2</v>
      </c>
      <c r="BK242" t="s">
        <v>272</v>
      </c>
      <c r="BL242" t="s">
        <v>252</v>
      </c>
      <c r="BM242">
        <v>0.9233354657441748</v>
      </c>
      <c r="BN242" t="s">
        <v>67</v>
      </c>
      <c r="BO242" t="s">
        <v>179</v>
      </c>
      <c r="BP242">
        <v>2289.3270000000002</v>
      </c>
    </row>
    <row r="243" spans="1:68" ht="16.5">
      <c r="A243" s="125" t="str">
        <f t="shared" si="120"/>
        <v>삼환교통</v>
      </c>
      <c r="B243" s="126" t="str">
        <f t="shared" si="118"/>
        <v>최기호</v>
      </c>
      <c r="C243" s="127" t="str">
        <f t="shared" si="121"/>
        <v>D</v>
      </c>
      <c r="D243" s="128">
        <f t="shared" si="122"/>
        <v>0.83619047619047615</v>
      </c>
      <c r="E243" s="129">
        <f t="shared" si="123"/>
        <v>6</v>
      </c>
      <c r="F243" s="130" t="str">
        <f t="shared" si="124"/>
        <v>14</v>
      </c>
      <c r="G243" s="131" t="str">
        <f t="shared" si="125"/>
        <v>70바3188</v>
      </c>
      <c r="H243" s="132">
        <f t="shared" si="126"/>
        <v>1</v>
      </c>
      <c r="I243" s="133">
        <f t="shared" si="119"/>
        <v>1232.4829999999999</v>
      </c>
      <c r="J243" s="134">
        <f t="shared" si="127"/>
        <v>2.8611802838927759E-2</v>
      </c>
      <c r="K243" s="134">
        <f t="shared" si="128"/>
        <v>0.34726788094460026</v>
      </c>
      <c r="L243" s="134">
        <f t="shared" si="129"/>
        <v>0.18742652028466114</v>
      </c>
      <c r="M243" s="135">
        <f t="shared" si="130"/>
        <v>10.837</v>
      </c>
      <c r="N243" s="136">
        <f t="shared" si="131"/>
        <v>0.64909617414601262</v>
      </c>
      <c r="O243" s="136">
        <f t="shared" si="132"/>
        <v>7.7891540897521514</v>
      </c>
      <c r="P243" s="218">
        <f t="shared" si="133"/>
        <v>22</v>
      </c>
      <c r="Q243" s="219">
        <f t="shared" si="134"/>
        <v>8</v>
      </c>
      <c r="R243" s="219">
        <f t="shared" si="135"/>
        <v>96</v>
      </c>
      <c r="T243">
        <v>514</v>
      </c>
      <c r="U243">
        <v>6</v>
      </c>
      <c r="V243" t="s">
        <v>791</v>
      </c>
      <c r="W243">
        <v>1232.4829999999999</v>
      </c>
      <c r="X243">
        <v>701.81799999999998</v>
      </c>
      <c r="Y243">
        <v>1.756</v>
      </c>
      <c r="Z243">
        <v>10.837</v>
      </c>
      <c r="AA243">
        <v>79.424705000000003</v>
      </c>
      <c r="AB243">
        <v>2.2724839999999999</v>
      </c>
      <c r="AC243">
        <v>27.581648999999999</v>
      </c>
      <c r="AD243" s="1">
        <v>231</v>
      </c>
      <c r="AE243">
        <v>8</v>
      </c>
      <c r="AF243">
        <v>96</v>
      </c>
      <c r="AG243">
        <v>74</v>
      </c>
      <c r="AH243">
        <v>15.517626999999999</v>
      </c>
      <c r="AI243">
        <v>78.900000000000006</v>
      </c>
      <c r="AJ243">
        <v>0</v>
      </c>
      <c r="AK243">
        <v>22</v>
      </c>
      <c r="AL243">
        <v>7200</v>
      </c>
      <c r="AM243" t="s">
        <v>792</v>
      </c>
      <c r="AN243" t="s">
        <v>1231</v>
      </c>
      <c r="AO243">
        <v>1232.4829999999999</v>
      </c>
      <c r="AR243" t="s">
        <v>117</v>
      </c>
      <c r="AS243" t="s">
        <v>118</v>
      </c>
      <c r="AT243" t="s">
        <v>222</v>
      </c>
      <c r="AU243" t="s">
        <v>791</v>
      </c>
      <c r="AV243" t="s">
        <v>48</v>
      </c>
      <c r="AW243">
        <v>1</v>
      </c>
      <c r="BB243">
        <v>0.83619047619047615</v>
      </c>
      <c r="BC243" t="s">
        <v>66</v>
      </c>
      <c r="BF243" t="s">
        <v>117</v>
      </c>
      <c r="BG243" t="s">
        <v>118</v>
      </c>
      <c r="BH243" t="s">
        <v>791</v>
      </c>
      <c r="BI243">
        <v>6</v>
      </c>
      <c r="BJ243">
        <v>1</v>
      </c>
      <c r="BK243" t="s">
        <v>222</v>
      </c>
      <c r="BL243" t="s">
        <v>178</v>
      </c>
      <c r="BM243">
        <v>0.83619047619047615</v>
      </c>
      <c r="BN243" t="s">
        <v>66</v>
      </c>
      <c r="BO243" t="s">
        <v>182</v>
      </c>
      <c r="BP243">
        <v>1232.4829999999999</v>
      </c>
    </row>
    <row r="244" spans="1:68" ht="16.5">
      <c r="A244" s="108" t="str">
        <f t="shared" si="120"/>
        <v>삼환교통</v>
      </c>
      <c r="B244" s="109" t="str">
        <f t="shared" si="118"/>
        <v>최만수</v>
      </c>
      <c r="C244" s="110" t="str">
        <f t="shared" si="121"/>
        <v>D</v>
      </c>
      <c r="D244" s="111">
        <f t="shared" si="122"/>
        <v>0.80076923076923068</v>
      </c>
      <c r="E244" s="112">
        <f t="shared" si="123"/>
        <v>107</v>
      </c>
      <c r="F244" s="113" t="str">
        <f t="shared" si="124"/>
        <v>58</v>
      </c>
      <c r="G244" s="114" t="str">
        <f t="shared" si="125"/>
        <v>72아1214</v>
      </c>
      <c r="H244" s="115">
        <f t="shared" si="126"/>
        <v>1</v>
      </c>
      <c r="I244" s="116">
        <f t="shared" si="119"/>
        <v>2107.5070000000001</v>
      </c>
      <c r="J244" s="117">
        <f t="shared" si="127"/>
        <v>9.5877522373412523E-3</v>
      </c>
      <c r="K244" s="117">
        <f t="shared" si="128"/>
        <v>0.37537042961771894</v>
      </c>
      <c r="L244" s="117">
        <f t="shared" si="129"/>
        <v>0.17034344369911938</v>
      </c>
      <c r="M244" s="118">
        <f t="shared" si="130"/>
        <v>11.147</v>
      </c>
      <c r="N244" s="119">
        <f t="shared" si="131"/>
        <v>0</v>
      </c>
      <c r="O244" s="119">
        <f t="shared" si="132"/>
        <v>20.355804274908696</v>
      </c>
      <c r="P244" s="220">
        <f t="shared" si="133"/>
        <v>2</v>
      </c>
      <c r="Q244" s="221">
        <f t="shared" si="134"/>
        <v>0</v>
      </c>
      <c r="R244" s="221">
        <f t="shared" si="135"/>
        <v>429</v>
      </c>
      <c r="T244">
        <v>514</v>
      </c>
      <c r="U244">
        <v>107</v>
      </c>
      <c r="V244" t="s">
        <v>793</v>
      </c>
      <c r="W244">
        <v>2107.5070000000001</v>
      </c>
      <c r="X244">
        <v>1012.474</v>
      </c>
      <c r="Y244">
        <v>2.0819999999999999</v>
      </c>
      <c r="Z244">
        <v>11.147</v>
      </c>
      <c r="AA244">
        <v>141.49718999999999</v>
      </c>
      <c r="AB244">
        <v>1.3566400000000001</v>
      </c>
      <c r="AC244">
        <v>53.113861</v>
      </c>
      <c r="AD244" s="1">
        <v>359</v>
      </c>
      <c r="AE244">
        <v>0</v>
      </c>
      <c r="AF244">
        <v>429</v>
      </c>
      <c r="AG244">
        <v>78</v>
      </c>
      <c r="AH244">
        <v>14.894337999999999</v>
      </c>
      <c r="AI244">
        <v>1235.3</v>
      </c>
      <c r="AJ244">
        <v>0</v>
      </c>
      <c r="AK244">
        <v>2</v>
      </c>
      <c r="AL244">
        <v>217</v>
      </c>
      <c r="AM244" t="s">
        <v>794</v>
      </c>
      <c r="AN244" t="s">
        <v>1232</v>
      </c>
      <c r="AO244">
        <v>2107.5070000000001</v>
      </c>
      <c r="AR244" t="s">
        <v>117</v>
      </c>
      <c r="AS244" t="s">
        <v>121</v>
      </c>
      <c r="AT244" t="s">
        <v>295</v>
      </c>
      <c r="AU244" t="s">
        <v>793</v>
      </c>
      <c r="AV244" t="s">
        <v>48</v>
      </c>
      <c r="AW244">
        <v>1</v>
      </c>
      <c r="BB244">
        <v>0.80076923076923068</v>
      </c>
      <c r="BC244" t="s">
        <v>66</v>
      </c>
      <c r="BF244" t="s">
        <v>117</v>
      </c>
      <c r="BG244" t="s">
        <v>121</v>
      </c>
      <c r="BH244" t="s">
        <v>793</v>
      </c>
      <c r="BI244">
        <v>107</v>
      </c>
      <c r="BJ244">
        <v>1</v>
      </c>
      <c r="BK244" t="s">
        <v>295</v>
      </c>
      <c r="BL244" t="s">
        <v>178</v>
      </c>
      <c r="BM244">
        <v>0.80076923076923068</v>
      </c>
      <c r="BN244" t="s">
        <v>66</v>
      </c>
      <c r="BO244" t="s">
        <v>182</v>
      </c>
      <c r="BP244">
        <v>2107.5070000000001</v>
      </c>
    </row>
    <row r="245" spans="1:68" ht="16.5">
      <c r="A245" s="125" t="str">
        <f t="shared" si="120"/>
        <v>삼환교통</v>
      </c>
      <c r="B245" s="126" t="str">
        <f t="shared" si="118"/>
        <v>최명수</v>
      </c>
      <c r="C245" s="127" t="str">
        <f t="shared" si="121"/>
        <v>C</v>
      </c>
      <c r="D245" s="128">
        <f t="shared" si="122"/>
        <v>0.89416925955945592</v>
      </c>
      <c r="E245" s="129">
        <f t="shared" si="123"/>
        <v>4787</v>
      </c>
      <c r="F245" s="130" t="str">
        <f t="shared" si="124"/>
        <v>62</v>
      </c>
      <c r="G245" s="131" t="str">
        <f t="shared" si="125"/>
        <v>70바3199</v>
      </c>
      <c r="H245" s="132">
        <f t="shared" si="126"/>
        <v>9</v>
      </c>
      <c r="I245" s="133">
        <f t="shared" si="119"/>
        <v>758.27300000000002</v>
      </c>
      <c r="J245" s="134">
        <f t="shared" si="127"/>
        <v>2.6499232674238385E-2</v>
      </c>
      <c r="K245" s="134">
        <f t="shared" si="128"/>
        <v>0.32810698205465499</v>
      </c>
      <c r="L245" s="134">
        <f t="shared" si="129"/>
        <v>0.234743951057205</v>
      </c>
      <c r="M245" s="135">
        <f t="shared" si="130"/>
        <v>13.006</v>
      </c>
      <c r="N245" s="136">
        <f t="shared" si="131"/>
        <v>0.13187862418944099</v>
      </c>
      <c r="O245" s="136">
        <f t="shared" si="132"/>
        <v>11.737197552860248</v>
      </c>
      <c r="P245" s="218">
        <f t="shared" si="133"/>
        <v>0</v>
      </c>
      <c r="Q245" s="219">
        <f t="shared" si="134"/>
        <v>1</v>
      </c>
      <c r="R245" s="219">
        <f t="shared" si="135"/>
        <v>89</v>
      </c>
      <c r="T245">
        <v>514</v>
      </c>
      <c r="U245">
        <v>4787</v>
      </c>
      <c r="V245" t="s">
        <v>795</v>
      </c>
      <c r="W245">
        <v>758.27300000000002</v>
      </c>
      <c r="X245">
        <v>404.60899999999998</v>
      </c>
      <c r="Y245">
        <v>1.8740000000000001</v>
      </c>
      <c r="Z245">
        <v>13.006</v>
      </c>
      <c r="AA245">
        <v>43.868591000000002</v>
      </c>
      <c r="AB245">
        <v>1.1624840000000001</v>
      </c>
      <c r="AC245">
        <v>14.393591000000001</v>
      </c>
      <c r="AD245" s="1">
        <v>178</v>
      </c>
      <c r="AE245">
        <v>1</v>
      </c>
      <c r="AF245">
        <v>89</v>
      </c>
      <c r="AG245">
        <v>75</v>
      </c>
      <c r="AH245">
        <v>17.2851</v>
      </c>
      <c r="AI245">
        <v>129.4</v>
      </c>
      <c r="AJ245">
        <v>0</v>
      </c>
      <c r="AK245">
        <v>0</v>
      </c>
      <c r="AL245">
        <v>0</v>
      </c>
      <c r="AM245" t="s">
        <v>796</v>
      </c>
      <c r="AN245" t="s">
        <v>1233</v>
      </c>
      <c r="AO245">
        <v>109.557</v>
      </c>
      <c r="AR245" t="s">
        <v>117</v>
      </c>
      <c r="AS245" t="s">
        <v>122</v>
      </c>
      <c r="AT245" t="s">
        <v>321</v>
      </c>
      <c r="AU245" t="s">
        <v>795</v>
      </c>
      <c r="AV245" t="s">
        <v>48</v>
      </c>
      <c r="AW245">
        <v>9</v>
      </c>
      <c r="BB245">
        <v>0.89416925955945592</v>
      </c>
      <c r="BC245" t="s">
        <v>68</v>
      </c>
      <c r="BF245" t="s">
        <v>117</v>
      </c>
      <c r="BG245" t="s">
        <v>122</v>
      </c>
      <c r="BH245" t="s">
        <v>795</v>
      </c>
      <c r="BI245">
        <v>4787</v>
      </c>
      <c r="BJ245">
        <v>9</v>
      </c>
      <c r="BK245" t="s">
        <v>321</v>
      </c>
      <c r="BL245" t="s">
        <v>242</v>
      </c>
      <c r="BM245">
        <v>0.89416925955945592</v>
      </c>
      <c r="BN245" t="s">
        <v>68</v>
      </c>
      <c r="BO245" t="s">
        <v>180</v>
      </c>
      <c r="BP245">
        <v>642.27300000000002</v>
      </c>
    </row>
    <row r="246" spans="1:68" ht="16.5">
      <c r="A246" s="108" t="str">
        <f t="shared" si="120"/>
        <v>삼환교통</v>
      </c>
      <c r="B246" s="109" t="str">
        <f t="shared" si="118"/>
        <v>최민호</v>
      </c>
      <c r="C246" s="110" t="str">
        <f t="shared" si="121"/>
        <v>F</v>
      </c>
      <c r="D246" s="111">
        <f t="shared" si="122"/>
        <v>0.77879650439911019</v>
      </c>
      <c r="E246" s="112">
        <f t="shared" si="123"/>
        <v>4060</v>
      </c>
      <c r="F246" s="113" t="str">
        <f t="shared" si="124"/>
        <v>14</v>
      </c>
      <c r="G246" s="114" t="str">
        <f t="shared" si="125"/>
        <v>70바3162</v>
      </c>
      <c r="H246" s="115">
        <f t="shared" si="126"/>
        <v>2</v>
      </c>
      <c r="I246" s="116">
        <f t="shared" si="119"/>
        <v>982.72</v>
      </c>
      <c r="J246" s="117">
        <f t="shared" si="127"/>
        <v>2.8646938703948362E-2</v>
      </c>
      <c r="K246" s="117">
        <f t="shared" si="128"/>
        <v>0.32988831384007561</v>
      </c>
      <c r="L246" s="117">
        <f t="shared" si="129"/>
        <v>0.17909475740801042</v>
      </c>
      <c r="M246" s="118">
        <f t="shared" si="130"/>
        <v>13.603</v>
      </c>
      <c r="N246" s="119">
        <f t="shared" si="131"/>
        <v>0.81406707912732001</v>
      </c>
      <c r="O246" s="119">
        <f t="shared" si="132"/>
        <v>33.885542168674696</v>
      </c>
      <c r="P246" s="220">
        <f t="shared" si="133"/>
        <v>3</v>
      </c>
      <c r="Q246" s="221">
        <f t="shared" si="134"/>
        <v>8</v>
      </c>
      <c r="R246" s="221">
        <f t="shared" si="135"/>
        <v>333</v>
      </c>
      <c r="T246">
        <v>514</v>
      </c>
      <c r="U246">
        <v>4060</v>
      </c>
      <c r="V246" t="s">
        <v>797</v>
      </c>
      <c r="W246">
        <v>982.72</v>
      </c>
      <c r="X246">
        <v>559.82299999999998</v>
      </c>
      <c r="Y246">
        <v>1.7549999999999999</v>
      </c>
      <c r="Z246">
        <v>13.603</v>
      </c>
      <c r="AA246">
        <v>55.182755</v>
      </c>
      <c r="AB246">
        <v>1.5808169999999999</v>
      </c>
      <c r="AC246">
        <v>18.204146000000001</v>
      </c>
      <c r="AD246" s="1">
        <v>176</v>
      </c>
      <c r="AE246">
        <v>8</v>
      </c>
      <c r="AF246">
        <v>333</v>
      </c>
      <c r="AG246">
        <v>80</v>
      </c>
      <c r="AH246">
        <v>17.808461999999999</v>
      </c>
      <c r="AI246">
        <v>564.9</v>
      </c>
      <c r="AJ246">
        <v>0</v>
      </c>
      <c r="AK246">
        <v>3</v>
      </c>
      <c r="AL246">
        <v>526</v>
      </c>
      <c r="AM246" t="s">
        <v>798</v>
      </c>
      <c r="AN246" t="s">
        <v>1234</v>
      </c>
      <c r="AO246">
        <v>799.65300000000002</v>
      </c>
      <c r="AR246" t="s">
        <v>117</v>
      </c>
      <c r="AS246" t="s">
        <v>118</v>
      </c>
      <c r="AT246" t="s">
        <v>216</v>
      </c>
      <c r="AU246" t="s">
        <v>797</v>
      </c>
      <c r="AV246" t="s">
        <v>48</v>
      </c>
      <c r="AW246">
        <v>2</v>
      </c>
      <c r="BB246">
        <v>0.77879650439911019</v>
      </c>
      <c r="BC246" t="s">
        <v>69</v>
      </c>
      <c r="BF246" t="s">
        <v>117</v>
      </c>
      <c r="BG246" t="s">
        <v>118</v>
      </c>
      <c r="BH246" t="s">
        <v>797</v>
      </c>
      <c r="BI246">
        <v>4060</v>
      </c>
      <c r="BJ246">
        <v>2</v>
      </c>
      <c r="BK246" t="s">
        <v>216</v>
      </c>
      <c r="BL246" t="s">
        <v>361</v>
      </c>
      <c r="BM246">
        <v>0.77879650439911019</v>
      </c>
      <c r="BN246" t="s">
        <v>69</v>
      </c>
      <c r="BO246" t="s">
        <v>191</v>
      </c>
      <c r="BP246">
        <v>905.47699999999998</v>
      </c>
    </row>
    <row r="247" spans="1:68" ht="16.5">
      <c r="A247" s="125" t="str">
        <f t="shared" si="120"/>
        <v>삼환교통</v>
      </c>
      <c r="B247" s="126" t="str">
        <f t="shared" si="118"/>
        <v>최복식</v>
      </c>
      <c r="C247" s="127" t="str">
        <f t="shared" si="121"/>
        <v>C</v>
      </c>
      <c r="D247" s="128">
        <f t="shared" si="122"/>
        <v>0.85229963844320822</v>
      </c>
      <c r="E247" s="129">
        <f t="shared" si="123"/>
        <v>1688</v>
      </c>
      <c r="F247" s="130" t="str">
        <f t="shared" si="124"/>
        <v>79</v>
      </c>
      <c r="G247" s="131" t="str">
        <f t="shared" si="125"/>
        <v>70바3108</v>
      </c>
      <c r="H247" s="132">
        <f t="shared" si="126"/>
        <v>2</v>
      </c>
      <c r="I247" s="133">
        <f t="shared" si="119"/>
        <v>2291.643</v>
      </c>
      <c r="J247" s="134">
        <f t="shared" si="127"/>
        <v>1.9151548379649684E-2</v>
      </c>
      <c r="K247" s="134">
        <f t="shared" si="128"/>
        <v>0.36892766997384752</v>
      </c>
      <c r="L247" s="134">
        <f t="shared" si="129"/>
        <v>0.22822053871392708</v>
      </c>
      <c r="M247" s="135">
        <f t="shared" si="130"/>
        <v>12.736000000000001</v>
      </c>
      <c r="N247" s="136">
        <f t="shared" si="131"/>
        <v>0.13091044285693715</v>
      </c>
      <c r="O247" s="136">
        <f t="shared" si="132"/>
        <v>41.847704899934236</v>
      </c>
      <c r="P247" s="218">
        <f t="shared" si="133"/>
        <v>3</v>
      </c>
      <c r="Q247" s="219">
        <f t="shared" si="134"/>
        <v>3</v>
      </c>
      <c r="R247" s="219">
        <f t="shared" si="135"/>
        <v>959</v>
      </c>
      <c r="T247">
        <v>514</v>
      </c>
      <c r="U247">
        <v>1688</v>
      </c>
      <c r="V247" t="s">
        <v>799</v>
      </c>
      <c r="W247">
        <v>2291.643</v>
      </c>
      <c r="X247">
        <v>1125.452</v>
      </c>
      <c r="Y247">
        <v>2.036</v>
      </c>
      <c r="Z247">
        <v>12.736000000000001</v>
      </c>
      <c r="AA247">
        <v>134.21995699999999</v>
      </c>
      <c r="AB247">
        <v>2.5705200000000001</v>
      </c>
      <c r="AC247">
        <v>49.517456000000003</v>
      </c>
      <c r="AD247" s="1">
        <v>523</v>
      </c>
      <c r="AE247">
        <v>3</v>
      </c>
      <c r="AF247">
        <v>959</v>
      </c>
      <c r="AG247">
        <v>74</v>
      </c>
      <c r="AH247">
        <v>17.073786999999999</v>
      </c>
      <c r="AI247">
        <v>584.70000000000005</v>
      </c>
      <c r="AJ247">
        <v>0</v>
      </c>
      <c r="AK247">
        <v>3</v>
      </c>
      <c r="AL247">
        <v>2310</v>
      </c>
      <c r="AM247" t="s">
        <v>800</v>
      </c>
      <c r="AN247" t="s">
        <v>1235</v>
      </c>
      <c r="AO247">
        <v>2175.9989999999998</v>
      </c>
      <c r="AR247" t="s">
        <v>117</v>
      </c>
      <c r="AS247" t="s">
        <v>123</v>
      </c>
      <c r="AT247" t="s">
        <v>331</v>
      </c>
      <c r="AU247" t="s">
        <v>799</v>
      </c>
      <c r="AV247" t="s">
        <v>48</v>
      </c>
      <c r="AW247">
        <v>2</v>
      </c>
      <c r="BB247">
        <v>0.85229963844320822</v>
      </c>
      <c r="BC247" t="s">
        <v>68</v>
      </c>
      <c r="BF247" t="s">
        <v>117</v>
      </c>
      <c r="BG247" t="s">
        <v>123</v>
      </c>
      <c r="BH247" t="s">
        <v>799</v>
      </c>
      <c r="BI247">
        <v>1688</v>
      </c>
      <c r="BJ247">
        <v>2</v>
      </c>
      <c r="BK247" t="s">
        <v>331</v>
      </c>
      <c r="BL247" t="s">
        <v>338</v>
      </c>
      <c r="BM247">
        <v>0.85229963844320822</v>
      </c>
      <c r="BN247" t="s">
        <v>68</v>
      </c>
      <c r="BO247" t="s">
        <v>180</v>
      </c>
      <c r="BP247">
        <v>2291.643</v>
      </c>
    </row>
    <row r="248" spans="1:68" ht="16.5">
      <c r="A248" s="108" t="str">
        <f t="shared" si="120"/>
        <v>삼환교통</v>
      </c>
      <c r="B248" s="109" t="str">
        <f t="shared" si="118"/>
        <v>최봉철</v>
      </c>
      <c r="C248" s="110" t="str">
        <f t="shared" si="121"/>
        <v>F</v>
      </c>
      <c r="D248" s="111">
        <f t="shared" si="122"/>
        <v>0.73734400061665017</v>
      </c>
      <c r="E248" s="112">
        <f t="shared" si="123"/>
        <v>8184</v>
      </c>
      <c r="F248" s="113" t="str">
        <f t="shared" si="124"/>
        <v>58</v>
      </c>
      <c r="G248" s="114" t="str">
        <f t="shared" si="125"/>
        <v>72아1200</v>
      </c>
      <c r="H248" s="115">
        <f t="shared" si="126"/>
        <v>2</v>
      </c>
      <c r="I248" s="116">
        <f t="shared" si="119"/>
        <v>914.61900000000003</v>
      </c>
      <c r="J248" s="117">
        <f t="shared" si="127"/>
        <v>7.964922017852049E-3</v>
      </c>
      <c r="K248" s="117">
        <f t="shared" si="128"/>
        <v>0.38460497504616786</v>
      </c>
      <c r="L248" s="117">
        <f t="shared" si="129"/>
        <v>0.25912429109826057</v>
      </c>
      <c r="M248" s="118">
        <f t="shared" si="130"/>
        <v>14.117000000000001</v>
      </c>
      <c r="N248" s="119">
        <f t="shared" si="131"/>
        <v>0</v>
      </c>
      <c r="O248" s="119">
        <f t="shared" si="132"/>
        <v>21.211017921123439</v>
      </c>
      <c r="P248" s="220">
        <f t="shared" si="133"/>
        <v>1</v>
      </c>
      <c r="Q248" s="221">
        <f t="shared" si="134"/>
        <v>0</v>
      </c>
      <c r="R248" s="221">
        <f t="shared" si="135"/>
        <v>194</v>
      </c>
      <c r="T248">
        <v>514</v>
      </c>
      <c r="U248">
        <v>8184</v>
      </c>
      <c r="V248" t="s">
        <v>801</v>
      </c>
      <c r="W248">
        <v>914.61900000000003</v>
      </c>
      <c r="X248">
        <v>443.83600000000001</v>
      </c>
      <c r="Y248">
        <v>2.0609999999999999</v>
      </c>
      <c r="Z248">
        <v>14.117000000000001</v>
      </c>
      <c r="AA248">
        <v>62.390818000000003</v>
      </c>
      <c r="AB248">
        <v>0.49693799999999999</v>
      </c>
      <c r="AC248">
        <v>23.995819000000001</v>
      </c>
      <c r="AD248" s="1">
        <v>237</v>
      </c>
      <c r="AE248">
        <v>0</v>
      </c>
      <c r="AF248">
        <v>194</v>
      </c>
      <c r="AG248">
        <v>72</v>
      </c>
      <c r="AH248">
        <v>14.659511999999999</v>
      </c>
      <c r="AI248">
        <v>1309.3</v>
      </c>
      <c r="AJ248">
        <v>0</v>
      </c>
      <c r="AK248">
        <v>1</v>
      </c>
      <c r="AL248">
        <v>2003</v>
      </c>
      <c r="AM248" t="s">
        <v>802</v>
      </c>
      <c r="AN248" t="s">
        <v>1236</v>
      </c>
      <c r="AO248">
        <v>800.88900000000001</v>
      </c>
      <c r="AR248" t="s">
        <v>117</v>
      </c>
      <c r="AS248" t="s">
        <v>121</v>
      </c>
      <c r="AT248" t="s">
        <v>291</v>
      </c>
      <c r="AU248" t="s">
        <v>801</v>
      </c>
      <c r="AV248" t="s">
        <v>48</v>
      </c>
      <c r="AW248">
        <v>2</v>
      </c>
      <c r="BB248">
        <v>0.73734400061665017</v>
      </c>
      <c r="BC248" t="s">
        <v>69</v>
      </c>
      <c r="BF248" t="s">
        <v>117</v>
      </c>
      <c r="BG248" t="s">
        <v>121</v>
      </c>
      <c r="BH248" t="s">
        <v>801</v>
      </c>
      <c r="BI248">
        <v>8184</v>
      </c>
      <c r="BJ248">
        <v>2</v>
      </c>
      <c r="BK248" t="s">
        <v>291</v>
      </c>
      <c r="BL248" t="s">
        <v>292</v>
      </c>
      <c r="BM248">
        <v>0.73734400061665017</v>
      </c>
      <c r="BN248" t="s">
        <v>69</v>
      </c>
      <c r="BO248" t="s">
        <v>191</v>
      </c>
      <c r="BP248">
        <v>914.61900000000003</v>
      </c>
    </row>
    <row r="249" spans="1:68" ht="16.5">
      <c r="A249" s="125" t="str">
        <f t="shared" si="120"/>
        <v>삼환교통</v>
      </c>
      <c r="B249" s="126" t="str">
        <f t="shared" si="118"/>
        <v>최세종</v>
      </c>
      <c r="C249" s="127" t="str">
        <f t="shared" si="121"/>
        <v>F</v>
      </c>
      <c r="D249" s="128">
        <f t="shared" si="122"/>
        <v>0.7524061255971296</v>
      </c>
      <c r="E249" s="129">
        <f t="shared" si="123"/>
        <v>4725</v>
      </c>
      <c r="F249" s="130" t="str">
        <f t="shared" si="124"/>
        <v>23</v>
      </c>
      <c r="G249" s="131" t="str">
        <f t="shared" si="125"/>
        <v>72아1009</v>
      </c>
      <c r="H249" s="132">
        <f t="shared" si="126"/>
        <v>3</v>
      </c>
      <c r="I249" s="133">
        <f t="shared" si="119"/>
        <v>484.31200000000001</v>
      </c>
      <c r="J249" s="134">
        <f t="shared" si="127"/>
        <v>1.5513306765190806E-2</v>
      </c>
      <c r="K249" s="134">
        <f t="shared" si="128"/>
        <v>0.36578420307679338</v>
      </c>
      <c r="L249" s="134">
        <f t="shared" si="129"/>
        <v>0.20647846842531262</v>
      </c>
      <c r="M249" s="135">
        <f t="shared" si="130"/>
        <v>13.048</v>
      </c>
      <c r="N249" s="136">
        <f t="shared" si="131"/>
        <v>0.20647846842531262</v>
      </c>
      <c r="O249" s="136">
        <f t="shared" si="132"/>
        <v>24.570937742612198</v>
      </c>
      <c r="P249" s="218">
        <f t="shared" si="133"/>
        <v>3</v>
      </c>
      <c r="Q249" s="219">
        <f t="shared" si="134"/>
        <v>1</v>
      </c>
      <c r="R249" s="219">
        <f t="shared" si="135"/>
        <v>119</v>
      </c>
      <c r="T249">
        <v>514</v>
      </c>
      <c r="U249">
        <v>4725</v>
      </c>
      <c r="V249" t="s">
        <v>803</v>
      </c>
      <c r="W249">
        <v>484.31200000000001</v>
      </c>
      <c r="X249">
        <v>292.61799999999999</v>
      </c>
      <c r="Y249">
        <v>1.655</v>
      </c>
      <c r="Z249">
        <v>13.048</v>
      </c>
      <c r="AA249">
        <v>31.799990000000001</v>
      </c>
      <c r="AB249">
        <v>0.49332300000000001</v>
      </c>
      <c r="AC249">
        <v>11.631933999999999</v>
      </c>
      <c r="AD249" s="1">
        <v>100</v>
      </c>
      <c r="AE249">
        <v>1</v>
      </c>
      <c r="AF249">
        <v>119</v>
      </c>
      <c r="AG249">
        <v>78</v>
      </c>
      <c r="AH249">
        <v>15.229941</v>
      </c>
      <c r="AI249">
        <v>39.799999999999997</v>
      </c>
      <c r="AJ249">
        <v>0</v>
      </c>
      <c r="AK249">
        <v>3</v>
      </c>
      <c r="AL249">
        <v>629</v>
      </c>
      <c r="AM249" t="s">
        <v>804</v>
      </c>
      <c r="AN249" t="s">
        <v>1237</v>
      </c>
      <c r="AO249">
        <v>114.235</v>
      </c>
      <c r="AR249" t="s">
        <v>117</v>
      </c>
      <c r="AS249" t="s">
        <v>119</v>
      </c>
      <c r="AT249" t="s">
        <v>245</v>
      </c>
      <c r="AU249" t="s">
        <v>803</v>
      </c>
      <c r="AV249" t="s">
        <v>48</v>
      </c>
      <c r="AW249">
        <v>3</v>
      </c>
      <c r="BB249">
        <v>0.7524061255971296</v>
      </c>
      <c r="BC249" t="s">
        <v>69</v>
      </c>
      <c r="BF249" t="s">
        <v>117</v>
      </c>
      <c r="BG249" t="s">
        <v>119</v>
      </c>
      <c r="BH249" t="s">
        <v>803</v>
      </c>
      <c r="BI249">
        <v>4725</v>
      </c>
      <c r="BJ249">
        <v>3</v>
      </c>
      <c r="BK249" t="s">
        <v>245</v>
      </c>
      <c r="BL249" t="s">
        <v>211</v>
      </c>
      <c r="BM249">
        <v>0.7524061255971296</v>
      </c>
      <c r="BN249" t="s">
        <v>69</v>
      </c>
      <c r="BO249" t="s">
        <v>191</v>
      </c>
      <c r="BP249">
        <v>293.464</v>
      </c>
    </row>
    <row r="250" spans="1:68" ht="16.5">
      <c r="A250" s="108" t="str">
        <f t="shared" si="120"/>
        <v>삼환교통</v>
      </c>
      <c r="B250" s="109" t="str">
        <f t="shared" si="118"/>
        <v>최영길</v>
      </c>
      <c r="C250" s="110" t="str">
        <f t="shared" si="121"/>
        <v>F</v>
      </c>
      <c r="D250" s="111">
        <f t="shared" si="122"/>
        <v>0.7852419635093747</v>
      </c>
      <c r="E250" s="112">
        <f t="shared" si="123"/>
        <v>3230</v>
      </c>
      <c r="F250" s="113" t="str">
        <f t="shared" si="124"/>
        <v>14</v>
      </c>
      <c r="G250" s="114" t="str">
        <f t="shared" si="125"/>
        <v>70바3152</v>
      </c>
      <c r="H250" s="115">
        <f t="shared" si="126"/>
        <v>4</v>
      </c>
      <c r="I250" s="116">
        <f t="shared" si="119"/>
        <v>624.60299999999995</v>
      </c>
      <c r="J250" s="117">
        <f t="shared" si="127"/>
        <v>2.5984984176583657E-2</v>
      </c>
      <c r="K250" s="117">
        <f t="shared" si="128"/>
        <v>0.36914839679903988</v>
      </c>
      <c r="L250" s="117">
        <f t="shared" si="129"/>
        <v>0.13768745907400382</v>
      </c>
      <c r="M250" s="118">
        <f t="shared" si="130"/>
        <v>13.204000000000001</v>
      </c>
      <c r="N250" s="119">
        <f t="shared" si="131"/>
        <v>0.32020339319535773</v>
      </c>
      <c r="O250" s="119">
        <f t="shared" si="132"/>
        <v>34.902169858293988</v>
      </c>
      <c r="P250" s="220">
        <f t="shared" si="133"/>
        <v>7</v>
      </c>
      <c r="Q250" s="221">
        <f t="shared" si="134"/>
        <v>2</v>
      </c>
      <c r="R250" s="221">
        <f t="shared" si="135"/>
        <v>218</v>
      </c>
      <c r="T250">
        <v>514</v>
      </c>
      <c r="U250">
        <v>3230</v>
      </c>
      <c r="V250" t="s">
        <v>805</v>
      </c>
      <c r="W250">
        <v>624.60299999999995</v>
      </c>
      <c r="X250">
        <v>353.86700000000002</v>
      </c>
      <c r="Y250">
        <v>1.7649999999999999</v>
      </c>
      <c r="Z250">
        <v>13.204000000000001</v>
      </c>
      <c r="AA250">
        <v>40.813879</v>
      </c>
      <c r="AB250">
        <v>1.060548</v>
      </c>
      <c r="AC250">
        <v>15.066378</v>
      </c>
      <c r="AD250" s="1">
        <v>86</v>
      </c>
      <c r="AE250">
        <v>2</v>
      </c>
      <c r="AF250">
        <v>218</v>
      </c>
      <c r="AG250">
        <v>78</v>
      </c>
      <c r="AH250">
        <v>15.303691000000001</v>
      </c>
      <c r="AI250">
        <v>483.2</v>
      </c>
      <c r="AJ250">
        <v>0</v>
      </c>
      <c r="AK250">
        <v>7</v>
      </c>
      <c r="AL250">
        <v>1361</v>
      </c>
      <c r="AM250" t="s">
        <v>806</v>
      </c>
      <c r="AN250" t="s">
        <v>1238</v>
      </c>
      <c r="AO250">
        <v>288.96499999999997</v>
      </c>
      <c r="AR250" t="s">
        <v>117</v>
      </c>
      <c r="AS250" t="s">
        <v>118</v>
      </c>
      <c r="AT250" t="s">
        <v>214</v>
      </c>
      <c r="AU250" t="s">
        <v>805</v>
      </c>
      <c r="AV250" t="s">
        <v>942</v>
      </c>
      <c r="AW250">
        <v>4</v>
      </c>
      <c r="BB250">
        <v>0.7852419635093747</v>
      </c>
      <c r="BC250" t="s">
        <v>69</v>
      </c>
      <c r="BF250" t="s">
        <v>117</v>
      </c>
      <c r="BG250" t="s">
        <v>118</v>
      </c>
      <c r="BH250" t="s">
        <v>805</v>
      </c>
      <c r="BI250">
        <v>3230</v>
      </c>
      <c r="BJ250">
        <v>4</v>
      </c>
      <c r="BK250" t="s">
        <v>214</v>
      </c>
      <c r="BL250" t="s">
        <v>361</v>
      </c>
      <c r="BM250">
        <v>0.7852419635093747</v>
      </c>
      <c r="BN250" t="s">
        <v>69</v>
      </c>
      <c r="BO250" t="s">
        <v>191</v>
      </c>
      <c r="BP250">
        <v>576.07399999999996</v>
      </c>
    </row>
    <row r="251" spans="1:68" ht="16.5">
      <c r="A251" s="125" t="str">
        <f t="shared" si="120"/>
        <v>삼환교통</v>
      </c>
      <c r="B251" s="126" t="str">
        <f t="shared" si="118"/>
        <v>최오창</v>
      </c>
      <c r="C251" s="127" t="str">
        <f t="shared" si="121"/>
        <v>F</v>
      </c>
      <c r="D251" s="128">
        <f t="shared" si="122"/>
        <v>0.78475288532737508</v>
      </c>
      <c r="E251" s="129">
        <f t="shared" si="123"/>
        <v>5999</v>
      </c>
      <c r="F251" s="130" t="str">
        <f t="shared" si="124"/>
        <v>4</v>
      </c>
      <c r="G251" s="131" t="str">
        <f t="shared" si="125"/>
        <v>72아1227</v>
      </c>
      <c r="H251" s="132">
        <f t="shared" si="126"/>
        <v>3</v>
      </c>
      <c r="I251" s="133">
        <f t="shared" si="119"/>
        <v>1690.239</v>
      </c>
      <c r="J251" s="134">
        <f t="shared" si="127"/>
        <v>1.9483959004146238E-2</v>
      </c>
      <c r="K251" s="134">
        <f t="shared" si="128"/>
        <v>0.33234504620892763</v>
      </c>
      <c r="L251" s="134">
        <f t="shared" si="129"/>
        <v>5.975486306966056E-2</v>
      </c>
      <c r="M251" s="135">
        <f t="shared" si="130"/>
        <v>12.896000000000001</v>
      </c>
      <c r="N251" s="136">
        <f t="shared" si="131"/>
        <v>0</v>
      </c>
      <c r="O251" s="136">
        <f t="shared" si="132"/>
        <v>58.039129377561395</v>
      </c>
      <c r="P251" s="218">
        <f t="shared" si="133"/>
        <v>1</v>
      </c>
      <c r="Q251" s="219">
        <f t="shared" si="134"/>
        <v>0</v>
      </c>
      <c r="R251" s="219">
        <f t="shared" si="135"/>
        <v>981</v>
      </c>
      <c r="T251">
        <v>514</v>
      </c>
      <c r="U251">
        <v>5999</v>
      </c>
      <c r="V251" t="s">
        <v>807</v>
      </c>
      <c r="W251">
        <v>1690.239</v>
      </c>
      <c r="X251">
        <v>770.58600000000001</v>
      </c>
      <c r="Y251">
        <v>2.1930000000000001</v>
      </c>
      <c r="Z251">
        <v>12.896000000000001</v>
      </c>
      <c r="AA251">
        <v>100.736919</v>
      </c>
      <c r="AB251">
        <v>1.9627540000000001</v>
      </c>
      <c r="AC251">
        <v>33.479416000000001</v>
      </c>
      <c r="AD251" s="1">
        <v>101</v>
      </c>
      <c r="AE251">
        <v>0</v>
      </c>
      <c r="AF251">
        <v>981</v>
      </c>
      <c r="AG251">
        <v>72</v>
      </c>
      <c r="AH251">
        <v>16.778744</v>
      </c>
      <c r="AI251">
        <v>287.2</v>
      </c>
      <c r="AJ251">
        <v>0</v>
      </c>
      <c r="AK251">
        <v>1</v>
      </c>
      <c r="AL251">
        <v>39</v>
      </c>
      <c r="AM251" t="s">
        <v>808</v>
      </c>
      <c r="AN251" t="s">
        <v>1239</v>
      </c>
      <c r="AO251">
        <v>1567.229</v>
      </c>
      <c r="AR251" t="s">
        <v>117</v>
      </c>
      <c r="AS251" t="s">
        <v>120</v>
      </c>
      <c r="AT251" t="s">
        <v>272</v>
      </c>
      <c r="AU251" t="s">
        <v>807</v>
      </c>
      <c r="AV251" t="s">
        <v>48</v>
      </c>
      <c r="AW251">
        <v>3</v>
      </c>
      <c r="BB251">
        <v>0.78475288532737508</v>
      </c>
      <c r="BC251" t="s">
        <v>69</v>
      </c>
      <c r="BF251" t="s">
        <v>117</v>
      </c>
      <c r="BG251" t="s">
        <v>120</v>
      </c>
      <c r="BH251" t="s">
        <v>807</v>
      </c>
      <c r="BI251">
        <v>5999</v>
      </c>
      <c r="BJ251">
        <v>3</v>
      </c>
      <c r="BK251" t="s">
        <v>272</v>
      </c>
      <c r="BL251" t="s">
        <v>266</v>
      </c>
      <c r="BM251">
        <v>0.78475288532737508</v>
      </c>
      <c r="BN251" t="s">
        <v>69</v>
      </c>
      <c r="BO251" t="s">
        <v>191</v>
      </c>
      <c r="BP251">
        <v>1690.239</v>
      </c>
    </row>
    <row r="252" spans="1:68" ht="16.5">
      <c r="A252" s="108" t="str">
        <f t="shared" si="120"/>
        <v>삼환교통</v>
      </c>
      <c r="B252" s="109" t="str">
        <f t="shared" si="118"/>
        <v>최윤규</v>
      </c>
      <c r="C252" s="110" t="str">
        <f t="shared" si="121"/>
        <v>F</v>
      </c>
      <c r="D252" s="111">
        <f t="shared" si="122"/>
        <v>0.67559999999999998</v>
      </c>
      <c r="E252" s="112">
        <f t="shared" si="123"/>
        <v>8111</v>
      </c>
      <c r="F252" s="113" t="str">
        <f t="shared" si="124"/>
        <v>62</v>
      </c>
      <c r="G252" s="114" t="str">
        <f t="shared" si="125"/>
        <v>70바3130</v>
      </c>
      <c r="H252" s="115">
        <f t="shared" si="126"/>
        <v>1</v>
      </c>
      <c r="I252" s="116">
        <f t="shared" si="119"/>
        <v>1137.5229999999999</v>
      </c>
      <c r="J252" s="117">
        <f t="shared" si="127"/>
        <v>1.2026510675030468E-2</v>
      </c>
      <c r="K252" s="117">
        <f t="shared" si="128"/>
        <v>0.40192402335846539</v>
      </c>
      <c r="L252" s="117">
        <f t="shared" si="129"/>
        <v>0.17142510525061913</v>
      </c>
      <c r="M252" s="118">
        <f t="shared" si="130"/>
        <v>16.632000000000001</v>
      </c>
      <c r="N252" s="119">
        <f t="shared" si="131"/>
        <v>0.17582062076986577</v>
      </c>
      <c r="O252" s="119">
        <f t="shared" si="132"/>
        <v>10.285506315037148</v>
      </c>
      <c r="P252" s="220">
        <f t="shared" si="133"/>
        <v>9</v>
      </c>
      <c r="Q252" s="221">
        <f t="shared" si="134"/>
        <v>2</v>
      </c>
      <c r="R252" s="221">
        <f t="shared" si="135"/>
        <v>117</v>
      </c>
      <c r="T252">
        <v>514</v>
      </c>
      <c r="U252">
        <v>8111</v>
      </c>
      <c r="V252" t="s">
        <v>809</v>
      </c>
      <c r="W252">
        <v>1137.5229999999999</v>
      </c>
      <c r="X252">
        <v>673.54600000000005</v>
      </c>
      <c r="Y252">
        <v>1.6890000000000001</v>
      </c>
      <c r="Z252">
        <v>16.632000000000001</v>
      </c>
      <c r="AA252">
        <v>80.238319000000004</v>
      </c>
      <c r="AB252">
        <v>0.96498700000000004</v>
      </c>
      <c r="AC252">
        <v>32.249707999999998</v>
      </c>
      <c r="AD252" s="1">
        <v>195</v>
      </c>
      <c r="AE252">
        <v>2</v>
      </c>
      <c r="AF252">
        <v>117</v>
      </c>
      <c r="AG252">
        <v>69</v>
      </c>
      <c r="AH252">
        <v>14.176804000000001</v>
      </c>
      <c r="AI252">
        <v>35.4</v>
      </c>
      <c r="AJ252">
        <v>0</v>
      </c>
      <c r="AK252">
        <v>9</v>
      </c>
      <c r="AL252">
        <v>857</v>
      </c>
      <c r="AM252" t="s">
        <v>810</v>
      </c>
      <c r="AN252" t="s">
        <v>1240</v>
      </c>
      <c r="AO252">
        <v>1137.5229999999999</v>
      </c>
      <c r="AR252" t="s">
        <v>117</v>
      </c>
      <c r="AS252" t="s">
        <v>122</v>
      </c>
      <c r="AT252" t="s">
        <v>300</v>
      </c>
      <c r="AU252" t="s">
        <v>809</v>
      </c>
      <c r="AV252" t="s">
        <v>48</v>
      </c>
      <c r="AW252">
        <v>1</v>
      </c>
      <c r="BB252">
        <v>0.67559999999999998</v>
      </c>
      <c r="BC252" t="s">
        <v>69</v>
      </c>
      <c r="BF252" t="s">
        <v>117</v>
      </c>
      <c r="BG252" t="s">
        <v>122</v>
      </c>
      <c r="BH252" t="s">
        <v>809</v>
      </c>
      <c r="BI252">
        <v>8111</v>
      </c>
      <c r="BJ252">
        <v>1</v>
      </c>
      <c r="BK252" t="s">
        <v>300</v>
      </c>
      <c r="BL252" t="s">
        <v>178</v>
      </c>
      <c r="BM252">
        <v>0.67559999999999998</v>
      </c>
      <c r="BN252" t="s">
        <v>69</v>
      </c>
      <c r="BO252" t="s">
        <v>191</v>
      </c>
      <c r="BP252">
        <v>1137.5229999999999</v>
      </c>
    </row>
    <row r="253" spans="1:68" ht="16.5">
      <c r="A253" s="125" t="str">
        <f t="shared" si="120"/>
        <v>삼환교통</v>
      </c>
      <c r="B253" s="126" t="str">
        <f t="shared" si="118"/>
        <v>최재석</v>
      </c>
      <c r="C253" s="127" t="str">
        <f t="shared" si="121"/>
        <v>F</v>
      </c>
      <c r="D253" s="128">
        <f t="shared" si="122"/>
        <v>0.71774020671017846</v>
      </c>
      <c r="E253" s="129">
        <f t="shared" si="123"/>
        <v>1572</v>
      </c>
      <c r="F253" s="130" t="str">
        <f t="shared" si="124"/>
        <v>58</v>
      </c>
      <c r="G253" s="131" t="str">
        <f t="shared" si="125"/>
        <v>72아1198</v>
      </c>
      <c r="H253" s="132">
        <f t="shared" si="126"/>
        <v>12</v>
      </c>
      <c r="I253" s="133">
        <f t="shared" si="119"/>
        <v>2092.25</v>
      </c>
      <c r="J253" s="134">
        <f t="shared" si="127"/>
        <v>2.4032661679922233E-2</v>
      </c>
      <c r="K253" s="134">
        <f t="shared" si="128"/>
        <v>0.35710611384650798</v>
      </c>
      <c r="L253" s="134">
        <f t="shared" si="129"/>
        <v>0.20552037280439717</v>
      </c>
      <c r="M253" s="135">
        <f t="shared" si="130"/>
        <v>15.47</v>
      </c>
      <c r="N253" s="136">
        <f t="shared" si="131"/>
        <v>4.7795435535906323E-2</v>
      </c>
      <c r="O253" s="136">
        <f t="shared" si="132"/>
        <v>32.405305293344483</v>
      </c>
      <c r="P253" s="218">
        <f t="shared" si="133"/>
        <v>2</v>
      </c>
      <c r="Q253" s="219">
        <f t="shared" si="134"/>
        <v>1</v>
      </c>
      <c r="R253" s="219">
        <f t="shared" si="135"/>
        <v>678</v>
      </c>
      <c r="T253">
        <v>514</v>
      </c>
      <c r="U253">
        <v>1572</v>
      </c>
      <c r="V253" t="s">
        <v>811</v>
      </c>
      <c r="W253">
        <v>2092.25</v>
      </c>
      <c r="X253">
        <v>1058.8810000000001</v>
      </c>
      <c r="Y253">
        <v>1.976</v>
      </c>
      <c r="Z253">
        <v>15.47</v>
      </c>
      <c r="AA253">
        <v>131.81024400000001</v>
      </c>
      <c r="AB253">
        <v>3.167751</v>
      </c>
      <c r="AC253">
        <v>47.070244000000002</v>
      </c>
      <c r="AD253" s="1">
        <v>430</v>
      </c>
      <c r="AE253">
        <v>1</v>
      </c>
      <c r="AF253">
        <v>678</v>
      </c>
      <c r="AG253">
        <v>74</v>
      </c>
      <c r="AH253">
        <v>15.873196999999999</v>
      </c>
      <c r="AI253">
        <v>1821.6</v>
      </c>
      <c r="AJ253">
        <v>0</v>
      </c>
      <c r="AK253">
        <v>2</v>
      </c>
      <c r="AL253">
        <v>330</v>
      </c>
      <c r="AM253" t="s">
        <v>812</v>
      </c>
      <c r="AN253" t="s">
        <v>1241</v>
      </c>
      <c r="AO253">
        <v>393.18400000000003</v>
      </c>
      <c r="AR253" t="s">
        <v>117</v>
      </c>
      <c r="AS253" t="s">
        <v>121</v>
      </c>
      <c r="AT253" t="s">
        <v>288</v>
      </c>
      <c r="AU253" t="s">
        <v>811</v>
      </c>
      <c r="AV253" t="s">
        <v>48</v>
      </c>
      <c r="AW253">
        <v>12</v>
      </c>
      <c r="BB253">
        <v>0.71774020671017846</v>
      </c>
      <c r="BC253" t="s">
        <v>69</v>
      </c>
      <c r="BF253" t="s">
        <v>117</v>
      </c>
      <c r="BG253" t="s">
        <v>121</v>
      </c>
      <c r="BH253" t="s">
        <v>811</v>
      </c>
      <c r="BI253">
        <v>1572</v>
      </c>
      <c r="BJ253">
        <v>12</v>
      </c>
      <c r="BK253" t="s">
        <v>288</v>
      </c>
      <c r="BL253" t="s">
        <v>278</v>
      </c>
      <c r="BM253">
        <v>0.71774020671017846</v>
      </c>
      <c r="BN253" t="s">
        <v>69</v>
      </c>
      <c r="BO253" t="s">
        <v>191</v>
      </c>
      <c r="BP253">
        <v>2092.25</v>
      </c>
    </row>
    <row r="254" spans="1:68" ht="16.5">
      <c r="A254" s="108" t="str">
        <f t="shared" si="120"/>
        <v>삼환교통</v>
      </c>
      <c r="B254" s="109" t="str">
        <f t="shared" si="118"/>
        <v>최정민</v>
      </c>
      <c r="C254" s="110" t="str">
        <f t="shared" si="121"/>
        <v>C</v>
      </c>
      <c r="D254" s="111">
        <f t="shared" si="122"/>
        <v>0.89581286627183421</v>
      </c>
      <c r="E254" s="112">
        <f t="shared" si="123"/>
        <v>9284</v>
      </c>
      <c r="F254" s="113" t="str">
        <f t="shared" si="124"/>
        <v>14</v>
      </c>
      <c r="G254" s="114" t="str">
        <f t="shared" si="125"/>
        <v>70바3188</v>
      </c>
      <c r="H254" s="115">
        <f t="shared" si="126"/>
        <v>5</v>
      </c>
      <c r="I254" s="116">
        <f t="shared" si="119"/>
        <v>879.47699999999998</v>
      </c>
      <c r="J254" s="117">
        <f t="shared" si="127"/>
        <v>2.8072051806013375E-2</v>
      </c>
      <c r="K254" s="117">
        <f t="shared" si="128"/>
        <v>0.36035774212489907</v>
      </c>
      <c r="L254" s="117">
        <f t="shared" si="129"/>
        <v>0.20239301312029764</v>
      </c>
      <c r="M254" s="118">
        <f t="shared" si="130"/>
        <v>13.750999999999999</v>
      </c>
      <c r="N254" s="119">
        <f t="shared" si="131"/>
        <v>0.22740787991044678</v>
      </c>
      <c r="O254" s="119">
        <f t="shared" si="132"/>
        <v>27.971169228984955</v>
      </c>
      <c r="P254" s="220">
        <f t="shared" si="133"/>
        <v>12</v>
      </c>
      <c r="Q254" s="221">
        <f t="shared" si="134"/>
        <v>2</v>
      </c>
      <c r="R254" s="221">
        <f t="shared" si="135"/>
        <v>246</v>
      </c>
      <c r="T254">
        <v>514</v>
      </c>
      <c r="U254">
        <v>9284</v>
      </c>
      <c r="V254" t="s">
        <v>813</v>
      </c>
      <c r="W254">
        <v>879.47699999999998</v>
      </c>
      <c r="X254">
        <v>485.363</v>
      </c>
      <c r="Y254">
        <v>1.8120000000000001</v>
      </c>
      <c r="Z254">
        <v>13.750999999999999</v>
      </c>
      <c r="AA254">
        <v>51.523594000000003</v>
      </c>
      <c r="AB254">
        <v>1.4463729999999999</v>
      </c>
      <c r="AC254">
        <v>18.566925999999999</v>
      </c>
      <c r="AD254" s="1">
        <v>178</v>
      </c>
      <c r="AE254">
        <v>2</v>
      </c>
      <c r="AF254">
        <v>246</v>
      </c>
      <c r="AG254">
        <v>83</v>
      </c>
      <c r="AH254">
        <v>17.069403000000001</v>
      </c>
      <c r="AI254">
        <v>210.9</v>
      </c>
      <c r="AJ254">
        <v>0</v>
      </c>
      <c r="AK254">
        <v>12</v>
      </c>
      <c r="AL254">
        <v>3809</v>
      </c>
      <c r="AM254" t="s">
        <v>814</v>
      </c>
      <c r="AN254" t="s">
        <v>1242</v>
      </c>
      <c r="AO254">
        <v>438.68799999999999</v>
      </c>
      <c r="AR254" t="s">
        <v>117</v>
      </c>
      <c r="AS254" t="s">
        <v>118</v>
      </c>
      <c r="AT254" t="s">
        <v>222</v>
      </c>
      <c r="AU254" t="s">
        <v>813</v>
      </c>
      <c r="AV254" t="s">
        <v>48</v>
      </c>
      <c r="AW254">
        <v>5</v>
      </c>
      <c r="BB254">
        <v>0.89581286627183421</v>
      </c>
      <c r="BC254" t="s">
        <v>68</v>
      </c>
      <c r="BF254" t="s">
        <v>117</v>
      </c>
      <c r="BG254" t="s">
        <v>118</v>
      </c>
      <c r="BH254" t="s">
        <v>813</v>
      </c>
      <c r="BI254">
        <v>9284</v>
      </c>
      <c r="BJ254">
        <v>5</v>
      </c>
      <c r="BK254" t="s">
        <v>222</v>
      </c>
      <c r="BL254" t="s">
        <v>361</v>
      </c>
      <c r="BM254">
        <v>0.89581286627183421</v>
      </c>
      <c r="BN254" t="s">
        <v>68</v>
      </c>
      <c r="BO254" t="s">
        <v>180</v>
      </c>
      <c r="BP254">
        <v>879.47699999999986</v>
      </c>
    </row>
    <row r="255" spans="1:68" ht="16.5">
      <c r="A255" s="125" t="str">
        <f t="shared" si="120"/>
        <v>삼환교통</v>
      </c>
      <c r="B255" s="126" t="str">
        <f t="shared" si="118"/>
        <v>표명근</v>
      </c>
      <c r="C255" s="127" t="str">
        <f t="shared" si="121"/>
        <v>A</v>
      </c>
      <c r="D255" s="128">
        <f t="shared" si="122"/>
        <v>0.98199999999999998</v>
      </c>
      <c r="E255" s="129">
        <f t="shared" si="123"/>
        <v>5038</v>
      </c>
      <c r="F255" s="130" t="str">
        <f t="shared" si="124"/>
        <v>14</v>
      </c>
      <c r="G255" s="131" t="str">
        <f t="shared" si="125"/>
        <v>70바3115</v>
      </c>
      <c r="H255" s="132">
        <f t="shared" si="126"/>
        <v>1</v>
      </c>
      <c r="I255" s="133">
        <f t="shared" si="119"/>
        <v>431.48700000000002</v>
      </c>
      <c r="J255" s="134">
        <f t="shared" si="127"/>
        <v>1.067953167747693E-2</v>
      </c>
      <c r="K255" s="134">
        <f t="shared" si="128"/>
        <v>0.2976789014070208</v>
      </c>
      <c r="L255" s="134">
        <f t="shared" si="129"/>
        <v>9.2702677021555685E-2</v>
      </c>
      <c r="M255" s="135">
        <f t="shared" si="130"/>
        <v>8.6289999999999996</v>
      </c>
      <c r="N255" s="136">
        <f t="shared" si="131"/>
        <v>21.321615714957808</v>
      </c>
      <c r="O255" s="136">
        <f t="shared" si="132"/>
        <v>23.175669255388922</v>
      </c>
      <c r="P255" s="218">
        <f t="shared" si="133"/>
        <v>0</v>
      </c>
      <c r="Q255" s="219">
        <f t="shared" si="134"/>
        <v>92</v>
      </c>
      <c r="R255" s="219">
        <f t="shared" si="135"/>
        <v>100</v>
      </c>
      <c r="T255">
        <v>514</v>
      </c>
      <c r="U255">
        <v>5038</v>
      </c>
      <c r="V255" t="s">
        <v>815</v>
      </c>
      <c r="W255">
        <v>431.48700000000002</v>
      </c>
      <c r="X255">
        <v>220.50700000000001</v>
      </c>
      <c r="Y255">
        <v>1.9570000000000001</v>
      </c>
      <c r="Z255">
        <v>8.6289999999999996</v>
      </c>
      <c r="AA255">
        <v>27.205781000000002</v>
      </c>
      <c r="AB255">
        <v>0.290545</v>
      </c>
      <c r="AC255">
        <v>8.0985870000000002</v>
      </c>
      <c r="AD255" s="1">
        <v>40</v>
      </c>
      <c r="AE255">
        <v>92</v>
      </c>
      <c r="AF255">
        <v>100</v>
      </c>
      <c r="AG255">
        <v>73</v>
      </c>
      <c r="AH255">
        <v>15.860120999999999</v>
      </c>
      <c r="AI255">
        <v>32.700000000000003</v>
      </c>
      <c r="AJ255">
        <v>0</v>
      </c>
      <c r="AK255">
        <v>0</v>
      </c>
      <c r="AL255">
        <v>0</v>
      </c>
      <c r="AM255" t="s">
        <v>816</v>
      </c>
      <c r="AN255" t="s">
        <v>1243</v>
      </c>
      <c r="AO255">
        <v>383.05700000000002</v>
      </c>
      <c r="AR255" t="s">
        <v>117</v>
      </c>
      <c r="AS255" t="s">
        <v>118</v>
      </c>
      <c r="AT255" t="s">
        <v>205</v>
      </c>
      <c r="AU255" t="s">
        <v>815</v>
      </c>
      <c r="AV255" t="s">
        <v>48</v>
      </c>
      <c r="AW255">
        <v>1</v>
      </c>
      <c r="BB255">
        <v>0.98199999999999998</v>
      </c>
      <c r="BC255" t="s">
        <v>65</v>
      </c>
      <c r="BF255" t="s">
        <v>117</v>
      </c>
      <c r="BG255" t="s">
        <v>118</v>
      </c>
      <c r="BH255" t="s">
        <v>815</v>
      </c>
      <c r="BI255">
        <v>5038</v>
      </c>
      <c r="BJ255">
        <v>1</v>
      </c>
      <c r="BK255" t="s">
        <v>205</v>
      </c>
      <c r="BL255" t="s">
        <v>178</v>
      </c>
      <c r="BM255">
        <v>0.98199999999999998</v>
      </c>
      <c r="BN255" t="s">
        <v>65</v>
      </c>
      <c r="BO255" t="s">
        <v>181</v>
      </c>
      <c r="BP255">
        <v>383.05700000000002</v>
      </c>
    </row>
    <row r="256" spans="1:68" ht="16.5">
      <c r="A256" s="108" t="str">
        <f t="shared" si="120"/>
        <v>삼환교통</v>
      </c>
      <c r="B256" s="109" t="str">
        <f t="shared" si="118"/>
        <v>하용호</v>
      </c>
      <c r="C256" s="110" t="str">
        <f t="shared" si="121"/>
        <v>C</v>
      </c>
      <c r="D256" s="111">
        <f t="shared" si="122"/>
        <v>0.87492607800621358</v>
      </c>
      <c r="E256" s="112">
        <f t="shared" si="123"/>
        <v>3638</v>
      </c>
      <c r="F256" s="113" t="str">
        <f t="shared" si="124"/>
        <v>14</v>
      </c>
      <c r="G256" s="114" t="str">
        <f t="shared" si="125"/>
        <v>70바3175</v>
      </c>
      <c r="H256" s="115">
        <f t="shared" si="126"/>
        <v>2</v>
      </c>
      <c r="I256" s="116">
        <f t="shared" si="119"/>
        <v>1135.4960000000001</v>
      </c>
      <c r="J256" s="117">
        <f t="shared" si="127"/>
        <v>9.6358929109616829E-3</v>
      </c>
      <c r="K256" s="117">
        <f t="shared" si="128"/>
        <v>0.35381139870982825</v>
      </c>
      <c r="L256" s="117">
        <f t="shared" si="129"/>
        <v>0.20519667176282433</v>
      </c>
      <c r="M256" s="118">
        <f t="shared" si="130"/>
        <v>11.86</v>
      </c>
      <c r="N256" s="119">
        <f t="shared" si="131"/>
        <v>0.70453792879939681</v>
      </c>
      <c r="O256" s="119">
        <f t="shared" si="132"/>
        <v>22.192944757180999</v>
      </c>
      <c r="P256" s="220">
        <f t="shared" si="133"/>
        <v>0</v>
      </c>
      <c r="Q256" s="221">
        <f t="shared" si="134"/>
        <v>8</v>
      </c>
      <c r="R256" s="221">
        <f t="shared" si="135"/>
        <v>252</v>
      </c>
      <c r="T256">
        <v>514</v>
      </c>
      <c r="U256">
        <v>3638</v>
      </c>
      <c r="V256" t="s">
        <v>817</v>
      </c>
      <c r="W256">
        <v>1135.4960000000001</v>
      </c>
      <c r="X256">
        <v>642.19799999999998</v>
      </c>
      <c r="Y256">
        <v>1.768</v>
      </c>
      <c r="Z256">
        <v>11.86</v>
      </c>
      <c r="AA256">
        <v>70.019976999999997</v>
      </c>
      <c r="AB256">
        <v>0.674705</v>
      </c>
      <c r="AC256">
        <v>24.773866000000002</v>
      </c>
      <c r="AD256" s="1">
        <v>233</v>
      </c>
      <c r="AE256">
        <v>8</v>
      </c>
      <c r="AF256">
        <v>252</v>
      </c>
      <c r="AG256">
        <v>78</v>
      </c>
      <c r="AH256">
        <v>16.216743000000001</v>
      </c>
      <c r="AI256">
        <v>859.3</v>
      </c>
      <c r="AJ256">
        <v>0</v>
      </c>
      <c r="AK256">
        <v>0</v>
      </c>
      <c r="AL256">
        <v>0</v>
      </c>
      <c r="AM256" t="s">
        <v>818</v>
      </c>
      <c r="AN256" t="s">
        <v>1244</v>
      </c>
      <c r="AO256">
        <v>964.51</v>
      </c>
      <c r="AR256" t="s">
        <v>117</v>
      </c>
      <c r="AS256" t="s">
        <v>118</v>
      </c>
      <c r="AT256" t="s">
        <v>217</v>
      </c>
      <c r="AU256" t="s">
        <v>817</v>
      </c>
      <c r="AV256" t="s">
        <v>48</v>
      </c>
      <c r="AW256">
        <v>2</v>
      </c>
      <c r="BB256">
        <v>0.87492607800621358</v>
      </c>
      <c r="BC256" t="s">
        <v>68</v>
      </c>
      <c r="BF256" t="s">
        <v>117</v>
      </c>
      <c r="BG256" t="s">
        <v>118</v>
      </c>
      <c r="BH256" t="s">
        <v>817</v>
      </c>
      <c r="BI256">
        <v>3638</v>
      </c>
      <c r="BJ256">
        <v>2</v>
      </c>
      <c r="BK256" t="s">
        <v>217</v>
      </c>
      <c r="BL256" t="s">
        <v>213</v>
      </c>
      <c r="BM256">
        <v>0.87492607800621358</v>
      </c>
      <c r="BN256" t="s">
        <v>68</v>
      </c>
      <c r="BO256" t="s">
        <v>180</v>
      </c>
      <c r="BP256">
        <v>1037.0809999999999</v>
      </c>
    </row>
    <row r="257" spans="1:68" ht="16.5">
      <c r="A257" s="125" t="str">
        <f t="shared" si="120"/>
        <v>삼환교통</v>
      </c>
      <c r="B257" s="126" t="str">
        <f t="shared" si="118"/>
        <v>하재성</v>
      </c>
      <c r="C257" s="127" t="str">
        <f t="shared" si="121"/>
        <v>A</v>
      </c>
      <c r="D257" s="128">
        <f t="shared" si="122"/>
        <v>0.98103268898940876</v>
      </c>
      <c r="E257" s="129">
        <f t="shared" si="123"/>
        <v>2244</v>
      </c>
      <c r="F257" s="130" t="str">
        <f t="shared" si="124"/>
        <v>급행99</v>
      </c>
      <c r="G257" s="131" t="str">
        <f t="shared" si="125"/>
        <v>70바3134</v>
      </c>
      <c r="H257" s="132">
        <f t="shared" si="126"/>
        <v>5</v>
      </c>
      <c r="I257" s="133">
        <f t="shared" si="119"/>
        <v>2177.2260000000001</v>
      </c>
      <c r="J257" s="134">
        <f t="shared" si="127"/>
        <v>1.835162986867309E-2</v>
      </c>
      <c r="K257" s="134">
        <f t="shared" si="128"/>
        <v>0.35450822288990486</v>
      </c>
      <c r="L257" s="134">
        <f t="shared" si="129"/>
        <v>0.21954542155936038</v>
      </c>
      <c r="M257" s="135">
        <f t="shared" si="130"/>
        <v>12.252000000000001</v>
      </c>
      <c r="N257" s="136">
        <f t="shared" si="131"/>
        <v>4.5930004510326437E-2</v>
      </c>
      <c r="O257" s="136">
        <f t="shared" si="132"/>
        <v>4.7767204690739495</v>
      </c>
      <c r="P257" s="218">
        <f t="shared" si="133"/>
        <v>12</v>
      </c>
      <c r="Q257" s="219">
        <f t="shared" si="134"/>
        <v>1</v>
      </c>
      <c r="R257" s="219">
        <f t="shared" si="135"/>
        <v>104</v>
      </c>
      <c r="T257">
        <v>514</v>
      </c>
      <c r="U257">
        <v>2244</v>
      </c>
      <c r="V257" t="s">
        <v>819</v>
      </c>
      <c r="W257">
        <v>2177.2260000000001</v>
      </c>
      <c r="X257">
        <v>938.88300000000004</v>
      </c>
      <c r="Y257">
        <v>2.319</v>
      </c>
      <c r="Z257">
        <v>12.252000000000001</v>
      </c>
      <c r="AA257">
        <v>119.183038</v>
      </c>
      <c r="AB257">
        <v>2.1872029999999998</v>
      </c>
      <c r="AC257">
        <v>42.251367000000002</v>
      </c>
      <c r="AD257" s="1">
        <v>478</v>
      </c>
      <c r="AE257">
        <v>1</v>
      </c>
      <c r="AF257">
        <v>104</v>
      </c>
      <c r="AG257">
        <v>74</v>
      </c>
      <c r="AH257">
        <v>18.267918000000002</v>
      </c>
      <c r="AI257">
        <v>475.1</v>
      </c>
      <c r="AJ257">
        <v>0</v>
      </c>
      <c r="AK257">
        <v>12</v>
      </c>
      <c r="AL257">
        <v>4713</v>
      </c>
      <c r="AM257" t="s">
        <v>820</v>
      </c>
      <c r="AN257" t="s">
        <v>1245</v>
      </c>
      <c r="AO257">
        <v>1364.261</v>
      </c>
      <c r="AR257" t="s">
        <v>117</v>
      </c>
      <c r="AS257" t="s">
        <v>124</v>
      </c>
      <c r="AT257" t="s">
        <v>211</v>
      </c>
      <c r="AU257" t="s">
        <v>819</v>
      </c>
      <c r="AV257" t="s">
        <v>48</v>
      </c>
      <c r="AW257">
        <v>5</v>
      </c>
      <c r="BB257">
        <v>0.98103268898940876</v>
      </c>
      <c r="BC257" t="s">
        <v>65</v>
      </c>
      <c r="BF257" t="s">
        <v>117</v>
      </c>
      <c r="BG257" t="s">
        <v>124</v>
      </c>
      <c r="BH257" t="s">
        <v>819</v>
      </c>
      <c r="BI257">
        <v>2244</v>
      </c>
      <c r="BJ257">
        <v>5</v>
      </c>
      <c r="BK257" t="s">
        <v>211</v>
      </c>
      <c r="BL257" t="s">
        <v>354</v>
      </c>
      <c r="BM257">
        <v>0.98103268898940876</v>
      </c>
      <c r="BN257" t="s">
        <v>65</v>
      </c>
      <c r="BO257" t="s">
        <v>181</v>
      </c>
      <c r="BP257">
        <v>2177.2260000000001</v>
      </c>
    </row>
    <row r="258" spans="1:68" ht="16.5">
      <c r="A258" s="108" t="str">
        <f t="shared" si="120"/>
        <v>삼환교통</v>
      </c>
      <c r="B258" s="109" t="str">
        <f t="shared" si="118"/>
        <v>한두현</v>
      </c>
      <c r="C258" s="110" t="str">
        <f t="shared" si="121"/>
        <v>F</v>
      </c>
      <c r="D258" s="111">
        <f t="shared" si="122"/>
        <v>0.78909090909090907</v>
      </c>
      <c r="E258" s="112">
        <f t="shared" si="123"/>
        <v>9124</v>
      </c>
      <c r="F258" s="113" t="str">
        <f t="shared" si="124"/>
        <v>62</v>
      </c>
      <c r="G258" s="114" t="str">
        <f t="shared" si="125"/>
        <v>70바3171</v>
      </c>
      <c r="H258" s="115">
        <f t="shared" si="126"/>
        <v>1</v>
      </c>
      <c r="I258" s="116">
        <f t="shared" si="119"/>
        <v>1592.491</v>
      </c>
      <c r="J258" s="117">
        <f t="shared" si="127"/>
        <v>1.9167941978562867E-2</v>
      </c>
      <c r="K258" s="117">
        <f t="shared" si="128"/>
        <v>0.35543459604056382</v>
      </c>
      <c r="L258" s="117">
        <f t="shared" si="129"/>
        <v>0.24741113136589155</v>
      </c>
      <c r="M258" s="118">
        <f t="shared" si="130"/>
        <v>11.2</v>
      </c>
      <c r="N258" s="119">
        <f t="shared" si="131"/>
        <v>6.2794703392358264E-2</v>
      </c>
      <c r="O258" s="119">
        <f t="shared" si="132"/>
        <v>7.5353644070829917</v>
      </c>
      <c r="P258" s="220">
        <f t="shared" si="133"/>
        <v>3</v>
      </c>
      <c r="Q258" s="221">
        <f t="shared" si="134"/>
        <v>1</v>
      </c>
      <c r="R258" s="221">
        <f t="shared" si="135"/>
        <v>120</v>
      </c>
      <c r="T258">
        <v>514</v>
      </c>
      <c r="U258">
        <v>9124</v>
      </c>
      <c r="V258" t="s">
        <v>821</v>
      </c>
      <c r="W258">
        <v>1592.491</v>
      </c>
      <c r="X258">
        <v>917.57899999999995</v>
      </c>
      <c r="Y258">
        <v>1.736</v>
      </c>
      <c r="Z258">
        <v>11.2</v>
      </c>
      <c r="AA258">
        <v>113.67219299999999</v>
      </c>
      <c r="AB258">
        <v>2.1788620000000001</v>
      </c>
      <c r="AC258">
        <v>40.403030000000001</v>
      </c>
      <c r="AD258" s="1">
        <v>394</v>
      </c>
      <c r="AE258">
        <v>1</v>
      </c>
      <c r="AF258">
        <v>120</v>
      </c>
      <c r="AG258">
        <v>65</v>
      </c>
      <c r="AH258">
        <v>14.009503</v>
      </c>
      <c r="AI258">
        <v>0</v>
      </c>
      <c r="AJ258">
        <v>0</v>
      </c>
      <c r="AK258">
        <v>3</v>
      </c>
      <c r="AL258">
        <v>153</v>
      </c>
      <c r="AM258" t="s">
        <v>822</v>
      </c>
      <c r="AN258" t="s">
        <v>1246</v>
      </c>
      <c r="AO258">
        <v>1592.491</v>
      </c>
      <c r="AR258" t="s">
        <v>117</v>
      </c>
      <c r="AS258" t="s">
        <v>122</v>
      </c>
      <c r="AT258" t="s">
        <v>308</v>
      </c>
      <c r="AU258" t="s">
        <v>821</v>
      </c>
      <c r="AV258" t="s">
        <v>48</v>
      </c>
      <c r="AW258">
        <v>1</v>
      </c>
      <c r="BB258">
        <v>0.78909090909090907</v>
      </c>
      <c r="BC258" t="s">
        <v>69</v>
      </c>
      <c r="BF258" t="s">
        <v>117</v>
      </c>
      <c r="BG258" t="s">
        <v>122</v>
      </c>
      <c r="BH258" t="s">
        <v>821</v>
      </c>
      <c r="BI258">
        <v>9124</v>
      </c>
      <c r="BJ258">
        <v>1</v>
      </c>
      <c r="BK258" t="s">
        <v>308</v>
      </c>
      <c r="BL258" t="s">
        <v>178</v>
      </c>
      <c r="BM258">
        <v>0.78909090909090907</v>
      </c>
      <c r="BN258" t="s">
        <v>69</v>
      </c>
      <c r="BO258" t="s">
        <v>191</v>
      </c>
      <c r="BP258">
        <v>1592.491</v>
      </c>
    </row>
    <row r="259" spans="1:68" ht="16.5">
      <c r="A259" s="125" t="str">
        <f t="shared" si="120"/>
        <v>삼환교통</v>
      </c>
      <c r="B259" s="126" t="str">
        <f t="shared" si="118"/>
        <v>한명희</v>
      </c>
      <c r="C259" s="127" t="str">
        <f t="shared" si="121"/>
        <v>F</v>
      </c>
      <c r="D259" s="128">
        <f t="shared" si="122"/>
        <v>0.79932529988341816</v>
      </c>
      <c r="E259" s="129">
        <f t="shared" si="123"/>
        <v>9434</v>
      </c>
      <c r="F259" s="130" t="str">
        <f t="shared" si="124"/>
        <v>4</v>
      </c>
      <c r="G259" s="131" t="str">
        <f t="shared" si="125"/>
        <v>72아1215</v>
      </c>
      <c r="H259" s="132">
        <f t="shared" si="126"/>
        <v>2</v>
      </c>
      <c r="I259" s="133">
        <f t="shared" si="119"/>
        <v>2079.3270000000002</v>
      </c>
      <c r="J259" s="134">
        <f t="shared" si="127"/>
        <v>2.194282294399447E-2</v>
      </c>
      <c r="K259" s="134">
        <f t="shared" si="128"/>
        <v>0.33285247509263843</v>
      </c>
      <c r="L259" s="134">
        <f t="shared" si="129"/>
        <v>0.20920230439945231</v>
      </c>
      <c r="M259" s="135">
        <f t="shared" si="130"/>
        <v>11.494</v>
      </c>
      <c r="N259" s="136">
        <f t="shared" si="131"/>
        <v>4.8092483769989036E-2</v>
      </c>
      <c r="O259" s="136">
        <f t="shared" si="132"/>
        <v>5.2420807309288051</v>
      </c>
      <c r="P259" s="218">
        <f t="shared" si="133"/>
        <v>6</v>
      </c>
      <c r="Q259" s="219">
        <f t="shared" si="134"/>
        <v>1</v>
      </c>
      <c r="R259" s="219">
        <f t="shared" si="135"/>
        <v>109</v>
      </c>
      <c r="T259">
        <v>514</v>
      </c>
      <c r="U259">
        <v>9434</v>
      </c>
      <c r="V259" t="s">
        <v>866</v>
      </c>
      <c r="W259">
        <v>2079.3270000000002</v>
      </c>
      <c r="X259">
        <v>930.54499999999996</v>
      </c>
      <c r="Y259">
        <v>2.2349999999999999</v>
      </c>
      <c r="Z259">
        <v>11.494</v>
      </c>
      <c r="AA259">
        <v>130.59080900000001</v>
      </c>
      <c r="AB259">
        <v>2.8655309999999998</v>
      </c>
      <c r="AC259">
        <v>43.467474000000003</v>
      </c>
      <c r="AD259" s="1">
        <v>435</v>
      </c>
      <c r="AE259">
        <v>1</v>
      </c>
      <c r="AF259">
        <v>109</v>
      </c>
      <c r="AG259">
        <v>72</v>
      </c>
      <c r="AH259">
        <v>15.922459999999999</v>
      </c>
      <c r="AI259">
        <v>104.5</v>
      </c>
      <c r="AJ259">
        <v>0</v>
      </c>
      <c r="AK259">
        <v>6</v>
      </c>
      <c r="AL259">
        <v>2979</v>
      </c>
      <c r="AM259" t="s">
        <v>867</v>
      </c>
      <c r="AN259" t="s">
        <v>1247</v>
      </c>
      <c r="AO259">
        <v>1989.002</v>
      </c>
      <c r="AR259" t="s">
        <v>117</v>
      </c>
      <c r="AS259" t="s">
        <v>120</v>
      </c>
      <c r="AT259" t="s">
        <v>255</v>
      </c>
      <c r="AU259" t="s">
        <v>866</v>
      </c>
      <c r="AV259" t="s">
        <v>48</v>
      </c>
      <c r="AW259">
        <v>2</v>
      </c>
      <c r="BB259">
        <v>0.79932529988341816</v>
      </c>
      <c r="BC259" t="s">
        <v>69</v>
      </c>
      <c r="BF259" t="s">
        <v>117</v>
      </c>
      <c r="BG259" t="s">
        <v>120</v>
      </c>
      <c r="BH259" t="s">
        <v>866</v>
      </c>
      <c r="BI259">
        <v>9434</v>
      </c>
      <c r="BJ259">
        <v>2</v>
      </c>
      <c r="BK259" t="s">
        <v>255</v>
      </c>
      <c r="BL259" t="s">
        <v>359</v>
      </c>
      <c r="BM259">
        <v>0.79932529988341816</v>
      </c>
      <c r="BN259" t="s">
        <v>69</v>
      </c>
      <c r="BO259" t="s">
        <v>191</v>
      </c>
      <c r="BP259">
        <v>2079.3269999999998</v>
      </c>
    </row>
    <row r="260" spans="1:68" ht="16.5">
      <c r="A260" s="108" t="str">
        <f t="shared" si="120"/>
        <v>삼환교통</v>
      </c>
      <c r="B260" s="109" t="str">
        <f t="shared" ref="B260:B268" si="136">IF(BH260="NULL", E260, BH260)</f>
        <v>한복현</v>
      </c>
      <c r="C260" s="110" t="str">
        <f t="shared" si="121"/>
        <v>B</v>
      </c>
      <c r="D260" s="111">
        <f t="shared" si="122"/>
        <v>0.92028316591883863</v>
      </c>
      <c r="E260" s="112">
        <f t="shared" si="123"/>
        <v>2318</v>
      </c>
      <c r="F260" s="113" t="str">
        <f t="shared" si="124"/>
        <v>23</v>
      </c>
      <c r="G260" s="114" t="str">
        <f t="shared" si="125"/>
        <v>70바3163</v>
      </c>
      <c r="H260" s="115">
        <f t="shared" si="126"/>
        <v>4</v>
      </c>
      <c r="I260" s="116">
        <f t="shared" ref="I260:I268" si="137">W260</f>
        <v>589.61500000000001</v>
      </c>
      <c r="J260" s="117">
        <f t="shared" si="127"/>
        <v>2.8546179172243044E-2</v>
      </c>
      <c r="K260" s="117">
        <f t="shared" si="128"/>
        <v>0.32468838492538954</v>
      </c>
      <c r="L260" s="117">
        <f t="shared" si="129"/>
        <v>0.20352263765338399</v>
      </c>
      <c r="M260" s="118">
        <f t="shared" si="130"/>
        <v>13.276999999999999</v>
      </c>
      <c r="N260" s="119">
        <f t="shared" si="131"/>
        <v>0</v>
      </c>
      <c r="O260" s="119">
        <f t="shared" si="132"/>
        <v>9.1585186944022787</v>
      </c>
      <c r="P260" s="220">
        <f t="shared" si="133"/>
        <v>2</v>
      </c>
      <c r="Q260" s="221">
        <f t="shared" si="134"/>
        <v>0</v>
      </c>
      <c r="R260" s="221">
        <f t="shared" si="135"/>
        <v>54</v>
      </c>
      <c r="T260">
        <v>514</v>
      </c>
      <c r="U260">
        <v>2318</v>
      </c>
      <c r="V260" t="s">
        <v>823</v>
      </c>
      <c r="W260">
        <v>589.61500000000001</v>
      </c>
      <c r="X260">
        <v>333.94600000000003</v>
      </c>
      <c r="Y260">
        <v>1.766</v>
      </c>
      <c r="Z260">
        <v>13.276999999999999</v>
      </c>
      <c r="AA260">
        <v>33.171934999999998</v>
      </c>
      <c r="AB260">
        <v>0.946932</v>
      </c>
      <c r="AC260">
        <v>10.770542000000001</v>
      </c>
      <c r="AD260" s="1">
        <v>120</v>
      </c>
      <c r="AE260">
        <v>0</v>
      </c>
      <c r="AF260">
        <v>54</v>
      </c>
      <c r="AG260">
        <v>80</v>
      </c>
      <c r="AH260">
        <v>17.774512999999999</v>
      </c>
      <c r="AI260">
        <v>1467.8</v>
      </c>
      <c r="AJ260">
        <v>0</v>
      </c>
      <c r="AK260">
        <v>2</v>
      </c>
      <c r="AL260">
        <v>550</v>
      </c>
      <c r="AM260" t="s">
        <v>824</v>
      </c>
      <c r="AN260" t="s">
        <v>1248</v>
      </c>
      <c r="AO260">
        <v>126.80500000000001</v>
      </c>
      <c r="AR260" t="s">
        <v>117</v>
      </c>
      <c r="AS260" t="s">
        <v>119</v>
      </c>
      <c r="AT260" t="s">
        <v>236</v>
      </c>
      <c r="AU260" t="s">
        <v>823</v>
      </c>
      <c r="AV260" t="s">
        <v>48</v>
      </c>
      <c r="AW260">
        <v>4</v>
      </c>
      <c r="BB260">
        <v>0.92028316591883863</v>
      </c>
      <c r="BC260" t="s">
        <v>67</v>
      </c>
      <c r="BF260" t="s">
        <v>117</v>
      </c>
      <c r="BG260" t="s">
        <v>119</v>
      </c>
      <c r="BH260" t="s">
        <v>823</v>
      </c>
      <c r="BI260">
        <v>2318</v>
      </c>
      <c r="BJ260">
        <v>4</v>
      </c>
      <c r="BK260" t="s">
        <v>236</v>
      </c>
      <c r="BL260" t="s">
        <v>230</v>
      </c>
      <c r="BM260">
        <v>0.92028316591883863</v>
      </c>
      <c r="BN260" t="s">
        <v>67</v>
      </c>
      <c r="BO260" t="s">
        <v>179</v>
      </c>
      <c r="BP260">
        <v>352.26</v>
      </c>
    </row>
    <row r="261" spans="1:68" ht="16.5">
      <c r="A261" s="125" t="str">
        <f t="shared" si="120"/>
        <v>삼환교통</v>
      </c>
      <c r="B261" s="126" t="str">
        <f t="shared" si="136"/>
        <v>한상현</v>
      </c>
      <c r="C261" s="127" t="str">
        <f t="shared" si="121"/>
        <v>F</v>
      </c>
      <c r="D261" s="128">
        <f t="shared" si="122"/>
        <v>0.76600000000000001</v>
      </c>
      <c r="E261" s="129">
        <f t="shared" si="123"/>
        <v>4383</v>
      </c>
      <c r="F261" s="130" t="str">
        <f t="shared" si="124"/>
        <v>62</v>
      </c>
      <c r="G261" s="131" t="str">
        <f t="shared" si="125"/>
        <v>70바3195</v>
      </c>
      <c r="H261" s="132">
        <f t="shared" si="126"/>
        <v>1</v>
      </c>
      <c r="I261" s="133">
        <f t="shared" si="137"/>
        <v>1904.191</v>
      </c>
      <c r="J261" s="134">
        <f t="shared" si="127"/>
        <v>1.2346295876525354E-2</v>
      </c>
      <c r="K261" s="134">
        <f t="shared" si="128"/>
        <v>0.32860443582714488</v>
      </c>
      <c r="L261" s="134">
        <f t="shared" si="129"/>
        <v>0.17487741513325081</v>
      </c>
      <c r="M261" s="135">
        <f t="shared" si="130"/>
        <v>9.0850000000000009</v>
      </c>
      <c r="N261" s="136">
        <f t="shared" si="131"/>
        <v>0.105031480560511</v>
      </c>
      <c r="O261" s="136">
        <f t="shared" si="132"/>
        <v>4.5688694043822284</v>
      </c>
      <c r="P261" s="218">
        <f t="shared" si="133"/>
        <v>13</v>
      </c>
      <c r="Q261" s="219">
        <f t="shared" si="134"/>
        <v>2</v>
      </c>
      <c r="R261" s="219">
        <f t="shared" si="135"/>
        <v>87</v>
      </c>
      <c r="T261">
        <v>514</v>
      </c>
      <c r="U261">
        <v>4383</v>
      </c>
      <c r="V261" t="s">
        <v>825</v>
      </c>
      <c r="W261">
        <v>1904.191</v>
      </c>
      <c r="X261">
        <v>994.56</v>
      </c>
      <c r="Y261">
        <v>1.915</v>
      </c>
      <c r="Z261">
        <v>9.0850000000000009</v>
      </c>
      <c r="AA261">
        <v>132.28996100000001</v>
      </c>
      <c r="AB261">
        <v>1.633291</v>
      </c>
      <c r="AC261">
        <v>43.471068000000002</v>
      </c>
      <c r="AD261" s="1">
        <v>333</v>
      </c>
      <c r="AE261">
        <v>2</v>
      </c>
      <c r="AF261">
        <v>87</v>
      </c>
      <c r="AG261">
        <v>89</v>
      </c>
      <c r="AH261">
        <v>14.394069999999999</v>
      </c>
      <c r="AI261">
        <v>28</v>
      </c>
      <c r="AJ261">
        <v>6.3</v>
      </c>
      <c r="AK261">
        <v>13</v>
      </c>
      <c r="AL261">
        <v>1119</v>
      </c>
      <c r="AM261" t="s">
        <v>826</v>
      </c>
      <c r="AN261" t="s">
        <v>1249</v>
      </c>
      <c r="AO261">
        <v>1904.191</v>
      </c>
      <c r="AR261" t="s">
        <v>117</v>
      </c>
      <c r="AS261" t="s">
        <v>122</v>
      </c>
      <c r="AT261" t="s">
        <v>319</v>
      </c>
      <c r="AU261" t="s">
        <v>825</v>
      </c>
      <c r="AV261" t="s">
        <v>48</v>
      </c>
      <c r="AW261">
        <v>1</v>
      </c>
      <c r="BB261">
        <v>0.76600000000000001</v>
      </c>
      <c r="BC261" t="s">
        <v>69</v>
      </c>
      <c r="BF261" t="s">
        <v>117</v>
      </c>
      <c r="BG261" t="s">
        <v>122</v>
      </c>
      <c r="BH261" t="s">
        <v>825</v>
      </c>
      <c r="BI261">
        <v>4383</v>
      </c>
      <c r="BJ261">
        <v>1</v>
      </c>
      <c r="BK261" t="s">
        <v>319</v>
      </c>
      <c r="BL261" t="s">
        <v>178</v>
      </c>
      <c r="BM261">
        <v>0.76600000000000001</v>
      </c>
      <c r="BN261" t="s">
        <v>69</v>
      </c>
      <c r="BO261" t="s">
        <v>191</v>
      </c>
      <c r="BP261">
        <v>1904.191</v>
      </c>
    </row>
    <row r="262" spans="1:68" ht="16.5">
      <c r="A262" s="108" t="str">
        <f t="shared" si="120"/>
        <v>삼환교통</v>
      </c>
      <c r="B262" s="109" t="str">
        <f t="shared" si="136"/>
        <v>한용수</v>
      </c>
      <c r="C262" s="110" t="str">
        <f t="shared" si="121"/>
        <v>D</v>
      </c>
      <c r="D262" s="111">
        <f t="shared" si="122"/>
        <v>0.84809190232687548</v>
      </c>
      <c r="E262" s="112">
        <f t="shared" si="123"/>
        <v>354</v>
      </c>
      <c r="F262" s="113" t="str">
        <f t="shared" si="124"/>
        <v>79</v>
      </c>
      <c r="G262" s="114" t="str">
        <f t="shared" si="125"/>
        <v>70바3165</v>
      </c>
      <c r="H262" s="115">
        <f t="shared" si="126"/>
        <v>2</v>
      </c>
      <c r="I262" s="116">
        <f t="shared" si="137"/>
        <v>2250.835</v>
      </c>
      <c r="J262" s="117">
        <f t="shared" si="127"/>
        <v>1.8178743265275441E-2</v>
      </c>
      <c r="K262" s="117">
        <f t="shared" si="128"/>
        <v>0.29544978253317278</v>
      </c>
      <c r="L262" s="117">
        <f t="shared" si="129"/>
        <v>0.19814868704280855</v>
      </c>
      <c r="M262" s="118">
        <f t="shared" si="130"/>
        <v>11.987</v>
      </c>
      <c r="N262" s="119">
        <f t="shared" si="131"/>
        <v>4.4427956736055728E-2</v>
      </c>
      <c r="O262" s="119">
        <f t="shared" si="132"/>
        <v>19.015165483031851</v>
      </c>
      <c r="P262" s="220">
        <f t="shared" si="133"/>
        <v>1</v>
      </c>
      <c r="Q262" s="221">
        <f t="shared" si="134"/>
        <v>1</v>
      </c>
      <c r="R262" s="221">
        <f t="shared" si="135"/>
        <v>428</v>
      </c>
      <c r="T262">
        <v>514</v>
      </c>
      <c r="U262">
        <v>354</v>
      </c>
      <c r="V262" t="s">
        <v>827</v>
      </c>
      <c r="W262">
        <v>2250.835</v>
      </c>
      <c r="X262">
        <v>1066.9000000000001</v>
      </c>
      <c r="Y262">
        <v>2.11</v>
      </c>
      <c r="Z262">
        <v>11.987</v>
      </c>
      <c r="AA262">
        <v>110.536629</v>
      </c>
      <c r="AB262">
        <v>2.009417</v>
      </c>
      <c r="AC262">
        <v>32.658023</v>
      </c>
      <c r="AD262" s="1">
        <v>446</v>
      </c>
      <c r="AE262">
        <v>1</v>
      </c>
      <c r="AF262">
        <v>428</v>
      </c>
      <c r="AG262">
        <v>89</v>
      </c>
      <c r="AH262">
        <v>20.362797</v>
      </c>
      <c r="AI262">
        <v>542.20000000000005</v>
      </c>
      <c r="AJ262">
        <v>4</v>
      </c>
      <c r="AK262">
        <v>1</v>
      </c>
      <c r="AL262">
        <v>194</v>
      </c>
      <c r="AM262" t="s">
        <v>828</v>
      </c>
      <c r="AN262" t="s">
        <v>1250</v>
      </c>
      <c r="AO262">
        <v>2136.7060000000001</v>
      </c>
      <c r="AR262" t="s">
        <v>117</v>
      </c>
      <c r="AS262" t="s">
        <v>123</v>
      </c>
      <c r="AT262" t="s">
        <v>335</v>
      </c>
      <c r="AU262" t="s">
        <v>827</v>
      </c>
      <c r="AV262" t="s">
        <v>48</v>
      </c>
      <c r="AW262">
        <v>2</v>
      </c>
      <c r="BB262">
        <v>0.84809190232687548</v>
      </c>
      <c r="BC262" t="s">
        <v>66</v>
      </c>
      <c r="BF262" t="s">
        <v>117</v>
      </c>
      <c r="BG262" t="s">
        <v>123</v>
      </c>
      <c r="BH262" t="s">
        <v>827</v>
      </c>
      <c r="BI262">
        <v>354</v>
      </c>
      <c r="BJ262">
        <v>2</v>
      </c>
      <c r="BK262" t="s">
        <v>335</v>
      </c>
      <c r="BL262" t="s">
        <v>345</v>
      </c>
      <c r="BM262">
        <v>0.84809190232687548</v>
      </c>
      <c r="BN262" t="s">
        <v>66</v>
      </c>
      <c r="BO262" t="s">
        <v>182</v>
      </c>
      <c r="BP262">
        <v>2250.835</v>
      </c>
    </row>
    <row r="263" spans="1:68" ht="16.5">
      <c r="A263" s="125" t="str">
        <f t="shared" si="120"/>
        <v>삼환교통</v>
      </c>
      <c r="B263" s="126" t="str">
        <f t="shared" si="136"/>
        <v>한재호</v>
      </c>
      <c r="C263" s="127" t="str">
        <f t="shared" si="121"/>
        <v>A</v>
      </c>
      <c r="D263" s="128">
        <f t="shared" si="122"/>
        <v>0.95795236437329168</v>
      </c>
      <c r="E263" s="129">
        <f t="shared" si="123"/>
        <v>7416</v>
      </c>
      <c r="F263" s="130" t="str">
        <f t="shared" si="124"/>
        <v>급행99</v>
      </c>
      <c r="G263" s="131" t="str">
        <f t="shared" si="125"/>
        <v>70바3151</v>
      </c>
      <c r="H263" s="132">
        <f t="shared" si="126"/>
        <v>5</v>
      </c>
      <c r="I263" s="133">
        <f t="shared" si="137"/>
        <v>741.63099999999997</v>
      </c>
      <c r="J263" s="134">
        <f t="shared" si="127"/>
        <v>2.4294041419201412E-2</v>
      </c>
      <c r="K263" s="134">
        <f t="shared" si="128"/>
        <v>0.3297472675183622</v>
      </c>
      <c r="L263" s="134">
        <f t="shared" si="129"/>
        <v>0.21439233257509463</v>
      </c>
      <c r="M263" s="135">
        <f t="shared" si="130"/>
        <v>10.125</v>
      </c>
      <c r="N263" s="136">
        <f t="shared" si="131"/>
        <v>0.53935178006313111</v>
      </c>
      <c r="O263" s="136">
        <f t="shared" si="132"/>
        <v>7.1464110858364878</v>
      </c>
      <c r="P263" s="218">
        <f t="shared" si="133"/>
        <v>3</v>
      </c>
      <c r="Q263" s="219">
        <f t="shared" si="134"/>
        <v>4</v>
      </c>
      <c r="R263" s="219">
        <f t="shared" si="135"/>
        <v>53</v>
      </c>
      <c r="T263">
        <v>514</v>
      </c>
      <c r="U263">
        <v>7416</v>
      </c>
      <c r="V263" t="s">
        <v>1251</v>
      </c>
      <c r="W263">
        <v>741.63099999999997</v>
      </c>
      <c r="X263">
        <v>294.10199999999998</v>
      </c>
      <c r="Y263">
        <v>2.5219999999999998</v>
      </c>
      <c r="Z263">
        <v>10.125</v>
      </c>
      <c r="AA263">
        <v>43.894714</v>
      </c>
      <c r="AB263">
        <v>1.0663800000000001</v>
      </c>
      <c r="AC263">
        <v>14.474162</v>
      </c>
      <c r="AD263" s="1">
        <v>159</v>
      </c>
      <c r="AE263">
        <v>4</v>
      </c>
      <c r="AF263">
        <v>53</v>
      </c>
      <c r="AG263">
        <v>70</v>
      </c>
      <c r="AH263">
        <v>16.895679000000001</v>
      </c>
      <c r="AI263">
        <v>56</v>
      </c>
      <c r="AJ263">
        <v>0</v>
      </c>
      <c r="AK263">
        <v>3</v>
      </c>
      <c r="AL263">
        <v>496</v>
      </c>
      <c r="AM263" t="s">
        <v>1252</v>
      </c>
      <c r="AN263" t="s">
        <v>1253</v>
      </c>
      <c r="AO263">
        <v>168.172</v>
      </c>
      <c r="AR263" t="s">
        <v>117</v>
      </c>
      <c r="AS263" t="s">
        <v>124</v>
      </c>
      <c r="AT263" t="s">
        <v>357</v>
      </c>
      <c r="AU263" t="s">
        <v>1251</v>
      </c>
      <c r="AV263" t="s">
        <v>48</v>
      </c>
      <c r="AW263">
        <v>5</v>
      </c>
      <c r="BB263">
        <v>0.95795236437329168</v>
      </c>
      <c r="BC263" t="s">
        <v>65</v>
      </c>
      <c r="BF263" t="s">
        <v>117</v>
      </c>
      <c r="BG263" t="s">
        <v>124</v>
      </c>
      <c r="BH263" t="s">
        <v>1251</v>
      </c>
      <c r="BI263">
        <v>7416</v>
      </c>
      <c r="BJ263">
        <v>5</v>
      </c>
      <c r="BK263" t="s">
        <v>357</v>
      </c>
      <c r="BL263" t="s">
        <v>220</v>
      </c>
      <c r="BM263">
        <v>0.95795236437329168</v>
      </c>
      <c r="BN263" t="s">
        <v>65</v>
      </c>
      <c r="BO263" t="s">
        <v>181</v>
      </c>
      <c r="BP263">
        <v>741.63100000000009</v>
      </c>
    </row>
    <row r="264" spans="1:68" ht="16.5">
      <c r="A264" s="108" t="str">
        <f t="shared" si="120"/>
        <v>삼환교통</v>
      </c>
      <c r="B264" s="109" t="str">
        <f t="shared" si="136"/>
        <v>호건부</v>
      </c>
      <c r="C264" s="110" t="str">
        <f t="shared" si="121"/>
        <v>A</v>
      </c>
      <c r="D264" s="111">
        <f t="shared" si="122"/>
        <v>0.97071428571428575</v>
      </c>
      <c r="E264" s="112">
        <f t="shared" si="123"/>
        <v>9443</v>
      </c>
      <c r="F264" s="113" t="str">
        <f t="shared" si="124"/>
        <v>4</v>
      </c>
      <c r="G264" s="114" t="str">
        <f t="shared" si="125"/>
        <v>72아1211</v>
      </c>
      <c r="H264" s="115">
        <f t="shared" si="126"/>
        <v>1</v>
      </c>
      <c r="I264" s="116">
        <f t="shared" si="137"/>
        <v>2044.9010000000001</v>
      </c>
      <c r="J264" s="117">
        <f t="shared" si="127"/>
        <v>1.6765236119601488E-2</v>
      </c>
      <c r="K264" s="117">
        <f t="shared" si="128"/>
        <v>0.24137912300212372</v>
      </c>
      <c r="L264" s="117">
        <f t="shared" si="129"/>
        <v>0.29145665242473839</v>
      </c>
      <c r="M264" s="118">
        <f t="shared" si="130"/>
        <v>7.0129999999999999</v>
      </c>
      <c r="N264" s="119">
        <f t="shared" si="131"/>
        <v>4.8902122890056778E-2</v>
      </c>
      <c r="O264" s="119">
        <f t="shared" si="132"/>
        <v>3.9610719540945989</v>
      </c>
      <c r="P264" s="220">
        <f t="shared" si="133"/>
        <v>1</v>
      </c>
      <c r="Q264" s="221">
        <f t="shared" si="134"/>
        <v>1</v>
      </c>
      <c r="R264" s="221">
        <f t="shared" si="135"/>
        <v>81</v>
      </c>
      <c r="T264">
        <v>514</v>
      </c>
      <c r="U264">
        <v>9443</v>
      </c>
      <c r="V264" t="s">
        <v>829</v>
      </c>
      <c r="W264">
        <v>2044.9010000000001</v>
      </c>
      <c r="X264">
        <v>752.44100000000003</v>
      </c>
      <c r="Y264">
        <v>2.718</v>
      </c>
      <c r="Z264">
        <v>7.0129999999999999</v>
      </c>
      <c r="AA264">
        <v>128.107471</v>
      </c>
      <c r="AB264">
        <v>2.1477520000000001</v>
      </c>
      <c r="AC264">
        <v>30.922469</v>
      </c>
      <c r="AD264" s="1">
        <v>596</v>
      </c>
      <c r="AE264">
        <v>1</v>
      </c>
      <c r="AF264">
        <v>81</v>
      </c>
      <c r="AG264">
        <v>67</v>
      </c>
      <c r="AH264">
        <v>15.962386</v>
      </c>
      <c r="AI264">
        <v>75.2</v>
      </c>
      <c r="AJ264">
        <v>0</v>
      </c>
      <c r="AK264">
        <v>1</v>
      </c>
      <c r="AL264">
        <v>172</v>
      </c>
      <c r="AM264" t="s">
        <v>830</v>
      </c>
      <c r="AN264" t="s">
        <v>1254</v>
      </c>
      <c r="AO264">
        <v>2044.9010000000001</v>
      </c>
      <c r="AR264" t="s">
        <v>117</v>
      </c>
      <c r="AS264" t="s">
        <v>120</v>
      </c>
      <c r="AT264" t="s">
        <v>252</v>
      </c>
      <c r="AU264" t="s">
        <v>829</v>
      </c>
      <c r="AV264" t="s">
        <v>48</v>
      </c>
      <c r="AW264">
        <v>1</v>
      </c>
      <c r="BB264">
        <v>0.97071428571428575</v>
      </c>
      <c r="BC264" t="s">
        <v>65</v>
      </c>
      <c r="BF264" t="s">
        <v>117</v>
      </c>
      <c r="BG264" t="s">
        <v>120</v>
      </c>
      <c r="BH264" t="s">
        <v>829</v>
      </c>
      <c r="BI264">
        <v>9443</v>
      </c>
      <c r="BJ264">
        <v>1</v>
      </c>
      <c r="BK264" t="s">
        <v>252</v>
      </c>
      <c r="BL264" t="s">
        <v>178</v>
      </c>
      <c r="BM264">
        <v>0.97071428571428575</v>
      </c>
      <c r="BN264" t="s">
        <v>65</v>
      </c>
      <c r="BO264" t="s">
        <v>181</v>
      </c>
      <c r="BP264">
        <v>2044.9010000000001</v>
      </c>
    </row>
    <row r="265" spans="1:68" ht="16.5">
      <c r="A265" s="125" t="str">
        <f t="shared" si="120"/>
        <v>삼환교통</v>
      </c>
      <c r="B265" s="126" t="str">
        <f t="shared" si="136"/>
        <v>홍광표</v>
      </c>
      <c r="C265" s="127" t="str">
        <f t="shared" si="121"/>
        <v>D</v>
      </c>
      <c r="D265" s="128">
        <f t="shared" si="122"/>
        <v>0.8460147893058898</v>
      </c>
      <c r="E265" s="129">
        <f t="shared" si="123"/>
        <v>1792</v>
      </c>
      <c r="F265" s="130" t="str">
        <f t="shared" si="124"/>
        <v>4</v>
      </c>
      <c r="G265" s="131" t="str">
        <f t="shared" si="125"/>
        <v>72아1213</v>
      </c>
      <c r="H265" s="132">
        <f t="shared" si="126"/>
        <v>2</v>
      </c>
      <c r="I265" s="133">
        <f t="shared" si="137"/>
        <v>1750.71</v>
      </c>
      <c r="J265" s="134">
        <f t="shared" si="127"/>
        <v>7.9287358316920929E-3</v>
      </c>
      <c r="K265" s="134">
        <f t="shared" si="128"/>
        <v>0.29917365649013478</v>
      </c>
      <c r="L265" s="134">
        <f t="shared" si="129"/>
        <v>0.2141988107682026</v>
      </c>
      <c r="M265" s="135">
        <f t="shared" si="130"/>
        <v>10.363</v>
      </c>
      <c r="N265" s="136">
        <f t="shared" si="131"/>
        <v>0.62831651158672763</v>
      </c>
      <c r="O265" s="136">
        <f t="shared" si="132"/>
        <v>5.369250189922945</v>
      </c>
      <c r="P265" s="218">
        <f t="shared" si="133"/>
        <v>0</v>
      </c>
      <c r="Q265" s="219">
        <f t="shared" si="134"/>
        <v>11</v>
      </c>
      <c r="R265" s="219">
        <f t="shared" si="135"/>
        <v>94</v>
      </c>
      <c r="T265">
        <v>514</v>
      </c>
      <c r="U265">
        <v>1792</v>
      </c>
      <c r="V265" t="s">
        <v>831</v>
      </c>
      <c r="W265">
        <v>1750.71</v>
      </c>
      <c r="X265">
        <v>739.18399999999997</v>
      </c>
      <c r="Y265">
        <v>2.3679999999999999</v>
      </c>
      <c r="Z265">
        <v>10.363</v>
      </c>
      <c r="AA265">
        <v>103.41522500000001</v>
      </c>
      <c r="AB265">
        <v>0.81995200000000001</v>
      </c>
      <c r="AC265">
        <v>30.939111</v>
      </c>
      <c r="AD265" s="1">
        <v>375</v>
      </c>
      <c r="AE265">
        <v>11</v>
      </c>
      <c r="AF265">
        <v>94</v>
      </c>
      <c r="AG265">
        <v>64</v>
      </c>
      <c r="AH265">
        <v>16.928937999999999</v>
      </c>
      <c r="AI265">
        <v>0.7</v>
      </c>
      <c r="AJ265">
        <v>0</v>
      </c>
      <c r="AK265">
        <v>0</v>
      </c>
      <c r="AL265">
        <v>0</v>
      </c>
      <c r="AM265" t="s">
        <v>832</v>
      </c>
      <c r="AN265" t="s">
        <v>1255</v>
      </c>
      <c r="AO265">
        <v>1682.075</v>
      </c>
      <c r="AR265" t="s">
        <v>117</v>
      </c>
      <c r="AS265" t="s">
        <v>120</v>
      </c>
      <c r="AT265" t="s">
        <v>253</v>
      </c>
      <c r="AU265" t="s">
        <v>831</v>
      </c>
      <c r="AV265" t="s">
        <v>48</v>
      </c>
      <c r="AW265">
        <v>2</v>
      </c>
      <c r="BB265">
        <v>0.8460147893058898</v>
      </c>
      <c r="BC265" t="s">
        <v>66</v>
      </c>
      <c r="BF265" t="s">
        <v>117</v>
      </c>
      <c r="BG265" t="s">
        <v>120</v>
      </c>
      <c r="BH265" t="s">
        <v>831</v>
      </c>
      <c r="BI265">
        <v>1792</v>
      </c>
      <c r="BJ265">
        <v>2</v>
      </c>
      <c r="BK265" t="s">
        <v>253</v>
      </c>
      <c r="BL265" t="s">
        <v>257</v>
      </c>
      <c r="BM265">
        <v>0.8460147893058898</v>
      </c>
      <c r="BN265" t="s">
        <v>66</v>
      </c>
      <c r="BO265" t="s">
        <v>182</v>
      </c>
      <c r="BP265">
        <v>1750.71</v>
      </c>
    </row>
    <row r="266" spans="1:68" ht="16.5">
      <c r="A266" s="108" t="str">
        <f t="shared" si="120"/>
        <v>삼환교통</v>
      </c>
      <c r="B266" s="109" t="str">
        <f t="shared" si="136"/>
        <v>홍성도</v>
      </c>
      <c r="C266" s="110" t="str">
        <f t="shared" si="121"/>
        <v>F</v>
      </c>
      <c r="D266" s="111">
        <f t="shared" si="122"/>
        <v>0.7847282227504806</v>
      </c>
      <c r="E266" s="112">
        <f t="shared" si="123"/>
        <v>7899</v>
      </c>
      <c r="F266" s="113" t="str">
        <f t="shared" si="124"/>
        <v>58</v>
      </c>
      <c r="G266" s="114" t="str">
        <f t="shared" si="125"/>
        <v>72아1198</v>
      </c>
      <c r="H266" s="115">
        <f t="shared" si="126"/>
        <v>2</v>
      </c>
      <c r="I266" s="116">
        <f t="shared" si="137"/>
        <v>1933.097</v>
      </c>
      <c r="J266" s="117">
        <f t="shared" si="127"/>
        <v>3.6440194012322099E-3</v>
      </c>
      <c r="K266" s="117">
        <f t="shared" si="128"/>
        <v>0.34811336484539707</v>
      </c>
      <c r="L266" s="117">
        <f t="shared" si="129"/>
        <v>0.27106761843818494</v>
      </c>
      <c r="M266" s="118">
        <f t="shared" si="130"/>
        <v>12.079000000000001</v>
      </c>
      <c r="N266" s="119">
        <f t="shared" si="131"/>
        <v>0.20692184613601905</v>
      </c>
      <c r="O266" s="119">
        <f t="shared" si="132"/>
        <v>0.9828787691460904</v>
      </c>
      <c r="P266" s="220">
        <f t="shared" si="133"/>
        <v>0</v>
      </c>
      <c r="Q266" s="221">
        <f t="shared" si="134"/>
        <v>4</v>
      </c>
      <c r="R266" s="221">
        <f t="shared" si="135"/>
        <v>19</v>
      </c>
      <c r="T266">
        <v>514</v>
      </c>
      <c r="U266">
        <v>7899</v>
      </c>
      <c r="V266" t="s">
        <v>833</v>
      </c>
      <c r="W266">
        <v>1933.097</v>
      </c>
      <c r="X266">
        <v>879.90899999999999</v>
      </c>
      <c r="Y266">
        <v>2.1970000000000001</v>
      </c>
      <c r="Z266">
        <v>12.079000000000001</v>
      </c>
      <c r="AA266">
        <v>121.65330400000001</v>
      </c>
      <c r="AB266">
        <v>0.44330700000000001</v>
      </c>
      <c r="AC266">
        <v>42.349141000000003</v>
      </c>
      <c r="AD266" s="1">
        <v>524</v>
      </c>
      <c r="AE266">
        <v>4</v>
      </c>
      <c r="AF266">
        <v>19</v>
      </c>
      <c r="AG266">
        <v>70</v>
      </c>
      <c r="AH266">
        <v>15.890212999999999</v>
      </c>
      <c r="AI266">
        <v>346</v>
      </c>
      <c r="AJ266">
        <v>0</v>
      </c>
      <c r="AK266">
        <v>0</v>
      </c>
      <c r="AL266">
        <v>0</v>
      </c>
      <c r="AM266" t="s">
        <v>834</v>
      </c>
      <c r="AN266" t="s">
        <v>1256</v>
      </c>
      <c r="AO266">
        <v>1817.5830000000001</v>
      </c>
      <c r="AR266" t="s">
        <v>117</v>
      </c>
      <c r="AS266" t="s">
        <v>121</v>
      </c>
      <c r="AT266" t="s">
        <v>288</v>
      </c>
      <c r="AU266" t="s">
        <v>833</v>
      </c>
      <c r="AV266" t="s">
        <v>48</v>
      </c>
      <c r="AW266">
        <v>2</v>
      </c>
      <c r="BB266">
        <v>0.7847282227504806</v>
      </c>
      <c r="BC266" t="s">
        <v>69</v>
      </c>
      <c r="BF266" t="s">
        <v>117</v>
      </c>
      <c r="BG266" t="s">
        <v>121</v>
      </c>
      <c r="BH266" t="s">
        <v>833</v>
      </c>
      <c r="BI266">
        <v>7899</v>
      </c>
      <c r="BJ266">
        <v>2</v>
      </c>
      <c r="BK266" t="s">
        <v>288</v>
      </c>
      <c r="BL266" t="s">
        <v>286</v>
      </c>
      <c r="BM266">
        <v>0.7847282227504806</v>
      </c>
      <c r="BN266" t="s">
        <v>69</v>
      </c>
      <c r="BO266" t="s">
        <v>191</v>
      </c>
      <c r="BP266">
        <v>1933.097</v>
      </c>
    </row>
    <row r="267" spans="1:68" ht="16.5">
      <c r="A267" s="125" t="str">
        <f t="shared" si="120"/>
        <v>삼환교통</v>
      </c>
      <c r="B267" s="126" t="str">
        <f t="shared" si="136"/>
        <v>황용춘</v>
      </c>
      <c r="C267" s="127" t="str">
        <f t="shared" si="121"/>
        <v>F</v>
      </c>
      <c r="D267" s="128">
        <f t="shared" si="122"/>
        <v>0.7757142857142858</v>
      </c>
      <c r="E267" s="129">
        <f t="shared" si="123"/>
        <v>140</v>
      </c>
      <c r="F267" s="130" t="str">
        <f t="shared" si="124"/>
        <v>58</v>
      </c>
      <c r="G267" s="131" t="str">
        <f t="shared" si="125"/>
        <v>72아1198</v>
      </c>
      <c r="H267" s="132">
        <f t="shared" si="126"/>
        <v>1</v>
      </c>
      <c r="I267" s="133">
        <f t="shared" si="137"/>
        <v>1998.164</v>
      </c>
      <c r="J267" s="134">
        <f t="shared" si="127"/>
        <v>1.874514031120067E-2</v>
      </c>
      <c r="K267" s="134">
        <f t="shared" si="128"/>
        <v>0.35583834658987651</v>
      </c>
      <c r="L267" s="134">
        <f t="shared" si="129"/>
        <v>0.18066585125144882</v>
      </c>
      <c r="M267" s="135">
        <f t="shared" si="130"/>
        <v>11.971</v>
      </c>
      <c r="N267" s="136">
        <f t="shared" si="131"/>
        <v>5.004594217491657E-2</v>
      </c>
      <c r="O267" s="136">
        <f t="shared" si="132"/>
        <v>4.1538132005180755</v>
      </c>
      <c r="P267" s="218">
        <f t="shared" si="133"/>
        <v>0</v>
      </c>
      <c r="Q267" s="219">
        <f t="shared" si="134"/>
        <v>1</v>
      </c>
      <c r="R267" s="219">
        <f t="shared" si="135"/>
        <v>83</v>
      </c>
      <c r="T267">
        <v>514</v>
      </c>
      <c r="U267">
        <v>140</v>
      </c>
      <c r="V267" t="s">
        <v>835</v>
      </c>
      <c r="W267">
        <v>1998.164</v>
      </c>
      <c r="X267">
        <v>919.82</v>
      </c>
      <c r="Y267">
        <v>2.1720000000000002</v>
      </c>
      <c r="Z267">
        <v>11.971</v>
      </c>
      <c r="AA267">
        <v>132.56635900000001</v>
      </c>
      <c r="AB267">
        <v>2.4849749999999999</v>
      </c>
      <c r="AC267">
        <v>47.172193999999998</v>
      </c>
      <c r="AD267" s="1">
        <v>361</v>
      </c>
      <c r="AE267">
        <v>1</v>
      </c>
      <c r="AF267">
        <v>83</v>
      </c>
      <c r="AG267">
        <v>76</v>
      </c>
      <c r="AH267">
        <v>15.072934</v>
      </c>
      <c r="AI267">
        <v>614</v>
      </c>
      <c r="AJ267">
        <v>0</v>
      </c>
      <c r="AK267">
        <v>0</v>
      </c>
      <c r="AL267">
        <v>0</v>
      </c>
      <c r="AM267" t="s">
        <v>836</v>
      </c>
      <c r="AN267" t="s">
        <v>1257</v>
      </c>
      <c r="AO267">
        <v>1998.164</v>
      </c>
      <c r="AR267" t="s">
        <v>117</v>
      </c>
      <c r="AS267" t="s">
        <v>121</v>
      </c>
      <c r="AT267" t="s">
        <v>288</v>
      </c>
      <c r="AU267" t="s">
        <v>835</v>
      </c>
      <c r="AV267" t="s">
        <v>48</v>
      </c>
      <c r="AW267">
        <v>1</v>
      </c>
      <c r="BB267">
        <v>0.7757142857142858</v>
      </c>
      <c r="BC267" t="s">
        <v>69</v>
      </c>
      <c r="BF267" t="s">
        <v>117</v>
      </c>
      <c r="BG267" t="s">
        <v>121</v>
      </c>
      <c r="BH267" t="s">
        <v>835</v>
      </c>
      <c r="BI267">
        <v>140</v>
      </c>
      <c r="BJ267">
        <v>1</v>
      </c>
      <c r="BK267" t="s">
        <v>288</v>
      </c>
      <c r="BL267" t="s">
        <v>178</v>
      </c>
      <c r="BM267">
        <v>0.7757142857142858</v>
      </c>
      <c r="BN267" t="s">
        <v>69</v>
      </c>
      <c r="BO267" t="s">
        <v>191</v>
      </c>
      <c r="BP267">
        <v>1998.164</v>
      </c>
    </row>
    <row r="268" spans="1:68" ht="16.5">
      <c r="A268" s="108" t="str">
        <f t="shared" si="120"/>
        <v>삼환교통</v>
      </c>
      <c r="B268" s="109" t="str">
        <f t="shared" si="136"/>
        <v>황창덕</v>
      </c>
      <c r="C268" s="110" t="str">
        <f t="shared" si="121"/>
        <v>F</v>
      </c>
      <c r="D268" s="111">
        <f t="shared" si="122"/>
        <v>0.76814861305402193</v>
      </c>
      <c r="E268" s="112">
        <f t="shared" si="123"/>
        <v>8949</v>
      </c>
      <c r="F268" s="113" t="str">
        <f t="shared" si="124"/>
        <v>23</v>
      </c>
      <c r="G268" s="114" t="str">
        <f t="shared" si="125"/>
        <v>72아1009</v>
      </c>
      <c r="H268" s="115">
        <f t="shared" si="126"/>
        <v>2</v>
      </c>
      <c r="I268" s="116">
        <f t="shared" si="137"/>
        <v>1247.5989999999999</v>
      </c>
      <c r="J268" s="117">
        <f t="shared" si="127"/>
        <v>5.583228602704679E-2</v>
      </c>
      <c r="K268" s="117">
        <f t="shared" si="128"/>
        <v>0.36498411035470396</v>
      </c>
      <c r="L268" s="117">
        <f t="shared" si="129"/>
        <v>7.6146261739549331E-2</v>
      </c>
      <c r="M268" s="118">
        <f t="shared" si="130"/>
        <v>11.757999999999999</v>
      </c>
      <c r="N268" s="119">
        <f t="shared" si="131"/>
        <v>8.0153959725841398E-2</v>
      </c>
      <c r="O268" s="119">
        <f t="shared" si="132"/>
        <v>27.011884427608553</v>
      </c>
      <c r="P268" s="220">
        <f t="shared" si="133"/>
        <v>12</v>
      </c>
      <c r="Q268" s="221">
        <f t="shared" si="134"/>
        <v>1</v>
      </c>
      <c r="R268" s="221">
        <f t="shared" si="135"/>
        <v>337</v>
      </c>
      <c r="T268">
        <v>514</v>
      </c>
      <c r="U268">
        <v>8949</v>
      </c>
      <c r="V268" t="s">
        <v>837</v>
      </c>
      <c r="W268">
        <v>1247.5989999999999</v>
      </c>
      <c r="X268">
        <v>722.28599999999994</v>
      </c>
      <c r="Y268">
        <v>1.7270000000000001</v>
      </c>
      <c r="Z268">
        <v>11.757999999999999</v>
      </c>
      <c r="AA268">
        <v>86.364419999999996</v>
      </c>
      <c r="AB268">
        <v>4.821923</v>
      </c>
      <c r="AC268">
        <v>31.521640999999999</v>
      </c>
      <c r="AD268" s="1">
        <v>95</v>
      </c>
      <c r="AE268">
        <v>1</v>
      </c>
      <c r="AF268">
        <v>337</v>
      </c>
      <c r="AG268">
        <v>79</v>
      </c>
      <c r="AH268">
        <v>14.445752000000001</v>
      </c>
      <c r="AI268">
        <v>240.7</v>
      </c>
      <c r="AJ268">
        <v>0</v>
      </c>
      <c r="AK268">
        <v>12</v>
      </c>
      <c r="AL268">
        <v>3359</v>
      </c>
      <c r="AM268" t="s">
        <v>838</v>
      </c>
      <c r="AN268" t="s">
        <v>1258</v>
      </c>
      <c r="AO268">
        <v>1150.596</v>
      </c>
      <c r="AR268" t="s">
        <v>117</v>
      </c>
      <c r="AS268" t="s">
        <v>119</v>
      </c>
      <c r="AT268" t="s">
        <v>245</v>
      </c>
      <c r="AU268" t="s">
        <v>837</v>
      </c>
      <c r="AV268" t="s">
        <v>48</v>
      </c>
      <c r="AW268">
        <v>2</v>
      </c>
      <c r="BB268">
        <v>0.76814861305402193</v>
      </c>
      <c r="BC268" t="s">
        <v>69</v>
      </c>
      <c r="BF268" t="s">
        <v>117</v>
      </c>
      <c r="BG268" t="s">
        <v>119</v>
      </c>
      <c r="BH268" t="s">
        <v>837</v>
      </c>
      <c r="BI268">
        <v>8949</v>
      </c>
      <c r="BJ268">
        <v>2</v>
      </c>
      <c r="BK268" t="s">
        <v>245</v>
      </c>
      <c r="BL268" t="s">
        <v>228</v>
      </c>
      <c r="BM268">
        <v>0.76814861305402193</v>
      </c>
      <c r="BN268" t="s">
        <v>69</v>
      </c>
      <c r="BO268" t="s">
        <v>191</v>
      </c>
      <c r="BP268">
        <v>1247.5989999999999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6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81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29" t="s">
        <v>1259</v>
      </c>
      <c r="B2" s="230"/>
      <c r="C2" s="231"/>
      <c r="D2" s="232"/>
      <c r="E2" s="229"/>
      <c r="F2" s="233"/>
      <c r="G2" s="229"/>
      <c r="H2" s="229"/>
      <c r="I2" s="229"/>
      <c r="J2" s="229"/>
      <c r="K2" s="234"/>
      <c r="L2" s="234"/>
      <c r="M2" s="234"/>
      <c r="N2" s="234"/>
      <c r="O2" s="234"/>
      <c r="P2" s="234"/>
      <c r="Q2" s="234"/>
      <c r="R2" s="234"/>
    </row>
    <row r="3" spans="1:18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>
      <c r="A4" s="235" t="s">
        <v>1260</v>
      </c>
      <c r="B4" s="236"/>
      <c r="C4" s="237"/>
      <c r="D4" s="238"/>
      <c r="E4" s="239"/>
      <c r="F4" s="240"/>
      <c r="G4" s="234"/>
      <c r="H4" s="239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>
      <c r="A5" s="241" t="s">
        <v>1261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>
      <c r="A6" s="242" t="s">
        <v>1262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>
      <c r="A7" s="242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>
      <c r="A8" s="243" t="s">
        <v>195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</row>
    <row r="9" spans="1:18">
      <c r="A9" s="244"/>
      <c r="B9" s="244"/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</row>
    <row r="10" spans="1:18">
      <c r="A10" s="244" t="s">
        <v>1263</v>
      </c>
      <c r="B10" s="244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>
      <c r="A11" s="244"/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</row>
    <row r="12" spans="1:18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>
      <c r="A13" s="245" t="s">
        <v>0</v>
      </c>
      <c r="B13" s="246" t="s">
        <v>72</v>
      </c>
      <c r="C13" s="247" t="s">
        <v>64</v>
      </c>
      <c r="D13" s="247" t="s">
        <v>162</v>
      </c>
      <c r="E13" s="248" t="s">
        <v>148</v>
      </c>
      <c r="F13" s="246" t="s">
        <v>153</v>
      </c>
      <c r="G13" s="248" t="s">
        <v>151</v>
      </c>
      <c r="H13" s="248" t="s">
        <v>155</v>
      </c>
      <c r="I13" s="226" t="s">
        <v>157</v>
      </c>
      <c r="J13" s="248" t="s">
        <v>11</v>
      </c>
      <c r="K13" s="248" t="s">
        <v>12</v>
      </c>
      <c r="L13" s="248" t="s">
        <v>13</v>
      </c>
      <c r="M13" s="248" t="s">
        <v>104</v>
      </c>
      <c r="N13" s="248" t="s">
        <v>6</v>
      </c>
      <c r="O13" s="248" t="s">
        <v>7</v>
      </c>
      <c r="P13" s="248" t="s">
        <v>183</v>
      </c>
      <c r="Q13" s="249" t="s">
        <v>185</v>
      </c>
      <c r="R13" s="249" t="s">
        <v>186</v>
      </c>
    </row>
    <row r="14" spans="1:18" ht="16.5">
      <c r="A14" s="250" t="s">
        <v>117</v>
      </c>
      <c r="B14" s="251" t="s">
        <v>897</v>
      </c>
      <c r="C14" s="252" t="s">
        <v>69</v>
      </c>
      <c r="D14" s="253">
        <v>0.75428571428571434</v>
      </c>
      <c r="E14" s="254">
        <v>6568</v>
      </c>
      <c r="F14" s="227" t="s">
        <v>120</v>
      </c>
      <c r="G14" s="255" t="s">
        <v>257</v>
      </c>
      <c r="H14" s="256">
        <v>1</v>
      </c>
      <c r="I14" s="228">
        <v>1930.1469999999999</v>
      </c>
      <c r="J14" s="257">
        <v>4.0753791811635916E-2</v>
      </c>
      <c r="K14" s="257">
        <v>0.29351715894312241</v>
      </c>
      <c r="L14" s="257">
        <v>0.24039619780255081</v>
      </c>
      <c r="M14" s="258">
        <v>12.567</v>
      </c>
      <c r="N14" s="259">
        <v>5.1809525388480777E-2</v>
      </c>
      <c r="O14" s="259">
        <v>7.4087621305527511</v>
      </c>
      <c r="P14" s="260">
        <v>17</v>
      </c>
      <c r="Q14" s="261">
        <v>1</v>
      </c>
      <c r="R14" s="261">
        <v>143</v>
      </c>
    </row>
    <row r="15" spans="1:18" ht="16.5">
      <c r="A15" s="250" t="s">
        <v>117</v>
      </c>
      <c r="B15" s="251" t="s">
        <v>364</v>
      </c>
      <c r="C15" s="252" t="s">
        <v>69</v>
      </c>
      <c r="D15" s="253">
        <v>0.76276660639619476</v>
      </c>
      <c r="E15" s="254">
        <v>6686</v>
      </c>
      <c r="F15" s="227" t="s">
        <v>122</v>
      </c>
      <c r="G15" s="255" t="s">
        <v>300</v>
      </c>
      <c r="H15" s="256">
        <v>9</v>
      </c>
      <c r="I15" s="228">
        <v>982.28099999999995</v>
      </c>
      <c r="J15" s="257">
        <v>1.6491322000030943E-2</v>
      </c>
      <c r="K15" s="257">
        <v>0.38911486794059219</v>
      </c>
      <c r="L15" s="257">
        <v>0.17081234178755117</v>
      </c>
      <c r="M15" s="258">
        <v>14.481999999999999</v>
      </c>
      <c r="N15" s="259">
        <v>0</v>
      </c>
      <c r="O15" s="259">
        <v>9.9767785389313239</v>
      </c>
      <c r="P15" s="260">
        <v>8</v>
      </c>
      <c r="Q15" s="261">
        <v>2</v>
      </c>
      <c r="R15" s="261">
        <v>142</v>
      </c>
    </row>
    <row r="16" spans="1:18" ht="16.5">
      <c r="A16" s="250" t="s">
        <v>117</v>
      </c>
      <c r="B16" s="251" t="s">
        <v>977</v>
      </c>
      <c r="C16" s="252" t="s">
        <v>69</v>
      </c>
      <c r="D16" s="253">
        <v>0.68789563836749001</v>
      </c>
      <c r="E16" s="254">
        <v>5742</v>
      </c>
      <c r="F16" s="227" t="s">
        <v>121</v>
      </c>
      <c r="G16" s="255" t="s">
        <v>285</v>
      </c>
      <c r="H16" s="256">
        <v>2</v>
      </c>
      <c r="I16" s="228">
        <v>2077.348</v>
      </c>
      <c r="J16" s="257">
        <v>2.0433770214306285E-2</v>
      </c>
      <c r="K16" s="257">
        <v>0.38364875085531802</v>
      </c>
      <c r="L16" s="257">
        <v>0.11793883355123937</v>
      </c>
      <c r="M16" s="258">
        <v>15.526</v>
      </c>
      <c r="N16" s="259">
        <v>0</v>
      </c>
      <c r="O16" s="259">
        <v>38.462501227526637</v>
      </c>
      <c r="P16" s="260">
        <v>0</v>
      </c>
      <c r="Q16" s="261">
        <v>0</v>
      </c>
      <c r="R16" s="261">
        <v>799</v>
      </c>
    </row>
    <row r="17" spans="1:18" ht="16.5">
      <c r="A17" s="250" t="s">
        <v>117</v>
      </c>
      <c r="B17" s="251" t="s">
        <v>368</v>
      </c>
      <c r="C17" s="252" t="s">
        <v>69</v>
      </c>
      <c r="D17" s="253">
        <v>0.76036936186681614</v>
      </c>
      <c r="E17" s="254">
        <v>2683</v>
      </c>
      <c r="F17" s="227" t="s">
        <v>89</v>
      </c>
      <c r="G17" s="255" t="s">
        <v>359</v>
      </c>
      <c r="H17" s="256">
        <v>15</v>
      </c>
      <c r="I17" s="228">
        <v>2290.5650000000001</v>
      </c>
      <c r="J17" s="257">
        <v>2.2539643767219349E-2</v>
      </c>
      <c r="K17" s="257">
        <v>0.36518735508973138</v>
      </c>
      <c r="L17" s="257">
        <v>0.1589127573327978</v>
      </c>
      <c r="M17" s="258">
        <v>14.635</v>
      </c>
      <c r="N17" s="259">
        <v>0.17462940366241517</v>
      </c>
      <c r="O17" s="259">
        <v>17.113681558916685</v>
      </c>
      <c r="P17" s="260">
        <v>5</v>
      </c>
      <c r="Q17" s="261">
        <v>4</v>
      </c>
      <c r="R17" s="261">
        <v>496</v>
      </c>
    </row>
    <row r="18" spans="1:18" ht="16.5">
      <c r="A18" s="250" t="s">
        <v>117</v>
      </c>
      <c r="B18" s="251" t="s">
        <v>372</v>
      </c>
      <c r="C18" s="252" t="s">
        <v>69</v>
      </c>
      <c r="D18" s="253">
        <v>0.72457870332690577</v>
      </c>
      <c r="E18" s="254">
        <v>6687</v>
      </c>
      <c r="F18" s="227" t="s">
        <v>122</v>
      </c>
      <c r="G18" s="255" t="s">
        <v>317</v>
      </c>
      <c r="H18" s="256">
        <v>7</v>
      </c>
      <c r="I18" s="228">
        <v>738.029</v>
      </c>
      <c r="J18" s="257">
        <v>1.5419960837118761E-2</v>
      </c>
      <c r="K18" s="257">
        <v>0.36606012182059677</v>
      </c>
      <c r="L18" s="257">
        <v>9.5362422308621159E-2</v>
      </c>
      <c r="M18" s="258">
        <v>15.327</v>
      </c>
      <c r="N18" s="259">
        <v>0.13549603064378229</v>
      </c>
      <c r="O18" s="259">
        <v>31.977063231932622</v>
      </c>
      <c r="P18" s="260">
        <v>0</v>
      </c>
      <c r="Q18" s="261">
        <v>1</v>
      </c>
      <c r="R18" s="261">
        <v>247</v>
      </c>
    </row>
    <row r="19" spans="1:18" ht="16.5">
      <c r="A19" s="250" t="s">
        <v>117</v>
      </c>
      <c r="B19" s="251" t="s">
        <v>374</v>
      </c>
      <c r="C19" s="252" t="s">
        <v>66</v>
      </c>
      <c r="D19" s="253">
        <v>0.81500000000000006</v>
      </c>
      <c r="E19" s="254">
        <v>9053</v>
      </c>
      <c r="F19" s="227" t="s">
        <v>120</v>
      </c>
      <c r="G19" s="255" t="s">
        <v>264</v>
      </c>
      <c r="H19" s="256">
        <v>1</v>
      </c>
      <c r="I19" s="228">
        <v>2033.204</v>
      </c>
      <c r="J19" s="257">
        <v>3.0294461907042214E-2</v>
      </c>
      <c r="K19" s="257">
        <v>0.3494672898812573</v>
      </c>
      <c r="L19" s="257">
        <v>0.12345047521055438</v>
      </c>
      <c r="M19" s="258">
        <v>10.763999999999999</v>
      </c>
      <c r="N19" s="259">
        <v>0.14755036877755504</v>
      </c>
      <c r="O19" s="259">
        <v>2.9018239192919157</v>
      </c>
      <c r="P19" s="260">
        <v>3</v>
      </c>
      <c r="Q19" s="261">
        <v>3</v>
      </c>
      <c r="R19" s="261">
        <v>59</v>
      </c>
    </row>
    <row r="20" spans="1:18" ht="16.5">
      <c r="A20" s="250" t="s">
        <v>117</v>
      </c>
      <c r="B20" s="251" t="s">
        <v>382</v>
      </c>
      <c r="C20" s="252" t="s">
        <v>66</v>
      </c>
      <c r="D20" s="253">
        <v>0.83666666666666656</v>
      </c>
      <c r="E20" s="254">
        <v>8868</v>
      </c>
      <c r="F20" s="227" t="s">
        <v>122</v>
      </c>
      <c r="G20" s="255" t="s">
        <v>303</v>
      </c>
      <c r="H20" s="256">
        <v>1</v>
      </c>
      <c r="I20" s="228">
        <v>1841.578</v>
      </c>
      <c r="J20" s="257">
        <v>8.2709636069738645E-3</v>
      </c>
      <c r="K20" s="257">
        <v>0.38029514956487359</v>
      </c>
      <c r="L20" s="257">
        <v>0.27585038483300733</v>
      </c>
      <c r="M20" s="258">
        <v>16.707000000000001</v>
      </c>
      <c r="N20" s="259">
        <v>0</v>
      </c>
      <c r="O20" s="259">
        <v>19.331247441053272</v>
      </c>
      <c r="P20" s="260">
        <v>40</v>
      </c>
      <c r="Q20" s="261">
        <v>0</v>
      </c>
      <c r="R20" s="261">
        <v>356</v>
      </c>
    </row>
    <row r="21" spans="1:18" ht="16.5">
      <c r="A21" s="250" t="s">
        <v>117</v>
      </c>
      <c r="B21" s="251" t="s">
        <v>384</v>
      </c>
      <c r="C21" s="252" t="s">
        <v>69</v>
      </c>
      <c r="D21" s="253">
        <v>0.77821428571428575</v>
      </c>
      <c r="E21" s="254">
        <v>3690</v>
      </c>
      <c r="F21" s="227" t="s">
        <v>120</v>
      </c>
      <c r="G21" s="255" t="s">
        <v>274</v>
      </c>
      <c r="H21" s="256">
        <v>1</v>
      </c>
      <c r="I21" s="228">
        <v>1790.2180000000001</v>
      </c>
      <c r="J21" s="257">
        <v>1.402830380777668E-2</v>
      </c>
      <c r="K21" s="257">
        <v>0.34391736374986387</v>
      </c>
      <c r="L21" s="257">
        <v>0.22958097840598182</v>
      </c>
      <c r="M21" s="258">
        <v>11.759</v>
      </c>
      <c r="N21" s="259">
        <v>5.5859118833572224E-2</v>
      </c>
      <c r="O21" s="259">
        <v>15.249539441565217</v>
      </c>
      <c r="P21" s="260">
        <v>9</v>
      </c>
      <c r="Q21" s="261">
        <v>1</v>
      </c>
      <c r="R21" s="261">
        <v>273</v>
      </c>
    </row>
    <row r="22" spans="1:18" ht="16.5">
      <c r="A22" s="250" t="s">
        <v>117</v>
      </c>
      <c r="B22" s="251" t="s">
        <v>386</v>
      </c>
      <c r="C22" s="252" t="s">
        <v>69</v>
      </c>
      <c r="D22" s="253">
        <v>0.79619047619047612</v>
      </c>
      <c r="E22" s="254">
        <v>1156</v>
      </c>
      <c r="F22" s="227" t="s">
        <v>122</v>
      </c>
      <c r="G22" s="255" t="s">
        <v>299</v>
      </c>
      <c r="H22" s="256">
        <v>1</v>
      </c>
      <c r="I22" s="228">
        <v>1366.9749999999999</v>
      </c>
      <c r="J22" s="257">
        <v>3.4878953045028444E-2</v>
      </c>
      <c r="K22" s="257">
        <v>0.36434302262678031</v>
      </c>
      <c r="L22" s="257">
        <v>0.26628138773569382</v>
      </c>
      <c r="M22" s="258">
        <v>16.439</v>
      </c>
      <c r="N22" s="259">
        <v>0</v>
      </c>
      <c r="O22" s="259">
        <v>7.0228058303919241</v>
      </c>
      <c r="P22" s="260">
        <v>8</v>
      </c>
      <c r="Q22" s="261">
        <v>0</v>
      </c>
      <c r="R22" s="261">
        <v>96</v>
      </c>
    </row>
    <row r="23" spans="1:18" ht="16.5">
      <c r="A23" s="250" t="s">
        <v>117</v>
      </c>
      <c r="B23" s="251" t="s">
        <v>388</v>
      </c>
      <c r="C23" s="252" t="s">
        <v>66</v>
      </c>
      <c r="D23" s="253">
        <v>0.8259327021639985</v>
      </c>
      <c r="E23" s="254">
        <v>3347</v>
      </c>
      <c r="F23" s="227" t="s">
        <v>122</v>
      </c>
      <c r="G23" s="255" t="s">
        <v>325</v>
      </c>
      <c r="H23" s="256">
        <v>13</v>
      </c>
      <c r="I23" s="228">
        <v>2074.3820000000001</v>
      </c>
      <c r="J23" s="257">
        <v>2.7153689182388391E-2</v>
      </c>
      <c r="K23" s="257">
        <v>0.37255017224513109</v>
      </c>
      <c r="L23" s="257">
        <v>0.20439822559200763</v>
      </c>
      <c r="M23" s="258">
        <v>11.706</v>
      </c>
      <c r="N23" s="259">
        <v>4.8207128677360295E-2</v>
      </c>
      <c r="O23" s="259">
        <v>6.4115481140889186</v>
      </c>
      <c r="P23" s="260">
        <v>38</v>
      </c>
      <c r="Q23" s="261">
        <v>1</v>
      </c>
      <c r="R23" s="261">
        <v>133</v>
      </c>
    </row>
    <row r="24" spans="1:18" ht="16.5">
      <c r="A24" s="250" t="s">
        <v>117</v>
      </c>
      <c r="B24" s="251" t="s">
        <v>390</v>
      </c>
      <c r="C24" s="252" t="s">
        <v>66</v>
      </c>
      <c r="D24" s="253">
        <v>0.84196673925043086</v>
      </c>
      <c r="E24" s="254">
        <v>4788</v>
      </c>
      <c r="F24" s="227" t="s">
        <v>118</v>
      </c>
      <c r="G24" s="255" t="s">
        <v>219</v>
      </c>
      <c r="H24" s="256">
        <v>8</v>
      </c>
      <c r="I24" s="228">
        <v>950.92400000000009</v>
      </c>
      <c r="J24" s="257">
        <v>3.1832192540103603E-2</v>
      </c>
      <c r="K24" s="257">
        <v>0.33697639301898324</v>
      </c>
      <c r="L24" s="257">
        <v>0.13938573157725298</v>
      </c>
      <c r="M24" s="258">
        <v>12.231</v>
      </c>
      <c r="N24" s="259">
        <v>0</v>
      </c>
      <c r="O24" s="259">
        <v>18.92895751921289</v>
      </c>
      <c r="P24" s="260">
        <v>2</v>
      </c>
      <c r="Q24" s="261">
        <v>0</v>
      </c>
      <c r="R24" s="261">
        <v>206</v>
      </c>
    </row>
    <row r="25" spans="1:18" ht="16.5">
      <c r="A25" s="250" t="s">
        <v>117</v>
      </c>
      <c r="B25" s="251" t="s">
        <v>394</v>
      </c>
      <c r="C25" s="252" t="s">
        <v>69</v>
      </c>
      <c r="D25" s="253">
        <v>0.76400000000000001</v>
      </c>
      <c r="E25" s="254">
        <v>741</v>
      </c>
      <c r="F25" s="227" t="s">
        <v>122</v>
      </c>
      <c r="G25" s="255" t="s">
        <v>304</v>
      </c>
      <c r="H25" s="256">
        <v>1</v>
      </c>
      <c r="I25" s="228">
        <v>2311.9270000000001</v>
      </c>
      <c r="J25" s="257">
        <v>2.4874165414675499E-2</v>
      </c>
      <c r="K25" s="257">
        <v>0.37102274110549421</v>
      </c>
      <c r="L25" s="257">
        <v>0.16652774936232848</v>
      </c>
      <c r="M25" s="258">
        <v>12.795999999999999</v>
      </c>
      <c r="N25" s="259">
        <v>0.12976188261999622</v>
      </c>
      <c r="O25" s="259">
        <v>17.993647723306143</v>
      </c>
      <c r="P25" s="260">
        <v>16</v>
      </c>
      <c r="Q25" s="261">
        <v>3</v>
      </c>
      <c r="R25" s="261">
        <v>416</v>
      </c>
    </row>
    <row r="26" spans="1:18" ht="16.5">
      <c r="A26" s="250" t="s">
        <v>117</v>
      </c>
      <c r="B26" s="251" t="s">
        <v>396</v>
      </c>
      <c r="C26" s="252" t="s">
        <v>69</v>
      </c>
      <c r="D26" s="253">
        <v>0.69750000000000001</v>
      </c>
      <c r="E26" s="254">
        <v>7170</v>
      </c>
      <c r="F26" s="227" t="s">
        <v>122</v>
      </c>
      <c r="G26" s="255" t="s">
        <v>305</v>
      </c>
      <c r="H26" s="256">
        <v>1</v>
      </c>
      <c r="I26" s="228">
        <v>615.27200000000005</v>
      </c>
      <c r="J26" s="257">
        <v>3.6145237358737092E-2</v>
      </c>
      <c r="K26" s="257">
        <v>0.38747717905835521</v>
      </c>
      <c r="L26" s="257">
        <v>0.21616455811413487</v>
      </c>
      <c r="M26" s="258">
        <v>19.396000000000001</v>
      </c>
      <c r="N26" s="259">
        <v>0.3250594858859171</v>
      </c>
      <c r="O26" s="259">
        <v>7.4763681753760931</v>
      </c>
      <c r="P26" s="260">
        <v>9</v>
      </c>
      <c r="Q26" s="261">
        <v>2</v>
      </c>
      <c r="R26" s="261">
        <v>46</v>
      </c>
    </row>
    <row r="27" spans="1:18" ht="16.5">
      <c r="A27" s="250" t="s">
        <v>117</v>
      </c>
      <c r="B27" s="251" t="s">
        <v>858</v>
      </c>
      <c r="C27" s="252" t="s">
        <v>69</v>
      </c>
      <c r="D27" s="253">
        <v>0.73201836885303473</v>
      </c>
      <c r="E27" s="254">
        <v>3521</v>
      </c>
      <c r="F27" s="227" t="s">
        <v>120</v>
      </c>
      <c r="G27" s="255" t="s">
        <v>853</v>
      </c>
      <c r="H27" s="256">
        <v>10</v>
      </c>
      <c r="I27" s="228">
        <v>1886.4459999999999</v>
      </c>
      <c r="J27" s="257">
        <v>4.9890987037961625E-2</v>
      </c>
      <c r="K27" s="257">
        <v>0.3365494618797148</v>
      </c>
      <c r="L27" s="257">
        <v>0.21097873991622343</v>
      </c>
      <c r="M27" s="258">
        <v>15.465999999999999</v>
      </c>
      <c r="N27" s="259">
        <v>0.68912653741480012</v>
      </c>
      <c r="O27" s="259">
        <v>46.224487740438903</v>
      </c>
      <c r="P27" s="260">
        <v>3</v>
      </c>
      <c r="Q27" s="261">
        <v>14</v>
      </c>
      <c r="R27" s="261">
        <v>935</v>
      </c>
    </row>
    <row r="28" spans="1:18" ht="16.5">
      <c r="A28" s="250" t="s">
        <v>117</v>
      </c>
      <c r="B28" s="251" t="s">
        <v>398</v>
      </c>
      <c r="C28" s="252" t="s">
        <v>66</v>
      </c>
      <c r="D28" s="253">
        <v>0.80464285714285722</v>
      </c>
      <c r="E28" s="254">
        <v>543</v>
      </c>
      <c r="F28" s="227" t="s">
        <v>120</v>
      </c>
      <c r="G28" s="255" t="s">
        <v>258</v>
      </c>
      <c r="H28" s="256">
        <v>1</v>
      </c>
      <c r="I28" s="228">
        <v>2038.308</v>
      </c>
      <c r="J28" s="257">
        <v>4.0610671473341492E-2</v>
      </c>
      <c r="K28" s="257">
        <v>0.29174411433608766</v>
      </c>
      <c r="L28" s="257">
        <v>0.24628270114232001</v>
      </c>
      <c r="M28" s="258">
        <v>11.5</v>
      </c>
      <c r="N28" s="259">
        <v>0.14718089709700399</v>
      </c>
      <c r="O28" s="259">
        <v>2.0605325593580557</v>
      </c>
      <c r="P28" s="260">
        <v>6</v>
      </c>
      <c r="Q28" s="261">
        <v>3</v>
      </c>
      <c r="R28" s="261">
        <v>42</v>
      </c>
    </row>
    <row r="29" spans="1:18" ht="16.5">
      <c r="A29" s="250" t="s">
        <v>117</v>
      </c>
      <c r="B29" s="251" t="s">
        <v>400</v>
      </c>
      <c r="C29" s="252" t="s">
        <v>69</v>
      </c>
      <c r="D29" s="253">
        <v>0.77366517252512113</v>
      </c>
      <c r="E29" s="254">
        <v>4248</v>
      </c>
      <c r="F29" s="227" t="s">
        <v>122</v>
      </c>
      <c r="G29" s="255" t="s">
        <v>313</v>
      </c>
      <c r="H29" s="256">
        <v>2</v>
      </c>
      <c r="I29" s="228">
        <v>1660.8809999999999</v>
      </c>
      <c r="J29" s="257">
        <v>1.1515307745195637E-2</v>
      </c>
      <c r="K29" s="257">
        <v>0.4011543445994778</v>
      </c>
      <c r="L29" s="257">
        <v>0.180024938571758</v>
      </c>
      <c r="M29" s="258">
        <v>13.843999999999999</v>
      </c>
      <c r="N29" s="259">
        <v>6.0209009555771908E-2</v>
      </c>
      <c r="O29" s="259">
        <v>13.787863188271768</v>
      </c>
      <c r="P29" s="260">
        <v>10</v>
      </c>
      <c r="Q29" s="261">
        <v>1</v>
      </c>
      <c r="R29" s="261">
        <v>229</v>
      </c>
    </row>
    <row r="30" spans="1:18" ht="16.5">
      <c r="A30" s="250" t="s">
        <v>117</v>
      </c>
      <c r="B30" s="251" t="s">
        <v>402</v>
      </c>
      <c r="C30" s="252" t="s">
        <v>69</v>
      </c>
      <c r="D30" s="253">
        <v>0.78714250840049571</v>
      </c>
      <c r="E30" s="254">
        <v>766</v>
      </c>
      <c r="F30" s="227" t="s">
        <v>124</v>
      </c>
      <c r="G30" s="255" t="s">
        <v>351</v>
      </c>
      <c r="H30" s="256">
        <v>3</v>
      </c>
      <c r="I30" s="228">
        <v>2533.5220000000004</v>
      </c>
      <c r="J30" s="257">
        <v>2.2908239262307856E-2</v>
      </c>
      <c r="K30" s="257">
        <v>0.3385567416518116</v>
      </c>
      <c r="L30" s="257">
        <v>0.29681999998421171</v>
      </c>
      <c r="M30" s="258">
        <v>13.332000000000001</v>
      </c>
      <c r="N30" s="259">
        <v>0</v>
      </c>
      <c r="O30" s="259">
        <v>14.012114360956801</v>
      </c>
      <c r="P30" s="260">
        <v>4</v>
      </c>
      <c r="Q30" s="261">
        <v>0</v>
      </c>
      <c r="R30" s="261">
        <v>355</v>
      </c>
    </row>
    <row r="31" spans="1:18" ht="16.5">
      <c r="A31" s="250" t="s">
        <v>117</v>
      </c>
      <c r="B31" s="251" t="s">
        <v>199</v>
      </c>
      <c r="C31" s="252" t="s">
        <v>66</v>
      </c>
      <c r="D31" s="253">
        <v>0.81607142857142867</v>
      </c>
      <c r="E31" s="254">
        <v>3217</v>
      </c>
      <c r="F31" s="227" t="s">
        <v>121</v>
      </c>
      <c r="G31" s="255" t="s">
        <v>294</v>
      </c>
      <c r="H31" s="256">
        <v>1</v>
      </c>
      <c r="I31" s="228">
        <v>1809.606</v>
      </c>
      <c r="J31" s="257">
        <v>8.6947086656882673E-3</v>
      </c>
      <c r="K31" s="257">
        <v>0.36331785586985516</v>
      </c>
      <c r="L31" s="257">
        <v>0.26635632286807182</v>
      </c>
      <c r="M31" s="258">
        <v>11.741</v>
      </c>
      <c r="N31" s="259">
        <v>0</v>
      </c>
      <c r="O31" s="259">
        <v>2.9288143385908314</v>
      </c>
      <c r="P31" s="260">
        <v>2</v>
      </c>
      <c r="Q31" s="261">
        <v>0</v>
      </c>
      <c r="R31" s="261">
        <v>53</v>
      </c>
    </row>
    <row r="32" spans="1:18" ht="16.5">
      <c r="A32" s="250" t="s">
        <v>117</v>
      </c>
      <c r="B32" s="251" t="s">
        <v>405</v>
      </c>
      <c r="C32" s="252" t="s">
        <v>66</v>
      </c>
      <c r="D32" s="253">
        <v>0.81765770593514109</v>
      </c>
      <c r="E32" s="254">
        <v>5099</v>
      </c>
      <c r="F32" s="227" t="s">
        <v>121</v>
      </c>
      <c r="G32" s="255" t="s">
        <v>281</v>
      </c>
      <c r="H32" s="256">
        <v>3</v>
      </c>
      <c r="I32" s="228">
        <v>2023.4110000000003</v>
      </c>
      <c r="J32" s="257">
        <v>1.2434190263990369E-2</v>
      </c>
      <c r="K32" s="257">
        <v>0.38133883527378998</v>
      </c>
      <c r="L32" s="257">
        <v>0.25550913778762691</v>
      </c>
      <c r="M32" s="258">
        <v>14.484</v>
      </c>
      <c r="N32" s="259">
        <v>0</v>
      </c>
      <c r="O32" s="259">
        <v>17.594052814776628</v>
      </c>
      <c r="P32" s="260">
        <v>6</v>
      </c>
      <c r="Q32" s="261">
        <v>0</v>
      </c>
      <c r="R32" s="261">
        <v>376</v>
      </c>
    </row>
    <row r="33" spans="1:18" ht="16.5">
      <c r="A33" s="250" t="s">
        <v>117</v>
      </c>
      <c r="B33" s="251" t="s">
        <v>899</v>
      </c>
      <c r="C33" s="252" t="s">
        <v>69</v>
      </c>
      <c r="D33" s="253">
        <v>0.77856674478315635</v>
      </c>
      <c r="E33" s="254">
        <v>1101</v>
      </c>
      <c r="F33" s="227" t="s">
        <v>120</v>
      </c>
      <c r="G33" s="255" t="s">
        <v>273</v>
      </c>
      <c r="H33" s="256">
        <v>3</v>
      </c>
      <c r="I33" s="228">
        <v>2454.5149999999999</v>
      </c>
      <c r="J33" s="257">
        <v>3.2342676045348476E-2</v>
      </c>
      <c r="K33" s="257">
        <v>0.36484887153479845</v>
      </c>
      <c r="L33" s="257">
        <v>0.11733478915386543</v>
      </c>
      <c r="M33" s="258">
        <v>13.492000000000001</v>
      </c>
      <c r="N33" s="259">
        <v>0.20370623116990527</v>
      </c>
      <c r="O33" s="259">
        <v>8.7593679403059266</v>
      </c>
      <c r="P33" s="260">
        <v>30</v>
      </c>
      <c r="Q33" s="261">
        <v>5</v>
      </c>
      <c r="R33" s="261">
        <v>215</v>
      </c>
    </row>
    <row r="34" spans="1:18" ht="16.5">
      <c r="A34" s="250" t="s">
        <v>117</v>
      </c>
      <c r="B34" s="251" t="s">
        <v>413</v>
      </c>
      <c r="C34" s="252" t="s">
        <v>69</v>
      </c>
      <c r="D34" s="253">
        <v>0.77164101058989276</v>
      </c>
      <c r="E34" s="254">
        <v>8335</v>
      </c>
      <c r="F34" s="227" t="s">
        <v>120</v>
      </c>
      <c r="G34" s="255" t="s">
        <v>268</v>
      </c>
      <c r="H34" s="256">
        <v>2</v>
      </c>
      <c r="I34" s="228">
        <v>1093.5020000000002</v>
      </c>
      <c r="J34" s="257">
        <v>1.5318506802112091E-2</v>
      </c>
      <c r="K34" s="257">
        <v>0.31828210784763927</v>
      </c>
      <c r="L34" s="257">
        <v>0.2743479207171089</v>
      </c>
      <c r="M34" s="258">
        <v>10.845000000000001</v>
      </c>
      <c r="N34" s="259">
        <v>0</v>
      </c>
      <c r="O34" s="259">
        <v>2.0118847519254648</v>
      </c>
      <c r="P34" s="260">
        <v>1</v>
      </c>
      <c r="Q34" s="261">
        <v>0</v>
      </c>
      <c r="R34" s="261">
        <v>22</v>
      </c>
    </row>
    <row r="35" spans="1:18" ht="16.5">
      <c r="A35" s="250" t="s">
        <v>117</v>
      </c>
      <c r="B35" s="251" t="s">
        <v>417</v>
      </c>
      <c r="C35" s="252" t="s">
        <v>69</v>
      </c>
      <c r="D35" s="253">
        <v>0.79802291294988426</v>
      </c>
      <c r="E35" s="254">
        <v>8286</v>
      </c>
      <c r="F35" s="227" t="s">
        <v>120</v>
      </c>
      <c r="G35" s="255" t="s">
        <v>276</v>
      </c>
      <c r="H35" s="256">
        <v>13</v>
      </c>
      <c r="I35" s="228">
        <v>1665.9179999999999</v>
      </c>
      <c r="J35" s="257">
        <v>3.1184968261898371E-2</v>
      </c>
      <c r="K35" s="257">
        <v>0.34149819747436699</v>
      </c>
      <c r="L35" s="257">
        <v>0.14492296292660237</v>
      </c>
      <c r="M35" s="258">
        <v>12.14</v>
      </c>
      <c r="N35" s="259">
        <v>6.0026964112279237E-2</v>
      </c>
      <c r="O35" s="259">
        <v>14.466498351059297</v>
      </c>
      <c r="P35" s="260">
        <v>4</v>
      </c>
      <c r="Q35" s="261">
        <v>1</v>
      </c>
      <c r="R35" s="261">
        <v>250</v>
      </c>
    </row>
    <row r="36" spans="1:18" ht="16.5">
      <c r="A36" s="250" t="s">
        <v>117</v>
      </c>
      <c r="B36" s="251" t="s">
        <v>419</v>
      </c>
      <c r="C36" s="252" t="s">
        <v>66</v>
      </c>
      <c r="D36" s="253">
        <v>0.80346273797095624</v>
      </c>
      <c r="E36" s="254">
        <v>9585</v>
      </c>
      <c r="F36" s="227" t="s">
        <v>120</v>
      </c>
      <c r="G36" s="255" t="s">
        <v>260</v>
      </c>
      <c r="H36" s="256">
        <v>2</v>
      </c>
      <c r="I36" s="228">
        <v>2059.4499999999998</v>
      </c>
      <c r="J36" s="257">
        <v>5.2195928507532434E-3</v>
      </c>
      <c r="K36" s="257">
        <v>0.33899634967709397</v>
      </c>
      <c r="L36" s="257">
        <v>6.6522615261356194E-2</v>
      </c>
      <c r="M36" s="258">
        <v>11.959</v>
      </c>
      <c r="N36" s="259">
        <v>4.8556653475442475E-2</v>
      </c>
      <c r="O36" s="259">
        <v>8.0118478234480079</v>
      </c>
      <c r="P36" s="260">
        <v>0</v>
      </c>
      <c r="Q36" s="261">
        <v>1</v>
      </c>
      <c r="R36" s="261">
        <v>165</v>
      </c>
    </row>
    <row r="37" spans="1:18" ht="16.5">
      <c r="A37" s="250" t="s">
        <v>117</v>
      </c>
      <c r="B37" s="251" t="s">
        <v>421</v>
      </c>
      <c r="C37" s="252" t="s">
        <v>66</v>
      </c>
      <c r="D37" s="253">
        <v>0.8290909090909091</v>
      </c>
      <c r="E37" s="254">
        <v>3371</v>
      </c>
      <c r="F37" s="227" t="s">
        <v>118</v>
      </c>
      <c r="G37" s="255" t="s">
        <v>216</v>
      </c>
      <c r="H37" s="256">
        <v>1</v>
      </c>
      <c r="I37" s="228">
        <v>1948.375</v>
      </c>
      <c r="J37" s="257">
        <v>2.6455256937685766E-2</v>
      </c>
      <c r="K37" s="257">
        <v>0.31056384068725157</v>
      </c>
      <c r="L37" s="257">
        <v>0.22182397391390127</v>
      </c>
      <c r="M37" s="258">
        <v>8.7910000000000004</v>
      </c>
      <c r="N37" s="259">
        <v>0.51324821967023804</v>
      </c>
      <c r="O37" s="259">
        <v>6.7235516776801179</v>
      </c>
      <c r="P37" s="260">
        <v>3</v>
      </c>
      <c r="Q37" s="261">
        <v>10</v>
      </c>
      <c r="R37" s="261">
        <v>137</v>
      </c>
    </row>
    <row r="38" spans="1:18" ht="16.5">
      <c r="A38" s="250" t="s">
        <v>117</v>
      </c>
      <c r="B38" s="251" t="s">
        <v>423</v>
      </c>
      <c r="C38" s="252" t="s">
        <v>69</v>
      </c>
      <c r="D38" s="253">
        <v>0.74541204244788517</v>
      </c>
      <c r="E38" s="254">
        <v>4271</v>
      </c>
      <c r="F38" s="227" t="s">
        <v>120</v>
      </c>
      <c r="G38" s="255" t="s">
        <v>276</v>
      </c>
      <c r="H38" s="256">
        <v>17</v>
      </c>
      <c r="I38" s="228">
        <v>2244.1799999999998</v>
      </c>
      <c r="J38" s="257">
        <v>2.0304013127513787E-2</v>
      </c>
      <c r="K38" s="257">
        <v>0.35089252967594325</v>
      </c>
      <c r="L38" s="257">
        <v>0.13412471370389187</v>
      </c>
      <c r="M38" s="258">
        <v>14.555</v>
      </c>
      <c r="N38" s="259">
        <v>4.4559705549465735E-2</v>
      </c>
      <c r="O38" s="259">
        <v>11.27360550401483</v>
      </c>
      <c r="P38" s="260">
        <v>7</v>
      </c>
      <c r="Q38" s="261">
        <v>1</v>
      </c>
      <c r="R38" s="261">
        <v>270</v>
      </c>
    </row>
    <row r="39" spans="1:18" ht="16.5">
      <c r="A39" s="250" t="s">
        <v>117</v>
      </c>
      <c r="B39" s="251" t="s">
        <v>431</v>
      </c>
      <c r="C39" s="252" t="s">
        <v>66</v>
      </c>
      <c r="D39" s="253">
        <v>0.80787747255404541</v>
      </c>
      <c r="E39" s="254">
        <v>6088</v>
      </c>
      <c r="F39" s="227" t="s">
        <v>119</v>
      </c>
      <c r="G39" s="255" t="s">
        <v>242</v>
      </c>
      <c r="H39" s="256">
        <v>2</v>
      </c>
      <c r="I39" s="228">
        <v>165.416</v>
      </c>
      <c r="J39" s="257">
        <v>4.5804698653855225E-2</v>
      </c>
      <c r="K39" s="257">
        <v>0.31687757583483056</v>
      </c>
      <c r="L39" s="257">
        <v>0.17113902270367279</v>
      </c>
      <c r="M39" s="258">
        <v>14.157999999999999</v>
      </c>
      <c r="N39" s="259">
        <v>0.60453644145669105</v>
      </c>
      <c r="O39" s="259">
        <v>2.4181457658267642</v>
      </c>
      <c r="P39" s="260">
        <v>1</v>
      </c>
      <c r="Q39" s="261">
        <v>2</v>
      </c>
      <c r="R39" s="261">
        <v>28</v>
      </c>
    </row>
    <row r="40" spans="1:18" ht="16.5">
      <c r="A40" s="250" t="s">
        <v>117</v>
      </c>
      <c r="B40" s="251" t="s">
        <v>200</v>
      </c>
      <c r="C40" s="252" t="s">
        <v>69</v>
      </c>
      <c r="D40" s="253">
        <v>0.79687907880676534</v>
      </c>
      <c r="E40" s="254">
        <v>2709</v>
      </c>
      <c r="F40" s="227" t="s">
        <v>122</v>
      </c>
      <c r="G40" s="255" t="s">
        <v>306</v>
      </c>
      <c r="H40" s="256">
        <v>8</v>
      </c>
      <c r="I40" s="228">
        <v>713.78200000000004</v>
      </c>
      <c r="J40" s="257">
        <v>3.5995032876279809E-2</v>
      </c>
      <c r="K40" s="257">
        <v>0.37083270124996875</v>
      </c>
      <c r="L40" s="257">
        <v>0.254707970236902</v>
      </c>
      <c r="M40" s="258">
        <v>14.804</v>
      </c>
      <c r="N40" s="259">
        <v>0</v>
      </c>
      <c r="O40" s="259">
        <v>27.319265546063082</v>
      </c>
      <c r="P40" s="260">
        <v>7</v>
      </c>
      <c r="Q40" s="261">
        <v>1</v>
      </c>
      <c r="R40" s="261">
        <v>218</v>
      </c>
    </row>
    <row r="41" spans="1:18" ht="16.5">
      <c r="A41" s="250" t="s">
        <v>117</v>
      </c>
      <c r="B41" s="251" t="s">
        <v>434</v>
      </c>
      <c r="C41" s="252" t="s">
        <v>66</v>
      </c>
      <c r="D41" s="253">
        <v>0.83958333333333346</v>
      </c>
      <c r="E41" s="254">
        <v>9636</v>
      </c>
      <c r="F41" s="227" t="s">
        <v>123</v>
      </c>
      <c r="G41" s="255" t="s">
        <v>333</v>
      </c>
      <c r="H41" s="256">
        <v>1</v>
      </c>
      <c r="I41" s="228">
        <v>2072.62</v>
      </c>
      <c r="J41" s="257">
        <v>1.4067095760282262E-2</v>
      </c>
      <c r="K41" s="257">
        <v>0.32801352664195865</v>
      </c>
      <c r="L41" s="257">
        <v>0.15235381934044476</v>
      </c>
      <c r="M41" s="258">
        <v>10.771000000000001</v>
      </c>
      <c r="N41" s="259">
        <v>9.6496222172901935E-2</v>
      </c>
      <c r="O41" s="259">
        <v>16.259613436133975</v>
      </c>
      <c r="P41" s="260">
        <v>1</v>
      </c>
      <c r="Q41" s="261">
        <v>2</v>
      </c>
      <c r="R41" s="261">
        <v>364</v>
      </c>
    </row>
    <row r="42" spans="1:18" ht="16.5">
      <c r="A42" s="250" t="s">
        <v>117</v>
      </c>
      <c r="B42" s="251" t="s">
        <v>436</v>
      </c>
      <c r="C42" s="252" t="s">
        <v>69</v>
      </c>
      <c r="D42" s="253">
        <v>0.792417678745582</v>
      </c>
      <c r="E42" s="254">
        <v>5914</v>
      </c>
      <c r="F42" s="227" t="s">
        <v>89</v>
      </c>
      <c r="G42" s="255" t="s">
        <v>360</v>
      </c>
      <c r="H42" s="256">
        <v>15</v>
      </c>
      <c r="I42" s="228">
        <v>2047.6419999999998</v>
      </c>
      <c r="J42" s="257">
        <v>2.055454773975943E-2</v>
      </c>
      <c r="K42" s="257">
        <v>0.38268721746776635</v>
      </c>
      <c r="L42" s="257">
        <v>0.17337014966483399</v>
      </c>
      <c r="M42" s="258">
        <v>15.25</v>
      </c>
      <c r="N42" s="259">
        <v>4.8836661877418031E-2</v>
      </c>
      <c r="O42" s="259">
        <v>34.674029932966803</v>
      </c>
      <c r="P42" s="260">
        <v>15</v>
      </c>
      <c r="Q42" s="261">
        <v>2</v>
      </c>
      <c r="R42" s="261">
        <v>809</v>
      </c>
    </row>
    <row r="43" spans="1:18" ht="16.5">
      <c r="A43" s="250" t="s">
        <v>117</v>
      </c>
      <c r="B43" s="251" t="s">
        <v>443</v>
      </c>
      <c r="C43" s="252" t="s">
        <v>69</v>
      </c>
      <c r="D43" s="253">
        <v>0.76686522575302341</v>
      </c>
      <c r="E43" s="254">
        <v>1843</v>
      </c>
      <c r="F43" s="227" t="s">
        <v>121</v>
      </c>
      <c r="G43" s="255" t="s">
        <v>285</v>
      </c>
      <c r="H43" s="256">
        <v>2</v>
      </c>
      <c r="I43" s="228">
        <v>1920.316</v>
      </c>
      <c r="J43" s="257">
        <v>4.070448597926179E-3</v>
      </c>
      <c r="K43" s="257">
        <v>0.3712842828686938</v>
      </c>
      <c r="L43" s="257">
        <v>0.25881157059567278</v>
      </c>
      <c r="M43" s="258">
        <v>12.603999999999999</v>
      </c>
      <c r="N43" s="259">
        <v>0</v>
      </c>
      <c r="O43" s="259">
        <v>14.320559741209259</v>
      </c>
      <c r="P43" s="260">
        <v>1</v>
      </c>
      <c r="Q43" s="261">
        <v>0</v>
      </c>
      <c r="R43" s="261">
        <v>275</v>
      </c>
    </row>
    <row r="44" spans="1:18" ht="16.5">
      <c r="A44" s="250" t="s">
        <v>117</v>
      </c>
      <c r="B44" s="251" t="s">
        <v>445</v>
      </c>
      <c r="C44" s="252" t="s">
        <v>69</v>
      </c>
      <c r="D44" s="253">
        <v>0.76090909090909087</v>
      </c>
      <c r="E44" s="254">
        <v>8966</v>
      </c>
      <c r="F44" s="227" t="s">
        <v>122</v>
      </c>
      <c r="G44" s="255" t="s">
        <v>297</v>
      </c>
      <c r="H44" s="256">
        <v>1</v>
      </c>
      <c r="I44" s="228">
        <v>1230.817</v>
      </c>
      <c r="J44" s="257">
        <v>9.7992189580305908E-3</v>
      </c>
      <c r="K44" s="257">
        <v>0.34800513077032486</v>
      </c>
      <c r="L44" s="257">
        <v>0.24455300828636589</v>
      </c>
      <c r="M44" s="258">
        <v>18.515999999999998</v>
      </c>
      <c r="N44" s="259">
        <v>0</v>
      </c>
      <c r="O44" s="259">
        <v>17.143084634027641</v>
      </c>
      <c r="P44" s="260">
        <v>1</v>
      </c>
      <c r="Q44" s="261">
        <v>0</v>
      </c>
      <c r="R44" s="261">
        <v>211</v>
      </c>
    </row>
    <row r="45" spans="1:18" ht="16.5">
      <c r="A45" s="250" t="s">
        <v>117</v>
      </c>
      <c r="B45" s="251" t="s">
        <v>451</v>
      </c>
      <c r="C45" s="252" t="s">
        <v>66</v>
      </c>
      <c r="D45" s="253">
        <v>0.8214816953630063</v>
      </c>
      <c r="E45" s="254">
        <v>2078</v>
      </c>
      <c r="F45" s="227" t="s">
        <v>120</v>
      </c>
      <c r="G45" s="255" t="s">
        <v>248</v>
      </c>
      <c r="H45" s="256">
        <v>2</v>
      </c>
      <c r="I45" s="228">
        <v>2276.2070000000003</v>
      </c>
      <c r="J45" s="257">
        <v>1.7899827814226728E-2</v>
      </c>
      <c r="K45" s="257">
        <v>0.3125997209225238</v>
      </c>
      <c r="L45" s="257">
        <v>8.3472197388023153E-2</v>
      </c>
      <c r="M45" s="258">
        <v>10.718999999999999</v>
      </c>
      <c r="N45" s="259">
        <v>0.17573094186952237</v>
      </c>
      <c r="O45" s="259">
        <v>6.1066502299659033</v>
      </c>
      <c r="P45" s="260">
        <v>8</v>
      </c>
      <c r="Q45" s="261">
        <v>4</v>
      </c>
      <c r="R45" s="261">
        <v>139</v>
      </c>
    </row>
    <row r="46" spans="1:18" ht="16.5">
      <c r="A46" s="250" t="s">
        <v>117</v>
      </c>
      <c r="B46" s="251" t="s">
        <v>453</v>
      </c>
      <c r="C46" s="252" t="s">
        <v>69</v>
      </c>
      <c r="D46" s="253">
        <v>0.69641278364354398</v>
      </c>
      <c r="E46" s="254">
        <v>5836</v>
      </c>
      <c r="F46" s="227" t="s">
        <v>120</v>
      </c>
      <c r="G46" s="255" t="s">
        <v>255</v>
      </c>
      <c r="H46" s="256">
        <v>12</v>
      </c>
      <c r="I46" s="228">
        <v>1750.9459999999995</v>
      </c>
      <c r="J46" s="257">
        <v>4.7811002450270569E-2</v>
      </c>
      <c r="K46" s="257">
        <v>0.36518146866880535</v>
      </c>
      <c r="L46" s="257">
        <v>0.18789842747863156</v>
      </c>
      <c r="M46" s="258">
        <v>17.867999999999999</v>
      </c>
      <c r="N46" s="259">
        <v>5.7111984036058237E-2</v>
      </c>
      <c r="O46" s="259">
        <v>8.6239095894447946</v>
      </c>
      <c r="P46" s="260">
        <v>26</v>
      </c>
      <c r="Q46" s="261">
        <v>1</v>
      </c>
      <c r="R46" s="261">
        <v>279</v>
      </c>
    </row>
    <row r="47" spans="1:18" ht="16.5">
      <c r="A47" s="250" t="s">
        <v>117</v>
      </c>
      <c r="B47" s="251" t="s">
        <v>455</v>
      </c>
      <c r="C47" s="252" t="s">
        <v>69</v>
      </c>
      <c r="D47" s="253">
        <v>0.7981818181818181</v>
      </c>
      <c r="E47" s="254">
        <v>8403</v>
      </c>
      <c r="F47" s="227" t="s">
        <v>122</v>
      </c>
      <c r="G47" s="255" t="s">
        <v>314</v>
      </c>
      <c r="H47" s="256">
        <v>1</v>
      </c>
      <c r="I47" s="228">
        <v>1580.6690000000001</v>
      </c>
      <c r="J47" s="257">
        <v>1.7884799038860824E-2</v>
      </c>
      <c r="K47" s="257">
        <v>0.38107921063524186</v>
      </c>
      <c r="L47" s="257">
        <v>0.17529882404712999</v>
      </c>
      <c r="M47" s="258">
        <v>11.962999999999999</v>
      </c>
      <c r="N47" s="259">
        <v>0</v>
      </c>
      <c r="O47" s="259">
        <v>4.3019759355057889</v>
      </c>
      <c r="P47" s="260">
        <v>34</v>
      </c>
      <c r="Q47" s="261">
        <v>0</v>
      </c>
      <c r="R47" s="261">
        <v>77</v>
      </c>
    </row>
    <row r="48" spans="1:18" ht="16.5">
      <c r="A48" s="250" t="s">
        <v>117</v>
      </c>
      <c r="B48" s="251" t="s">
        <v>1033</v>
      </c>
      <c r="C48" s="252" t="s">
        <v>66</v>
      </c>
      <c r="D48" s="253">
        <v>0.83639679393932487</v>
      </c>
      <c r="E48" s="254">
        <v>4124</v>
      </c>
      <c r="F48" s="227" t="s">
        <v>118</v>
      </c>
      <c r="G48" s="255" t="s">
        <v>203</v>
      </c>
      <c r="H48" s="256">
        <v>4</v>
      </c>
      <c r="I48" s="228">
        <v>665.54900000000009</v>
      </c>
      <c r="J48" s="257">
        <v>2.1292197496159921E-2</v>
      </c>
      <c r="K48" s="257">
        <v>0.35716476091733684</v>
      </c>
      <c r="L48" s="257">
        <v>0.14526514851380548</v>
      </c>
      <c r="M48" s="258">
        <v>12.683</v>
      </c>
      <c r="N48" s="259">
        <v>0.60100758922333286</v>
      </c>
      <c r="O48" s="259">
        <v>32.153906023448307</v>
      </c>
      <c r="P48" s="260">
        <v>2</v>
      </c>
      <c r="Q48" s="261">
        <v>4</v>
      </c>
      <c r="R48" s="261">
        <v>227</v>
      </c>
    </row>
    <row r="49" spans="1:18" ht="16.5">
      <c r="A49" s="250" t="s">
        <v>117</v>
      </c>
      <c r="B49" s="251" t="s">
        <v>457</v>
      </c>
      <c r="C49" s="252" t="s">
        <v>69</v>
      </c>
      <c r="D49" s="253">
        <v>0.78000000000000014</v>
      </c>
      <c r="E49" s="254">
        <v>1547</v>
      </c>
      <c r="F49" s="227" t="s">
        <v>121</v>
      </c>
      <c r="G49" s="255" t="s">
        <v>290</v>
      </c>
      <c r="H49" s="256">
        <v>1</v>
      </c>
      <c r="I49" s="228">
        <v>1953.0319999999999</v>
      </c>
      <c r="J49" s="257">
        <v>1.9665585052639694E-2</v>
      </c>
      <c r="K49" s="257">
        <v>0.36789508426176831</v>
      </c>
      <c r="L49" s="257">
        <v>0.24116348324041798</v>
      </c>
      <c r="M49" s="258">
        <v>12.534000000000001</v>
      </c>
      <c r="N49" s="259">
        <v>0</v>
      </c>
      <c r="O49" s="259">
        <v>13.927063151039</v>
      </c>
      <c r="P49" s="260">
        <v>10</v>
      </c>
      <c r="Q49" s="261">
        <v>0</v>
      </c>
      <c r="R49" s="261">
        <v>272</v>
      </c>
    </row>
    <row r="50" spans="1:18" ht="16.5">
      <c r="A50" s="250" t="s">
        <v>117</v>
      </c>
      <c r="B50" s="251" t="s">
        <v>459</v>
      </c>
      <c r="C50" s="252" t="s">
        <v>69</v>
      </c>
      <c r="D50" s="253">
        <v>0.76583333333333337</v>
      </c>
      <c r="E50" s="254">
        <v>8901</v>
      </c>
      <c r="F50" s="227" t="s">
        <v>123</v>
      </c>
      <c r="G50" s="255" t="s">
        <v>337</v>
      </c>
      <c r="H50" s="256">
        <v>1</v>
      </c>
      <c r="I50" s="228">
        <v>1991.807</v>
      </c>
      <c r="J50" s="257">
        <v>1.3547307484178595E-2</v>
      </c>
      <c r="K50" s="257">
        <v>0.32967456871848588</v>
      </c>
      <c r="L50" s="257">
        <v>0.33637797236378825</v>
      </c>
      <c r="M50" s="258">
        <v>14.013</v>
      </c>
      <c r="N50" s="259">
        <v>0.15061700255094995</v>
      </c>
      <c r="O50" s="259">
        <v>15.26252292516293</v>
      </c>
      <c r="P50" s="260">
        <v>1</v>
      </c>
      <c r="Q50" s="261">
        <v>3</v>
      </c>
      <c r="R50" s="261">
        <v>304</v>
      </c>
    </row>
    <row r="51" spans="1:18" ht="16.5">
      <c r="A51" s="250" t="s">
        <v>117</v>
      </c>
      <c r="B51" s="251" t="s">
        <v>463</v>
      </c>
      <c r="C51" s="252" t="s">
        <v>69</v>
      </c>
      <c r="D51" s="253">
        <v>0.7767857142857143</v>
      </c>
      <c r="E51" s="254">
        <v>8435</v>
      </c>
      <c r="F51" s="227" t="s">
        <v>120</v>
      </c>
      <c r="G51" s="255" t="s">
        <v>266</v>
      </c>
      <c r="H51" s="256">
        <v>1</v>
      </c>
      <c r="I51" s="228">
        <v>1995.1869999999999</v>
      </c>
      <c r="J51" s="257">
        <v>3.6030921612020636E-2</v>
      </c>
      <c r="K51" s="257">
        <v>0.32969046963353416</v>
      </c>
      <c r="L51" s="257">
        <v>0.204993316415955</v>
      </c>
      <c r="M51" s="258">
        <v>13.106</v>
      </c>
      <c r="N51" s="259">
        <v>0.20048246104249878</v>
      </c>
      <c r="O51" s="259">
        <v>17.893059648043018</v>
      </c>
      <c r="P51" s="260">
        <v>11</v>
      </c>
      <c r="Q51" s="261">
        <v>4</v>
      </c>
      <c r="R51" s="261">
        <v>357</v>
      </c>
    </row>
    <row r="52" spans="1:18" ht="16.5">
      <c r="A52" s="250" t="s">
        <v>117</v>
      </c>
      <c r="B52" s="251" t="s">
        <v>469</v>
      </c>
      <c r="C52" s="252" t="s">
        <v>69</v>
      </c>
      <c r="D52" s="253">
        <v>0.77555363715415393</v>
      </c>
      <c r="E52" s="254">
        <v>9298</v>
      </c>
      <c r="F52" s="227" t="s">
        <v>123</v>
      </c>
      <c r="G52" s="255" t="s">
        <v>339</v>
      </c>
      <c r="H52" s="256">
        <v>2</v>
      </c>
      <c r="I52" s="228">
        <v>1317.0940000000001</v>
      </c>
      <c r="J52" s="257">
        <v>1.9305776618855536E-2</v>
      </c>
      <c r="K52" s="257">
        <v>0.35327417997184313</v>
      </c>
      <c r="L52" s="257">
        <v>0.25131084038041324</v>
      </c>
      <c r="M52" s="258">
        <v>15.456</v>
      </c>
      <c r="N52" s="259">
        <v>7.5924725190457176E-2</v>
      </c>
      <c r="O52" s="259">
        <v>44.491888961607899</v>
      </c>
      <c r="P52" s="260">
        <v>2</v>
      </c>
      <c r="Q52" s="261">
        <v>1</v>
      </c>
      <c r="R52" s="261">
        <v>586</v>
      </c>
    </row>
    <row r="53" spans="1:18" ht="16.5">
      <c r="A53" s="250" t="s">
        <v>117</v>
      </c>
      <c r="B53" s="251" t="s">
        <v>860</v>
      </c>
      <c r="C53" s="252" t="s">
        <v>66</v>
      </c>
      <c r="D53" s="253">
        <v>0.80107142857142855</v>
      </c>
      <c r="E53" s="254">
        <v>4676</v>
      </c>
      <c r="F53" s="227" t="s">
        <v>120</v>
      </c>
      <c r="G53" s="255" t="s">
        <v>853</v>
      </c>
      <c r="H53" s="256">
        <v>1</v>
      </c>
      <c r="I53" s="228">
        <v>2069.3029999999999</v>
      </c>
      <c r="J53" s="257">
        <v>2.7795442774797015E-2</v>
      </c>
      <c r="K53" s="257">
        <v>0.32332410198777017</v>
      </c>
      <c r="L53" s="257">
        <v>0.26095743349330669</v>
      </c>
      <c r="M53" s="258">
        <v>12.654999999999999</v>
      </c>
      <c r="N53" s="259">
        <v>4.8325450646908651E-2</v>
      </c>
      <c r="O53" s="259">
        <v>65.577636527855034</v>
      </c>
      <c r="P53" s="260">
        <v>2</v>
      </c>
      <c r="Q53" s="261">
        <v>1</v>
      </c>
      <c r="R53" s="261">
        <v>1357</v>
      </c>
    </row>
    <row r="54" spans="1:18" ht="16.5">
      <c r="A54" s="250" t="s">
        <v>117</v>
      </c>
      <c r="B54" s="251" t="s">
        <v>477</v>
      </c>
      <c r="C54" s="252" t="s">
        <v>69</v>
      </c>
      <c r="D54" s="253">
        <v>0.76057134766302115</v>
      </c>
      <c r="E54" s="254">
        <v>4580</v>
      </c>
      <c r="F54" s="227" t="s">
        <v>120</v>
      </c>
      <c r="G54" s="255" t="s">
        <v>270</v>
      </c>
      <c r="H54" s="256">
        <v>2</v>
      </c>
      <c r="I54" s="228">
        <v>1760.3680000000002</v>
      </c>
      <c r="J54" s="257">
        <v>3.2134832594646799E-2</v>
      </c>
      <c r="K54" s="257">
        <v>0.31942952561128723</v>
      </c>
      <c r="L54" s="257">
        <v>0.30050534888159747</v>
      </c>
      <c r="M54" s="258">
        <v>12.858000000000001</v>
      </c>
      <c r="N54" s="259">
        <v>0.11361260827281568</v>
      </c>
      <c r="O54" s="259">
        <v>6.0782745425956382</v>
      </c>
      <c r="P54" s="260">
        <v>5</v>
      </c>
      <c r="Q54" s="261">
        <v>2</v>
      </c>
      <c r="R54" s="261">
        <v>107</v>
      </c>
    </row>
    <row r="55" spans="1:18" ht="16.5">
      <c r="A55" s="250" t="s">
        <v>117</v>
      </c>
      <c r="B55" s="251" t="s">
        <v>479</v>
      </c>
      <c r="C55" s="252" t="s">
        <v>69</v>
      </c>
      <c r="D55" s="253">
        <v>0.77142857142857157</v>
      </c>
      <c r="E55" s="254">
        <v>9095</v>
      </c>
      <c r="F55" s="227" t="s">
        <v>124</v>
      </c>
      <c r="G55" s="255" t="s">
        <v>352</v>
      </c>
      <c r="H55" s="256">
        <v>1</v>
      </c>
      <c r="I55" s="228">
        <v>2455.0889999999999</v>
      </c>
      <c r="J55" s="257">
        <v>1.9113332323697232E-2</v>
      </c>
      <c r="K55" s="257">
        <v>0.3281019175382156</v>
      </c>
      <c r="L55" s="257">
        <v>0.23380007812344075</v>
      </c>
      <c r="M55" s="258">
        <v>15.811999999999999</v>
      </c>
      <c r="N55" s="259">
        <v>0</v>
      </c>
      <c r="O55" s="259">
        <v>13.400736185124043</v>
      </c>
      <c r="P55" s="260">
        <v>9</v>
      </c>
      <c r="Q55" s="261">
        <v>0</v>
      </c>
      <c r="R55" s="261">
        <v>329</v>
      </c>
    </row>
    <row r="56" spans="1:18" ht="16.5">
      <c r="A56" s="250" t="s">
        <v>117</v>
      </c>
      <c r="B56" s="251" t="s">
        <v>485</v>
      </c>
      <c r="C56" s="252" t="s">
        <v>69</v>
      </c>
      <c r="D56" s="253">
        <v>0.71678571428571436</v>
      </c>
      <c r="E56" s="254">
        <v>6454</v>
      </c>
      <c r="F56" s="227" t="s">
        <v>120</v>
      </c>
      <c r="G56" s="255" t="s">
        <v>258</v>
      </c>
      <c r="H56" s="256">
        <v>1</v>
      </c>
      <c r="I56" s="228">
        <v>2162.1999999999998</v>
      </c>
      <c r="J56" s="257">
        <v>3.4257157941518797E-2</v>
      </c>
      <c r="K56" s="257">
        <v>0.35671528739932723</v>
      </c>
      <c r="L56" s="257">
        <v>0.29738229580982334</v>
      </c>
      <c r="M56" s="258">
        <v>16.117000000000001</v>
      </c>
      <c r="N56" s="259">
        <v>0.13874757191749146</v>
      </c>
      <c r="O56" s="259" t="s">
        <v>1264</v>
      </c>
      <c r="P56" s="260">
        <v>17</v>
      </c>
      <c r="Q56" s="261">
        <v>3</v>
      </c>
      <c r="R56" s="261">
        <v>2517</v>
      </c>
    </row>
    <row r="57" spans="1:18" ht="16.5">
      <c r="A57" s="250" t="s">
        <v>117</v>
      </c>
      <c r="B57" s="251" t="s">
        <v>487</v>
      </c>
      <c r="C57" s="252" t="s">
        <v>69</v>
      </c>
      <c r="D57" s="253">
        <v>0.7361821045584197</v>
      </c>
      <c r="E57" s="254">
        <v>9876</v>
      </c>
      <c r="F57" s="227" t="s">
        <v>123</v>
      </c>
      <c r="G57" s="255" t="s">
        <v>341</v>
      </c>
      <c r="H57" s="256">
        <v>2</v>
      </c>
      <c r="I57" s="228">
        <v>1979.0849999999998</v>
      </c>
      <c r="J57" s="257">
        <v>7.9321330968753576E-3</v>
      </c>
      <c r="K57" s="257">
        <v>0.35117624401039904</v>
      </c>
      <c r="L57" s="257">
        <v>0.18594451476313548</v>
      </c>
      <c r="M57" s="258">
        <v>11.737</v>
      </c>
      <c r="N57" s="259">
        <v>5.0528400750852041E-2</v>
      </c>
      <c r="O57" s="259">
        <v>12.37945818395875</v>
      </c>
      <c r="P57" s="260">
        <v>4</v>
      </c>
      <c r="Q57" s="261">
        <v>1</v>
      </c>
      <c r="R57" s="261">
        <v>245</v>
      </c>
    </row>
    <row r="58" spans="1:18" ht="16.5">
      <c r="A58" s="250" t="s">
        <v>117</v>
      </c>
      <c r="B58" s="251" t="s">
        <v>489</v>
      </c>
      <c r="C58" s="252" t="s">
        <v>66</v>
      </c>
      <c r="D58" s="253">
        <v>0.82</v>
      </c>
      <c r="E58" s="254">
        <v>2197</v>
      </c>
      <c r="F58" s="227" t="s">
        <v>122</v>
      </c>
      <c r="G58" s="255" t="s">
        <v>297</v>
      </c>
      <c r="H58" s="256">
        <v>1</v>
      </c>
      <c r="I58" s="228">
        <v>1924.711</v>
      </c>
      <c r="J58" s="257">
        <v>3.4372382026102845E-3</v>
      </c>
      <c r="K58" s="257">
        <v>0.32277269385252255</v>
      </c>
      <c r="L58" s="257">
        <v>0.26705307965715375</v>
      </c>
      <c r="M58" s="258">
        <v>14.365</v>
      </c>
      <c r="N58" s="259">
        <v>0.10391170414675242</v>
      </c>
      <c r="O58" s="259">
        <v>4.1564681658700966</v>
      </c>
      <c r="P58" s="260">
        <v>5</v>
      </c>
      <c r="Q58" s="261">
        <v>2</v>
      </c>
      <c r="R58" s="261">
        <v>80</v>
      </c>
    </row>
    <row r="59" spans="1:18" ht="16.5">
      <c r="A59" s="250" t="s">
        <v>117</v>
      </c>
      <c r="B59" s="251" t="s">
        <v>495</v>
      </c>
      <c r="C59" s="252" t="s">
        <v>69</v>
      </c>
      <c r="D59" s="253">
        <v>0.70571428571428574</v>
      </c>
      <c r="E59" s="254">
        <v>6011</v>
      </c>
      <c r="F59" s="227" t="s">
        <v>120</v>
      </c>
      <c r="G59" s="255" t="s">
        <v>266</v>
      </c>
      <c r="H59" s="256">
        <v>1</v>
      </c>
      <c r="I59" s="228">
        <v>1991.89</v>
      </c>
      <c r="J59" s="257">
        <v>2.0747510194458845E-2</v>
      </c>
      <c r="K59" s="257">
        <v>0.36198474635047834</v>
      </c>
      <c r="L59" s="257">
        <v>0.12350079572667165</v>
      </c>
      <c r="M59" s="258">
        <v>14.545</v>
      </c>
      <c r="N59" s="259">
        <v>0.10040715099729403</v>
      </c>
      <c r="O59" s="259">
        <v>11.797840242182048</v>
      </c>
      <c r="P59" s="260">
        <v>32</v>
      </c>
      <c r="Q59" s="261">
        <v>2</v>
      </c>
      <c r="R59" s="261">
        <v>235</v>
      </c>
    </row>
    <row r="60" spans="1:18" ht="16.5">
      <c r="A60" s="250" t="s">
        <v>117</v>
      </c>
      <c r="B60" s="251" t="s">
        <v>499</v>
      </c>
      <c r="C60" s="252" t="s">
        <v>66</v>
      </c>
      <c r="D60" s="253">
        <v>0.80047619047619045</v>
      </c>
      <c r="E60" s="254">
        <v>9570</v>
      </c>
      <c r="F60" s="227" t="s">
        <v>122</v>
      </c>
      <c r="G60" s="255" t="s">
        <v>303</v>
      </c>
      <c r="H60" s="256">
        <v>1</v>
      </c>
      <c r="I60" s="228">
        <v>1830.442</v>
      </c>
      <c r="J60" s="257">
        <v>1.6191769248455928E-2</v>
      </c>
      <c r="K60" s="257">
        <v>0.3709960325122596</v>
      </c>
      <c r="L60" s="257">
        <v>0.25185173854183851</v>
      </c>
      <c r="M60" s="258">
        <v>16.698</v>
      </c>
      <c r="N60" s="259">
        <v>0</v>
      </c>
      <c r="O60" s="259">
        <v>5.5724245837890516</v>
      </c>
      <c r="P60" s="260">
        <v>6</v>
      </c>
      <c r="Q60" s="261">
        <v>0</v>
      </c>
      <c r="R60" s="261">
        <v>102</v>
      </c>
    </row>
    <row r="61" spans="1:18" ht="16.5">
      <c r="A61" s="250" t="s">
        <v>117</v>
      </c>
      <c r="B61" s="251" t="s">
        <v>501</v>
      </c>
      <c r="C61" s="252" t="s">
        <v>66</v>
      </c>
      <c r="D61" s="253">
        <v>0.82535111609200074</v>
      </c>
      <c r="E61" s="254">
        <v>4772</v>
      </c>
      <c r="F61" s="227" t="s">
        <v>122</v>
      </c>
      <c r="G61" s="255" t="s">
        <v>314</v>
      </c>
      <c r="H61" s="256">
        <v>2</v>
      </c>
      <c r="I61" s="228">
        <v>1819.8850000000002</v>
      </c>
      <c r="J61" s="257">
        <v>6.5001818082449014E-3</v>
      </c>
      <c r="K61" s="257">
        <v>0.38004817997468271</v>
      </c>
      <c r="L61" s="257">
        <v>0.1357228616093874</v>
      </c>
      <c r="M61" s="258">
        <v>11.532999999999999</v>
      </c>
      <c r="N61" s="259">
        <v>0</v>
      </c>
      <c r="O61" s="259">
        <v>7.9125878833003176</v>
      </c>
      <c r="P61" s="260">
        <v>18</v>
      </c>
      <c r="Q61" s="261">
        <v>0</v>
      </c>
      <c r="R61" s="261">
        <v>144</v>
      </c>
    </row>
    <row r="62" spans="1:18" ht="16.5">
      <c r="A62" s="250" t="s">
        <v>117</v>
      </c>
      <c r="B62" s="251" t="s">
        <v>503</v>
      </c>
      <c r="C62" s="252" t="s">
        <v>66</v>
      </c>
      <c r="D62" s="253">
        <v>0.81154513741683054</v>
      </c>
      <c r="E62" s="254">
        <v>92</v>
      </c>
      <c r="F62" s="227" t="s">
        <v>122</v>
      </c>
      <c r="G62" s="255" t="s">
        <v>317</v>
      </c>
      <c r="H62" s="256">
        <v>11</v>
      </c>
      <c r="I62" s="228">
        <v>1581.9319999999998</v>
      </c>
      <c r="J62" s="257">
        <v>6.3589925588329434E-3</v>
      </c>
      <c r="K62" s="257">
        <v>0.39862375360561025</v>
      </c>
      <c r="L62" s="257">
        <v>0.26865882983592215</v>
      </c>
      <c r="M62" s="258">
        <v>15.054</v>
      </c>
      <c r="N62" s="259">
        <v>0.1896415269430039</v>
      </c>
      <c r="O62" s="259">
        <v>32.302273422624999</v>
      </c>
      <c r="P62" s="260">
        <v>7</v>
      </c>
      <c r="Q62" s="261">
        <v>3</v>
      </c>
      <c r="R62" s="261">
        <v>511</v>
      </c>
    </row>
    <row r="63" spans="1:18" ht="16.5">
      <c r="A63" s="250" t="s">
        <v>117</v>
      </c>
      <c r="B63" s="251" t="s">
        <v>505</v>
      </c>
      <c r="C63" s="252" t="s">
        <v>69</v>
      </c>
      <c r="D63" s="253">
        <v>0.75255197139924135</v>
      </c>
      <c r="E63" s="254">
        <v>5579</v>
      </c>
      <c r="F63" s="227" t="s">
        <v>120</v>
      </c>
      <c r="G63" s="255" t="s">
        <v>853</v>
      </c>
      <c r="H63" s="256">
        <v>9</v>
      </c>
      <c r="I63" s="228">
        <v>1715.0989999999997</v>
      </c>
      <c r="J63" s="257">
        <v>2.0878178761587363E-2</v>
      </c>
      <c r="K63" s="257">
        <v>0.35443843242068584</v>
      </c>
      <c r="L63" s="257">
        <v>0.16150671185744964</v>
      </c>
      <c r="M63" s="258">
        <v>13.737</v>
      </c>
      <c r="N63" s="259">
        <v>5.8305672150703848E-2</v>
      </c>
      <c r="O63" s="259">
        <v>8.5126281340027621</v>
      </c>
      <c r="P63" s="260">
        <v>14</v>
      </c>
      <c r="Q63" s="261">
        <v>1</v>
      </c>
      <c r="R63" s="261">
        <v>146</v>
      </c>
    </row>
    <row r="64" spans="1:18" ht="16.5">
      <c r="A64" s="250" t="s">
        <v>117</v>
      </c>
      <c r="B64" s="251" t="s">
        <v>509</v>
      </c>
      <c r="C64" s="252" t="s">
        <v>69</v>
      </c>
      <c r="D64" s="253">
        <v>0.74665291109782572</v>
      </c>
      <c r="E64" s="254">
        <v>3087</v>
      </c>
      <c r="F64" s="227" t="s">
        <v>121</v>
      </c>
      <c r="G64" s="255" t="s">
        <v>290</v>
      </c>
      <c r="H64" s="256">
        <v>2</v>
      </c>
      <c r="I64" s="228">
        <v>2069.7089999999998</v>
      </c>
      <c r="J64" s="257">
        <v>2.8092913774367075E-2</v>
      </c>
      <c r="K64" s="257">
        <v>0.34713197494264264</v>
      </c>
      <c r="L64" s="257">
        <v>0.24641145204470774</v>
      </c>
      <c r="M64" s="258">
        <v>13.492000000000001</v>
      </c>
      <c r="N64" s="259">
        <v>4.831597098915838E-2</v>
      </c>
      <c r="O64" s="259">
        <v>26.042308363156369</v>
      </c>
      <c r="P64" s="260">
        <v>2</v>
      </c>
      <c r="Q64" s="261">
        <v>1</v>
      </c>
      <c r="R64" s="261">
        <v>539</v>
      </c>
    </row>
    <row r="65" spans="1:18" ht="16.5">
      <c r="A65" s="250" t="s">
        <v>117</v>
      </c>
      <c r="B65" s="251" t="s">
        <v>511</v>
      </c>
      <c r="C65" s="252" t="s">
        <v>69</v>
      </c>
      <c r="D65" s="253">
        <v>0.78739130434782612</v>
      </c>
      <c r="E65" s="254">
        <v>5082</v>
      </c>
      <c r="F65" s="227" t="s">
        <v>123</v>
      </c>
      <c r="G65" s="255" t="s">
        <v>347</v>
      </c>
      <c r="H65" s="256">
        <v>1</v>
      </c>
      <c r="I65" s="228">
        <v>1884.422</v>
      </c>
      <c r="J65" s="257">
        <v>2.574709038086298E-2</v>
      </c>
      <c r="K65" s="257">
        <v>0.36326256505851801</v>
      </c>
      <c r="L65" s="257">
        <v>0.1809573439494975</v>
      </c>
      <c r="M65" s="258">
        <v>15.539</v>
      </c>
      <c r="N65" s="259">
        <v>0</v>
      </c>
      <c r="O65" s="259">
        <v>20.855201223505137</v>
      </c>
      <c r="P65" s="260">
        <v>8</v>
      </c>
      <c r="Q65" s="261">
        <v>0</v>
      </c>
      <c r="R65" s="261">
        <v>393</v>
      </c>
    </row>
    <row r="66" spans="1:18" ht="16.5">
      <c r="A66" s="250" t="s">
        <v>117</v>
      </c>
      <c r="B66" s="251" t="s">
        <v>513</v>
      </c>
      <c r="C66" s="252" t="s">
        <v>69</v>
      </c>
      <c r="D66" s="253">
        <v>0.77480000000000004</v>
      </c>
      <c r="E66" s="254">
        <v>3318</v>
      </c>
      <c r="F66" s="227" t="s">
        <v>123</v>
      </c>
      <c r="G66" s="255" t="s">
        <v>341</v>
      </c>
      <c r="H66" s="256">
        <v>1</v>
      </c>
      <c r="I66" s="228">
        <v>2225.6959999999999</v>
      </c>
      <c r="J66" s="257">
        <v>1.0167093884076689E-2</v>
      </c>
      <c r="K66" s="257">
        <v>0.31270829673586215</v>
      </c>
      <c r="L66" s="257">
        <v>0.12939772547553666</v>
      </c>
      <c r="M66" s="258">
        <v>9.1039999999999992</v>
      </c>
      <c r="N66" s="259">
        <v>4.4929765790116892E-2</v>
      </c>
      <c r="O66" s="259">
        <v>7.1887625264187029</v>
      </c>
      <c r="P66" s="260">
        <v>0</v>
      </c>
      <c r="Q66" s="261">
        <v>1</v>
      </c>
      <c r="R66" s="261">
        <v>160</v>
      </c>
    </row>
    <row r="67" spans="1:18" ht="16.5">
      <c r="A67" s="250" t="s">
        <v>117</v>
      </c>
      <c r="B67" s="251" t="s">
        <v>903</v>
      </c>
      <c r="C67" s="252" t="s">
        <v>69</v>
      </c>
      <c r="D67" s="253">
        <v>0.75309133402866346</v>
      </c>
      <c r="E67" s="254">
        <v>3053</v>
      </c>
      <c r="F67" s="227" t="s">
        <v>120</v>
      </c>
      <c r="G67" s="255" t="s">
        <v>250</v>
      </c>
      <c r="H67" s="256">
        <v>15</v>
      </c>
      <c r="I67" s="228">
        <v>2117.9290000000001</v>
      </c>
      <c r="J67" s="257">
        <v>2.2579861553764735E-2</v>
      </c>
      <c r="K67" s="257">
        <v>0.35778459583287708</v>
      </c>
      <c r="L67" s="257">
        <v>0.21247171175237695</v>
      </c>
      <c r="M67" s="258">
        <v>14.101000000000001</v>
      </c>
      <c r="N67" s="259">
        <v>0</v>
      </c>
      <c r="O67" s="259">
        <v>13.739837359987044</v>
      </c>
      <c r="P67" s="260">
        <v>2</v>
      </c>
      <c r="Q67" s="261">
        <v>0</v>
      </c>
      <c r="R67" s="261">
        <v>291</v>
      </c>
    </row>
    <row r="68" spans="1:18" ht="16.5">
      <c r="A68" s="250" t="s">
        <v>117</v>
      </c>
      <c r="B68" s="251" t="s">
        <v>515</v>
      </c>
      <c r="C68" s="252" t="s">
        <v>66</v>
      </c>
      <c r="D68" s="253">
        <v>0.82995009742258341</v>
      </c>
      <c r="E68" s="254">
        <v>6513</v>
      </c>
      <c r="F68" s="227" t="s">
        <v>123</v>
      </c>
      <c r="G68" s="255" t="s">
        <v>327</v>
      </c>
      <c r="H68" s="256">
        <v>2</v>
      </c>
      <c r="I68" s="228">
        <v>1501.0519999999999</v>
      </c>
      <c r="J68" s="257">
        <v>5.0771870594747061E-2</v>
      </c>
      <c r="K68" s="257">
        <v>0.34351028439383807</v>
      </c>
      <c r="L68" s="257">
        <v>0.24382899459845497</v>
      </c>
      <c r="M68" s="258">
        <v>15.986000000000001</v>
      </c>
      <c r="N68" s="259">
        <v>0</v>
      </c>
      <c r="O68" s="259">
        <v>10.059611525783252</v>
      </c>
      <c r="P68" s="260">
        <v>12</v>
      </c>
      <c r="Q68" s="261">
        <v>0</v>
      </c>
      <c r="R68" s="261">
        <v>151</v>
      </c>
    </row>
    <row r="69" spans="1:18" ht="16.5">
      <c r="A69" s="250" t="s">
        <v>117</v>
      </c>
      <c r="B69" s="251" t="s">
        <v>517</v>
      </c>
      <c r="C69" s="252" t="s">
        <v>69</v>
      </c>
      <c r="D69" s="253">
        <v>0.77964285714285708</v>
      </c>
      <c r="E69" s="254">
        <v>4659</v>
      </c>
      <c r="F69" s="227" t="s">
        <v>121</v>
      </c>
      <c r="G69" s="255" t="s">
        <v>291</v>
      </c>
      <c r="H69" s="256">
        <v>1</v>
      </c>
      <c r="I69" s="228">
        <v>3060.2559999999999</v>
      </c>
      <c r="J69" s="257">
        <v>1.7473843561435238E-2</v>
      </c>
      <c r="K69" s="257">
        <v>0.38225899267999208</v>
      </c>
      <c r="L69" s="257">
        <v>0.20096357951753058</v>
      </c>
      <c r="M69" s="258">
        <v>12.896000000000001</v>
      </c>
      <c r="N69" s="259">
        <v>0.16338502399799235</v>
      </c>
      <c r="O69" s="259">
        <v>9.6070394110819493</v>
      </c>
      <c r="P69" s="260">
        <v>2</v>
      </c>
      <c r="Q69" s="261">
        <v>5</v>
      </c>
      <c r="R69" s="261">
        <v>294</v>
      </c>
    </row>
    <row r="70" spans="1:18" ht="16.5">
      <c r="A70" s="250" t="s">
        <v>117</v>
      </c>
      <c r="B70" s="251" t="s">
        <v>521</v>
      </c>
      <c r="C70" s="252" t="s">
        <v>66</v>
      </c>
      <c r="D70" s="253">
        <v>0.8149588584312637</v>
      </c>
      <c r="E70" s="254">
        <v>3762</v>
      </c>
      <c r="F70" s="227" t="s">
        <v>122</v>
      </c>
      <c r="G70" s="255" t="s">
        <v>312</v>
      </c>
      <c r="H70" s="256">
        <v>2</v>
      </c>
      <c r="I70" s="228">
        <v>2041.8309999999999</v>
      </c>
      <c r="J70" s="257">
        <v>1.6346066449663573E-2</v>
      </c>
      <c r="K70" s="257">
        <v>0.36983689262970515</v>
      </c>
      <c r="L70" s="257">
        <v>0.2115748071216472</v>
      </c>
      <c r="M70" s="258">
        <v>9.4740000000000002</v>
      </c>
      <c r="N70" s="259">
        <v>0</v>
      </c>
      <c r="O70" s="259">
        <v>7.1014692205182506</v>
      </c>
      <c r="P70" s="260">
        <v>28</v>
      </c>
      <c r="Q70" s="261">
        <v>0</v>
      </c>
      <c r="R70" s="261">
        <v>145</v>
      </c>
    </row>
    <row r="71" spans="1:18" ht="16.5">
      <c r="A71" s="250" t="s">
        <v>117</v>
      </c>
      <c r="B71" s="251" t="s">
        <v>525</v>
      </c>
      <c r="C71" s="252" t="s">
        <v>69</v>
      </c>
      <c r="D71" s="253">
        <v>0.77269373063313862</v>
      </c>
      <c r="E71" s="254">
        <v>5945</v>
      </c>
      <c r="F71" s="227" t="s">
        <v>122</v>
      </c>
      <c r="G71" s="255" t="s">
        <v>314</v>
      </c>
      <c r="H71" s="256">
        <v>9</v>
      </c>
      <c r="I71" s="228">
        <v>1264.6600000000001</v>
      </c>
      <c r="J71" s="257">
        <v>2.1950895523148807E-2</v>
      </c>
      <c r="K71" s="257">
        <v>0.3762723715761172</v>
      </c>
      <c r="L71" s="257">
        <v>0.18936223932550161</v>
      </c>
      <c r="M71" s="258">
        <v>14.311</v>
      </c>
      <c r="N71" s="259">
        <v>0</v>
      </c>
      <c r="O71" s="259">
        <v>25.382316195657328</v>
      </c>
      <c r="P71" s="260">
        <v>8</v>
      </c>
      <c r="Q71" s="261">
        <v>0</v>
      </c>
      <c r="R71" s="261">
        <v>336</v>
      </c>
    </row>
    <row r="72" spans="1:18" ht="16.5">
      <c r="A72" s="250" t="s">
        <v>117</v>
      </c>
      <c r="B72" s="251" t="s">
        <v>529</v>
      </c>
      <c r="C72" s="252" t="s">
        <v>69</v>
      </c>
      <c r="D72" s="253">
        <v>0.78317816437969201</v>
      </c>
      <c r="E72" s="254">
        <v>5209</v>
      </c>
      <c r="F72" s="227" t="s">
        <v>120</v>
      </c>
      <c r="G72" s="255" t="s">
        <v>253</v>
      </c>
      <c r="H72" s="256">
        <v>2</v>
      </c>
      <c r="I72" s="228">
        <v>1752.7730000000001</v>
      </c>
      <c r="J72" s="257">
        <v>1.6755445942602813E-2</v>
      </c>
      <c r="K72" s="257">
        <v>0.31719744018650703</v>
      </c>
      <c r="L72" s="257">
        <v>0.24589607439183511</v>
      </c>
      <c r="M72" s="258">
        <v>11.49</v>
      </c>
      <c r="N72" s="259">
        <v>0</v>
      </c>
      <c r="O72" s="259">
        <v>8.4437631113669589</v>
      </c>
      <c r="P72" s="260">
        <v>3</v>
      </c>
      <c r="Q72" s="261">
        <v>0</v>
      </c>
      <c r="R72" s="261">
        <v>148</v>
      </c>
    </row>
    <row r="73" spans="1:18" ht="16.5">
      <c r="A73" s="250" t="s">
        <v>117</v>
      </c>
      <c r="B73" s="251" t="s">
        <v>531</v>
      </c>
      <c r="C73" s="252" t="s">
        <v>69</v>
      </c>
      <c r="D73" s="253">
        <v>0.78590909090909089</v>
      </c>
      <c r="E73" s="254">
        <v>8527</v>
      </c>
      <c r="F73" s="227" t="s">
        <v>119</v>
      </c>
      <c r="G73" s="255" t="s">
        <v>244</v>
      </c>
      <c r="H73" s="256">
        <v>1</v>
      </c>
      <c r="I73" s="228">
        <v>1264.1379999999999</v>
      </c>
      <c r="J73" s="257">
        <v>5.4509924479180107E-2</v>
      </c>
      <c r="K73" s="257">
        <v>0.37484033118598392</v>
      </c>
      <c r="L73" s="257">
        <v>0.12261319571122774</v>
      </c>
      <c r="M73" s="258">
        <v>16.748999999999999</v>
      </c>
      <c r="N73" s="259">
        <v>0</v>
      </c>
      <c r="O73" s="259">
        <v>51.102015760937498</v>
      </c>
      <c r="P73" s="260">
        <v>24</v>
      </c>
      <c r="Q73" s="261">
        <v>0</v>
      </c>
      <c r="R73" s="261">
        <v>646</v>
      </c>
    </row>
    <row r="74" spans="1:18" ht="16.5">
      <c r="A74" s="250" t="s">
        <v>117</v>
      </c>
      <c r="B74" s="251" t="s">
        <v>533</v>
      </c>
      <c r="C74" s="252" t="s">
        <v>69</v>
      </c>
      <c r="D74" s="253">
        <v>0.79727272727272724</v>
      </c>
      <c r="E74" s="254">
        <v>4291</v>
      </c>
      <c r="F74" s="227" t="s">
        <v>122</v>
      </c>
      <c r="G74" s="255" t="s">
        <v>310</v>
      </c>
      <c r="H74" s="256">
        <v>1</v>
      </c>
      <c r="I74" s="228">
        <v>1970.58</v>
      </c>
      <c r="J74" s="257">
        <v>1.6528490328980235E-2</v>
      </c>
      <c r="K74" s="257">
        <v>0.34336442148792717</v>
      </c>
      <c r="L74" s="257">
        <v>0.21110535984329487</v>
      </c>
      <c r="M74" s="258">
        <v>10.62</v>
      </c>
      <c r="N74" s="259">
        <v>5.0746480731561266E-2</v>
      </c>
      <c r="O74" s="259">
        <v>26.946381268459032</v>
      </c>
      <c r="P74" s="260">
        <v>16</v>
      </c>
      <c r="Q74" s="261">
        <v>1</v>
      </c>
      <c r="R74" s="261">
        <v>531</v>
      </c>
    </row>
    <row r="75" spans="1:18" ht="16.5">
      <c r="A75" s="250" t="s">
        <v>117</v>
      </c>
      <c r="B75" s="251" t="s">
        <v>537</v>
      </c>
      <c r="C75" s="252" t="s">
        <v>69</v>
      </c>
      <c r="D75" s="253">
        <v>0.73588342436625931</v>
      </c>
      <c r="E75" s="254">
        <v>9735</v>
      </c>
      <c r="F75" s="227" t="s">
        <v>120</v>
      </c>
      <c r="G75" s="255" t="s">
        <v>252</v>
      </c>
      <c r="H75" s="256">
        <v>13</v>
      </c>
      <c r="I75" s="228">
        <v>1818.1420000000003</v>
      </c>
      <c r="J75" s="257">
        <v>2.2702904031081994E-2</v>
      </c>
      <c r="K75" s="257">
        <v>0.37011024273538862</v>
      </c>
      <c r="L75" s="257">
        <v>0.24640539627817848</v>
      </c>
      <c r="M75" s="258">
        <v>15.776</v>
      </c>
      <c r="N75" s="259">
        <v>5.5001204526379119E-2</v>
      </c>
      <c r="O75" s="259">
        <v>29.260640808033692</v>
      </c>
      <c r="P75" s="260">
        <v>0</v>
      </c>
      <c r="Q75" s="261">
        <v>1</v>
      </c>
      <c r="R75" s="261">
        <v>585</v>
      </c>
    </row>
    <row r="76" spans="1:18" ht="16.5">
      <c r="A76" s="250" t="s">
        <v>117</v>
      </c>
      <c r="B76" s="251" t="s">
        <v>539</v>
      </c>
      <c r="C76" s="252" t="s">
        <v>66</v>
      </c>
      <c r="D76" s="253">
        <v>0.83700975620928197</v>
      </c>
      <c r="E76" s="254">
        <v>120</v>
      </c>
      <c r="F76" s="227" t="s">
        <v>123</v>
      </c>
      <c r="G76" s="255" t="s">
        <v>334</v>
      </c>
      <c r="H76" s="256">
        <v>8</v>
      </c>
      <c r="I76" s="228">
        <v>1913.6820000000002</v>
      </c>
      <c r="J76" s="257">
        <v>1.7878808346484077E-2</v>
      </c>
      <c r="K76" s="257">
        <v>0.36987730781927036</v>
      </c>
      <c r="L76" s="257">
        <v>0.14576769115190114</v>
      </c>
      <c r="M76" s="258">
        <v>14.23</v>
      </c>
      <c r="N76" s="259">
        <v>5.2255285883443532E-2</v>
      </c>
      <c r="O76" s="259">
        <v>39.870783129067419</v>
      </c>
      <c r="P76" s="260">
        <v>0</v>
      </c>
      <c r="Q76" s="261">
        <v>2</v>
      </c>
      <c r="R76" s="261">
        <v>772</v>
      </c>
    </row>
    <row r="77" spans="1:18" ht="16.5">
      <c r="A77" s="250" t="s">
        <v>117</v>
      </c>
      <c r="B77" s="251" t="s">
        <v>541</v>
      </c>
      <c r="C77" s="252" t="s">
        <v>69</v>
      </c>
      <c r="D77" s="253">
        <v>0.76911247886151368</v>
      </c>
      <c r="E77" s="254">
        <v>9141</v>
      </c>
      <c r="F77" s="227" t="s">
        <v>122</v>
      </c>
      <c r="G77" s="255" t="s">
        <v>305</v>
      </c>
      <c r="H77" s="256">
        <v>12</v>
      </c>
      <c r="I77" s="228">
        <v>1548.47</v>
      </c>
      <c r="J77" s="257">
        <v>1.9852314894667159E-2</v>
      </c>
      <c r="K77" s="257">
        <v>0.3865123751553079</v>
      </c>
      <c r="L77" s="257">
        <v>9.8161410941122532E-2</v>
      </c>
      <c r="M77" s="258">
        <v>13.958</v>
      </c>
      <c r="N77" s="259">
        <v>0.38747925371495734</v>
      </c>
      <c r="O77" s="259">
        <v>20.600980322511898</v>
      </c>
      <c r="P77" s="260">
        <v>31</v>
      </c>
      <c r="Q77" s="261">
        <v>6</v>
      </c>
      <c r="R77" s="261">
        <v>319</v>
      </c>
    </row>
    <row r="78" spans="1:18" ht="16.5">
      <c r="A78" s="250" t="s">
        <v>117</v>
      </c>
      <c r="B78" s="251" t="s">
        <v>543</v>
      </c>
      <c r="C78" s="252" t="s">
        <v>66</v>
      </c>
      <c r="D78" s="253">
        <v>0.84862068965517234</v>
      </c>
      <c r="E78" s="254">
        <v>7240</v>
      </c>
      <c r="F78" s="227" t="s">
        <v>124</v>
      </c>
      <c r="G78" s="255" t="s">
        <v>357</v>
      </c>
      <c r="H78" s="256">
        <v>1</v>
      </c>
      <c r="I78" s="228">
        <v>2369.8890000000001</v>
      </c>
      <c r="J78" s="257">
        <v>3.0033368876599763E-2</v>
      </c>
      <c r="K78" s="257">
        <v>0.32395943281790712</v>
      </c>
      <c r="L78" s="257">
        <v>0.21182426687494646</v>
      </c>
      <c r="M78" s="258">
        <v>13.337</v>
      </c>
      <c r="N78" s="259">
        <v>0</v>
      </c>
      <c r="O78" s="259">
        <v>6.8779592630709701</v>
      </c>
      <c r="P78" s="260">
        <v>12</v>
      </c>
      <c r="Q78" s="261">
        <v>0</v>
      </c>
      <c r="R78" s="261">
        <v>163</v>
      </c>
    </row>
    <row r="79" spans="1:18" ht="16.5">
      <c r="A79" s="250" t="s">
        <v>117</v>
      </c>
      <c r="B79" s="251" t="s">
        <v>551</v>
      </c>
      <c r="C79" s="252" t="s">
        <v>69</v>
      </c>
      <c r="D79" s="253">
        <v>0.7197793799338742</v>
      </c>
      <c r="E79" s="254">
        <v>3133</v>
      </c>
      <c r="F79" s="227" t="s">
        <v>121</v>
      </c>
      <c r="G79" s="255" t="s">
        <v>278</v>
      </c>
      <c r="H79" s="256">
        <v>3</v>
      </c>
      <c r="I79" s="228">
        <v>1929.2950000000001</v>
      </c>
      <c r="J79" s="257">
        <v>3.7135186425824931E-2</v>
      </c>
      <c r="K79" s="257">
        <v>0.36403258951019479</v>
      </c>
      <c r="L79" s="257">
        <v>0.19742876871270368</v>
      </c>
      <c r="M79" s="258">
        <v>13.935</v>
      </c>
      <c r="N79" s="259">
        <v>0</v>
      </c>
      <c r="O79" s="259">
        <v>10.781140261079823</v>
      </c>
      <c r="P79" s="260">
        <v>16</v>
      </c>
      <c r="Q79" s="261">
        <v>0</v>
      </c>
      <c r="R79" s="261">
        <v>209</v>
      </c>
    </row>
    <row r="80" spans="1:18" ht="16.5">
      <c r="A80" s="250" t="s">
        <v>117</v>
      </c>
      <c r="B80" s="251" t="s">
        <v>553</v>
      </c>
      <c r="C80" s="252" t="s">
        <v>69</v>
      </c>
      <c r="D80" s="253">
        <v>0.72541666666666671</v>
      </c>
      <c r="E80" s="254">
        <v>3168</v>
      </c>
      <c r="F80" s="227" t="s">
        <v>122</v>
      </c>
      <c r="G80" s="255" t="s">
        <v>306</v>
      </c>
      <c r="H80" s="256">
        <v>1</v>
      </c>
      <c r="I80" s="228">
        <v>2196.5500000000002</v>
      </c>
      <c r="J80" s="257">
        <v>2.2437028879145723E-2</v>
      </c>
      <c r="K80" s="257">
        <v>0.36412648806196024</v>
      </c>
      <c r="L80" s="257">
        <v>0.25631103321117205</v>
      </c>
      <c r="M80" s="258">
        <v>16.923999999999999</v>
      </c>
      <c r="N80" s="259">
        <v>0</v>
      </c>
      <c r="O80" s="259">
        <v>7.0565204525278276</v>
      </c>
      <c r="P80" s="260">
        <v>27</v>
      </c>
      <c r="Q80" s="261">
        <v>0</v>
      </c>
      <c r="R80" s="261">
        <v>155</v>
      </c>
    </row>
    <row r="81" spans="1:18" ht="16.5">
      <c r="A81" s="250" t="s">
        <v>117</v>
      </c>
      <c r="B81" s="251" t="s">
        <v>555</v>
      </c>
      <c r="C81" s="252" t="s">
        <v>69</v>
      </c>
      <c r="D81" s="253">
        <v>0.77556708428157783</v>
      </c>
      <c r="E81" s="254">
        <v>4865</v>
      </c>
      <c r="F81" s="227" t="s">
        <v>123</v>
      </c>
      <c r="G81" s="255" t="s">
        <v>334</v>
      </c>
      <c r="H81" s="256">
        <v>5</v>
      </c>
      <c r="I81" s="228">
        <v>2064.3949999999995</v>
      </c>
      <c r="J81" s="257">
        <v>2.3265149619722002E-2</v>
      </c>
      <c r="K81" s="257">
        <v>0.36908859231541058</v>
      </c>
      <c r="L81" s="257">
        <v>0.10995957653452949</v>
      </c>
      <c r="M81" s="258">
        <v>13.571</v>
      </c>
      <c r="N81" s="259">
        <v>0</v>
      </c>
      <c r="O81" s="259">
        <v>49.070066532809868</v>
      </c>
      <c r="P81" s="260">
        <v>44</v>
      </c>
      <c r="Q81" s="261">
        <v>0</v>
      </c>
      <c r="R81" s="261">
        <v>1013</v>
      </c>
    </row>
    <row r="82" spans="1:18" ht="16.5">
      <c r="A82" s="250" t="s">
        <v>117</v>
      </c>
      <c r="B82" s="251" t="s">
        <v>557</v>
      </c>
      <c r="C82" s="252" t="s">
        <v>69</v>
      </c>
      <c r="D82" s="253">
        <v>0.78518006599936263</v>
      </c>
      <c r="E82" s="254">
        <v>315</v>
      </c>
      <c r="F82" s="227" t="s">
        <v>120</v>
      </c>
      <c r="G82" s="255" t="s">
        <v>262</v>
      </c>
      <c r="H82" s="256">
        <v>8</v>
      </c>
      <c r="I82" s="228">
        <v>2021.5940000000001</v>
      </c>
      <c r="J82" s="257">
        <v>3.0278835939199108E-2</v>
      </c>
      <c r="K82" s="257">
        <v>0.32052626004029156</v>
      </c>
      <c r="L82" s="257">
        <v>0.21717713635478442</v>
      </c>
      <c r="M82" s="258">
        <v>11.72</v>
      </c>
      <c r="N82" s="259">
        <v>0.24732958249777157</v>
      </c>
      <c r="O82" s="259">
        <v>14.246183951871641</v>
      </c>
      <c r="P82" s="260">
        <v>2</v>
      </c>
      <c r="Q82" s="261">
        <v>5</v>
      </c>
      <c r="R82" s="261">
        <v>300</v>
      </c>
    </row>
    <row r="83" spans="1:18" ht="16.5">
      <c r="A83" s="250" t="s">
        <v>117</v>
      </c>
      <c r="B83" s="251" t="s">
        <v>561</v>
      </c>
      <c r="C83" s="252" t="s">
        <v>66</v>
      </c>
      <c r="D83" s="253">
        <v>0.80776392868281177</v>
      </c>
      <c r="E83" s="254">
        <v>9627</v>
      </c>
      <c r="F83" s="227" t="s">
        <v>124</v>
      </c>
      <c r="G83" s="255" t="s">
        <v>356</v>
      </c>
      <c r="H83" s="256">
        <v>3</v>
      </c>
      <c r="I83" s="228">
        <v>2161.3870000000002</v>
      </c>
      <c r="J83" s="257">
        <v>1.1416632189103108E-2</v>
      </c>
      <c r="K83" s="257">
        <v>0.32839493382749169</v>
      </c>
      <c r="L83" s="257">
        <v>0.20311031758773415</v>
      </c>
      <c r="M83" s="258">
        <v>13.246</v>
      </c>
      <c r="N83" s="259">
        <v>4.6266587149825546E-2</v>
      </c>
      <c r="O83" s="259">
        <v>7.2175875953727857</v>
      </c>
      <c r="P83" s="260">
        <v>2</v>
      </c>
      <c r="Q83" s="261">
        <v>1</v>
      </c>
      <c r="R83" s="261">
        <v>156</v>
      </c>
    </row>
    <row r="84" spans="1:18" ht="16.5">
      <c r="A84" s="250" t="s">
        <v>117</v>
      </c>
      <c r="B84" s="251" t="s">
        <v>563</v>
      </c>
      <c r="C84" s="252" t="s">
        <v>66</v>
      </c>
      <c r="D84" s="253">
        <v>0.82434782608695656</v>
      </c>
      <c r="E84" s="254">
        <v>4943</v>
      </c>
      <c r="F84" s="227" t="s">
        <v>122</v>
      </c>
      <c r="G84" s="255" t="s">
        <v>321</v>
      </c>
      <c r="H84" s="256">
        <v>1</v>
      </c>
      <c r="I84" s="228">
        <v>1924.605</v>
      </c>
      <c r="J84" s="257">
        <v>1.5411497207029449E-2</v>
      </c>
      <c r="K84" s="257">
        <v>0.34892646015330098</v>
      </c>
      <c r="L84" s="257">
        <v>6.1830869191340558E-2</v>
      </c>
      <c r="M84" s="258">
        <v>11.788</v>
      </c>
      <c r="N84" s="259">
        <v>0</v>
      </c>
      <c r="O84" s="259">
        <v>4.1047383748873143</v>
      </c>
      <c r="P84" s="260">
        <v>4</v>
      </c>
      <c r="Q84" s="261">
        <v>0</v>
      </c>
      <c r="R84" s="261">
        <v>79</v>
      </c>
    </row>
    <row r="85" spans="1:18" ht="16.5">
      <c r="A85" s="250" t="s">
        <v>117</v>
      </c>
      <c r="B85" s="251" t="s">
        <v>567</v>
      </c>
      <c r="C85" s="252" t="s">
        <v>66</v>
      </c>
      <c r="D85" s="253">
        <v>0.80994079301199606</v>
      </c>
      <c r="E85" s="254">
        <v>5357</v>
      </c>
      <c r="F85" s="227" t="s">
        <v>123</v>
      </c>
      <c r="G85" s="255" t="s">
        <v>345</v>
      </c>
      <c r="H85" s="256">
        <v>10</v>
      </c>
      <c r="I85" s="228">
        <v>1740.9780000000001</v>
      </c>
      <c r="J85" s="257">
        <v>1.0838093234560258E-2</v>
      </c>
      <c r="K85" s="257">
        <v>0.38833109084537126</v>
      </c>
      <c r="L85" s="257">
        <v>0.21737921551379852</v>
      </c>
      <c r="M85" s="258">
        <v>12.811999999999999</v>
      </c>
      <c r="N85" s="259">
        <v>5.7438979699915793E-2</v>
      </c>
      <c r="O85" s="259">
        <v>47.387158252430531</v>
      </c>
      <c r="P85" s="260">
        <v>13</v>
      </c>
      <c r="Q85" s="261">
        <v>1</v>
      </c>
      <c r="R85" s="261">
        <v>847</v>
      </c>
    </row>
    <row r="86" spans="1:18" ht="16.5">
      <c r="A86" s="250" t="s">
        <v>117</v>
      </c>
      <c r="B86" s="251" t="s">
        <v>905</v>
      </c>
      <c r="C86" s="252" t="s">
        <v>69</v>
      </c>
      <c r="D86" s="253">
        <v>0.72465558092543225</v>
      </c>
      <c r="E86" s="254">
        <v>6917</v>
      </c>
      <c r="F86" s="227" t="s">
        <v>121</v>
      </c>
      <c r="G86" s="255" t="s">
        <v>278</v>
      </c>
      <c r="H86" s="256">
        <v>12</v>
      </c>
      <c r="I86" s="228">
        <v>1666.4570000000001</v>
      </c>
      <c r="J86" s="257">
        <v>2.169550867982362E-2</v>
      </c>
      <c r="K86" s="257">
        <v>0.3843237818780984</v>
      </c>
      <c r="L86" s="257">
        <v>0.23342936541416909</v>
      </c>
      <c r="M86" s="258">
        <v>17.109000000000002</v>
      </c>
      <c r="N86" s="259">
        <v>6.000754894965786E-2</v>
      </c>
      <c r="O86" s="259">
        <v>17.762234489098727</v>
      </c>
      <c r="P86" s="260">
        <v>6</v>
      </c>
      <c r="Q86" s="261">
        <v>1</v>
      </c>
      <c r="R86" s="261">
        <v>479</v>
      </c>
    </row>
    <row r="87" spans="1:18" ht="16.5">
      <c r="A87" s="250" t="s">
        <v>117</v>
      </c>
      <c r="B87" s="251" t="s">
        <v>1106</v>
      </c>
      <c r="C87" s="252" t="s">
        <v>69</v>
      </c>
      <c r="D87" s="253">
        <v>0.65610439051230351</v>
      </c>
      <c r="E87" s="254">
        <v>5991</v>
      </c>
      <c r="F87" s="227" t="s">
        <v>124</v>
      </c>
      <c r="G87" s="255" t="s">
        <v>355</v>
      </c>
      <c r="H87" s="256">
        <v>2</v>
      </c>
      <c r="I87" s="228">
        <v>2658.9749999999999</v>
      </c>
      <c r="J87" s="257">
        <v>4.1179958441622082E-2</v>
      </c>
      <c r="K87" s="257">
        <v>0.37986982846543899</v>
      </c>
      <c r="L87" s="257">
        <v>0.19180323244859393</v>
      </c>
      <c r="M87" s="258">
        <v>21.204000000000001</v>
      </c>
      <c r="N87" s="259">
        <v>0</v>
      </c>
      <c r="O87" s="259">
        <v>13.351009317500164</v>
      </c>
      <c r="P87" s="260">
        <v>26</v>
      </c>
      <c r="Q87" s="261">
        <v>0</v>
      </c>
      <c r="R87" s="261">
        <v>355</v>
      </c>
    </row>
    <row r="88" spans="1:18" ht="16.5">
      <c r="A88" s="250" t="s">
        <v>117</v>
      </c>
      <c r="B88" s="251" t="s">
        <v>573</v>
      </c>
      <c r="C88" s="252" t="s">
        <v>66</v>
      </c>
      <c r="D88" s="253">
        <v>0.8214285714285714</v>
      </c>
      <c r="E88" s="254">
        <v>7740</v>
      </c>
      <c r="F88" s="227" t="s">
        <v>118</v>
      </c>
      <c r="G88" s="255" t="s">
        <v>219</v>
      </c>
      <c r="H88" s="256">
        <v>1</v>
      </c>
      <c r="I88" s="228">
        <v>682.37699999999995</v>
      </c>
      <c r="J88" s="257">
        <v>4.023653619080695E-2</v>
      </c>
      <c r="K88" s="257">
        <v>0.34308469909343947</v>
      </c>
      <c r="L88" s="257">
        <v>0.19344145538316798</v>
      </c>
      <c r="M88" s="258">
        <v>12.712</v>
      </c>
      <c r="N88" s="259">
        <v>0.58618622843384238</v>
      </c>
      <c r="O88" s="259">
        <v>8.206607198073792</v>
      </c>
      <c r="P88" s="260">
        <v>3</v>
      </c>
      <c r="Q88" s="261">
        <v>4</v>
      </c>
      <c r="R88" s="261">
        <v>56</v>
      </c>
    </row>
    <row r="89" spans="1:18" ht="16.5">
      <c r="A89" s="250" t="s">
        <v>117</v>
      </c>
      <c r="B89" s="251" t="s">
        <v>575</v>
      </c>
      <c r="C89" s="252" t="s">
        <v>66</v>
      </c>
      <c r="D89" s="253">
        <v>0.82107142857142856</v>
      </c>
      <c r="E89" s="254">
        <v>3773</v>
      </c>
      <c r="F89" s="227" t="s">
        <v>121</v>
      </c>
      <c r="G89" s="255" t="s">
        <v>286</v>
      </c>
      <c r="H89" s="256">
        <v>1</v>
      </c>
      <c r="I89" s="228">
        <v>2052.2840000000001</v>
      </c>
      <c r="J89" s="257">
        <v>2.1818256862307931E-2</v>
      </c>
      <c r="K89" s="257">
        <v>0.37851513604846776</v>
      </c>
      <c r="L89" s="257">
        <v>0.22950040052936141</v>
      </c>
      <c r="M89" s="258">
        <v>11.760999999999999</v>
      </c>
      <c r="N89" s="259">
        <v>0</v>
      </c>
      <c r="O89" s="259">
        <v>23.193671051374956</v>
      </c>
      <c r="P89" s="260">
        <v>10</v>
      </c>
      <c r="Q89" s="261">
        <v>0</v>
      </c>
      <c r="R89" s="261">
        <v>476</v>
      </c>
    </row>
    <row r="90" spans="1:18" ht="16.5">
      <c r="A90" s="250" t="s">
        <v>117</v>
      </c>
      <c r="B90" s="251" t="s">
        <v>577</v>
      </c>
      <c r="C90" s="252" t="s">
        <v>69</v>
      </c>
      <c r="D90" s="253">
        <v>0.72750000000000004</v>
      </c>
      <c r="E90" s="254">
        <v>1298</v>
      </c>
      <c r="F90" s="227" t="s">
        <v>121</v>
      </c>
      <c r="G90" s="255" t="s">
        <v>283</v>
      </c>
      <c r="H90" s="256">
        <v>1</v>
      </c>
      <c r="I90" s="228">
        <v>1711.595</v>
      </c>
      <c r="J90" s="257">
        <v>2.1300483534460082E-2</v>
      </c>
      <c r="K90" s="257">
        <v>0.40152617295738385</v>
      </c>
      <c r="L90" s="257">
        <v>0.23370014518621518</v>
      </c>
      <c r="M90" s="258">
        <v>15.824</v>
      </c>
      <c r="N90" s="259">
        <v>0</v>
      </c>
      <c r="O90" s="259">
        <v>21.441988320835243</v>
      </c>
      <c r="P90" s="260">
        <v>10</v>
      </c>
      <c r="Q90" s="261">
        <v>0</v>
      </c>
      <c r="R90" s="261">
        <v>367</v>
      </c>
    </row>
    <row r="91" spans="1:18" ht="16.5">
      <c r="A91" s="250" t="s">
        <v>117</v>
      </c>
      <c r="B91" s="251" t="s">
        <v>587</v>
      </c>
      <c r="C91" s="252" t="s">
        <v>69</v>
      </c>
      <c r="D91" s="253">
        <v>0.75583333333333336</v>
      </c>
      <c r="E91" s="254">
        <v>9187</v>
      </c>
      <c r="F91" s="227" t="s">
        <v>122</v>
      </c>
      <c r="G91" s="255" t="s">
        <v>318</v>
      </c>
      <c r="H91" s="256">
        <v>1</v>
      </c>
      <c r="I91" s="228">
        <v>1247.1959999999999</v>
      </c>
      <c r="J91" s="257">
        <v>2.0552416500650424E-2</v>
      </c>
      <c r="K91" s="257">
        <v>0.35667632085336837</v>
      </c>
      <c r="L91" s="257">
        <v>0.26138634184202003</v>
      </c>
      <c r="M91" s="258">
        <v>12.646000000000001</v>
      </c>
      <c r="N91" s="259">
        <v>8.0179859460742339E-2</v>
      </c>
      <c r="O91" s="259">
        <v>9.6215831352890806</v>
      </c>
      <c r="P91" s="260">
        <v>1</v>
      </c>
      <c r="Q91" s="261">
        <v>1</v>
      </c>
      <c r="R91" s="261">
        <v>120</v>
      </c>
    </row>
    <row r="92" spans="1:18" ht="16.5">
      <c r="A92" s="250" t="s">
        <v>117</v>
      </c>
      <c r="B92" s="251" t="s">
        <v>595</v>
      </c>
      <c r="C92" s="252" t="s">
        <v>69</v>
      </c>
      <c r="D92" s="253">
        <v>0.76364793471697978</v>
      </c>
      <c r="E92" s="254">
        <v>41</v>
      </c>
      <c r="F92" s="227" t="s">
        <v>123</v>
      </c>
      <c r="G92" s="255" t="s">
        <v>346</v>
      </c>
      <c r="H92" s="256">
        <v>7</v>
      </c>
      <c r="I92" s="228">
        <v>1154.585</v>
      </c>
      <c r="J92" s="257">
        <v>2.9188887507796368E-2</v>
      </c>
      <c r="K92" s="257">
        <v>0.36832817333075296</v>
      </c>
      <c r="L92" s="257">
        <v>0.20651253220462201</v>
      </c>
      <c r="M92" s="258">
        <v>16.206</v>
      </c>
      <c r="N92" s="259">
        <v>8.6611206624025078E-2</v>
      </c>
      <c r="O92" s="259">
        <v>53.872170520143598</v>
      </c>
      <c r="P92" s="260">
        <v>11</v>
      </c>
      <c r="Q92" s="261">
        <v>1</v>
      </c>
      <c r="R92" s="261">
        <v>638</v>
      </c>
    </row>
    <row r="93" spans="1:18" ht="16.5">
      <c r="A93" s="250" t="s">
        <v>117</v>
      </c>
      <c r="B93" s="251" t="s">
        <v>597</v>
      </c>
      <c r="C93" s="252" t="s">
        <v>69</v>
      </c>
      <c r="D93" s="253">
        <v>0.78156159235981804</v>
      </c>
      <c r="E93" s="254">
        <v>225</v>
      </c>
      <c r="F93" s="227" t="s">
        <v>123</v>
      </c>
      <c r="G93" s="255" t="s">
        <v>337</v>
      </c>
      <c r="H93" s="256">
        <v>10</v>
      </c>
      <c r="I93" s="228">
        <v>1424.2739999999999</v>
      </c>
      <c r="J93" s="257">
        <v>1.9276465367524403E-2</v>
      </c>
      <c r="K93" s="257">
        <v>0.35233321793739636</v>
      </c>
      <c r="L93" s="257">
        <v>0.24606079963591226</v>
      </c>
      <c r="M93" s="258">
        <v>14.734</v>
      </c>
      <c r="N93" s="259">
        <v>7.0211209359996751E-2</v>
      </c>
      <c r="O93" s="259">
        <v>17.342168711919197</v>
      </c>
      <c r="P93" s="260">
        <v>1</v>
      </c>
      <c r="Q93" s="261">
        <v>1</v>
      </c>
      <c r="R93" s="261">
        <v>252</v>
      </c>
    </row>
    <row r="94" spans="1:18" ht="16.5">
      <c r="A94" s="250" t="s">
        <v>117</v>
      </c>
      <c r="B94" s="251" t="s">
        <v>599</v>
      </c>
      <c r="C94" s="252" t="s">
        <v>69</v>
      </c>
      <c r="D94" s="253">
        <v>0.68670985862589717</v>
      </c>
      <c r="E94" s="254">
        <v>1631</v>
      </c>
      <c r="F94" s="227" t="s">
        <v>120</v>
      </c>
      <c r="G94" s="255" t="s">
        <v>270</v>
      </c>
      <c r="H94" s="256">
        <v>2</v>
      </c>
      <c r="I94" s="228">
        <v>2505.3360000000002</v>
      </c>
      <c r="J94" s="257">
        <v>4.7224799337989065E-2</v>
      </c>
      <c r="K94" s="257">
        <v>0.33980535240215087</v>
      </c>
      <c r="L94" s="257">
        <v>0.20556125006785519</v>
      </c>
      <c r="M94" s="258">
        <v>15.79</v>
      </c>
      <c r="N94" s="259">
        <v>0.35923325254576627</v>
      </c>
      <c r="O94" s="259">
        <v>41.511398071955213</v>
      </c>
      <c r="P94" s="260">
        <v>9</v>
      </c>
      <c r="Q94" s="261">
        <v>9</v>
      </c>
      <c r="R94" s="261">
        <v>1040</v>
      </c>
    </row>
    <row r="95" spans="1:18" ht="16.5">
      <c r="A95" s="250" t="s">
        <v>117</v>
      </c>
      <c r="B95" s="251" t="s">
        <v>601</v>
      </c>
      <c r="C95" s="252" t="s">
        <v>66</v>
      </c>
      <c r="D95" s="253">
        <v>0.83772727272727265</v>
      </c>
      <c r="E95" s="254">
        <v>3642</v>
      </c>
      <c r="F95" s="227" t="s">
        <v>119</v>
      </c>
      <c r="G95" s="255" t="s">
        <v>244</v>
      </c>
      <c r="H95" s="256">
        <v>1</v>
      </c>
      <c r="I95" s="228">
        <v>1345.7840000000001</v>
      </c>
      <c r="J95" s="257">
        <v>2.6117149043024947E-2</v>
      </c>
      <c r="K95" s="257">
        <v>0.39006861307186558</v>
      </c>
      <c r="L95" s="257">
        <v>0.17754605055021008</v>
      </c>
      <c r="M95" s="258">
        <v>15.381</v>
      </c>
      <c r="N95" s="259">
        <v>0</v>
      </c>
      <c r="O95" s="259">
        <v>20.285573316371718</v>
      </c>
      <c r="P95" s="260">
        <v>10</v>
      </c>
      <c r="Q95" s="261">
        <v>0</v>
      </c>
      <c r="R95" s="261">
        <v>277</v>
      </c>
    </row>
    <row r="96" spans="1:18" ht="16.5">
      <c r="A96" s="250" t="s">
        <v>117</v>
      </c>
      <c r="B96" s="251" t="s">
        <v>603</v>
      </c>
      <c r="C96" s="252" t="s">
        <v>66</v>
      </c>
      <c r="D96" s="253">
        <v>0.80045454545454531</v>
      </c>
      <c r="E96" s="254">
        <v>7389</v>
      </c>
      <c r="F96" s="227" t="s">
        <v>122</v>
      </c>
      <c r="G96" s="255" t="s">
        <v>308</v>
      </c>
      <c r="H96" s="256">
        <v>1</v>
      </c>
      <c r="I96" s="228">
        <v>1495.99</v>
      </c>
      <c r="J96" s="257">
        <v>1.7213784463152779E-2</v>
      </c>
      <c r="K96" s="257">
        <v>0.37157719185784677</v>
      </c>
      <c r="L96" s="257">
        <v>0.17312949952874016</v>
      </c>
      <c r="M96" s="258">
        <v>11.291</v>
      </c>
      <c r="N96" s="259">
        <v>0</v>
      </c>
      <c r="O96" s="259">
        <v>8.8904337595839547</v>
      </c>
      <c r="P96" s="260">
        <v>14</v>
      </c>
      <c r="Q96" s="261">
        <v>0</v>
      </c>
      <c r="R96" s="261">
        <v>133</v>
      </c>
    </row>
    <row r="97" spans="1:18" ht="16.5">
      <c r="A97" s="250" t="s">
        <v>117</v>
      </c>
      <c r="B97" s="251" t="s">
        <v>607</v>
      </c>
      <c r="C97" s="252" t="s">
        <v>69</v>
      </c>
      <c r="D97" s="253">
        <v>0.79163732857535596</v>
      </c>
      <c r="E97" s="254">
        <v>1201</v>
      </c>
      <c r="F97" s="227" t="s">
        <v>122</v>
      </c>
      <c r="G97" s="255" t="s">
        <v>325</v>
      </c>
      <c r="H97" s="256">
        <v>11</v>
      </c>
      <c r="I97" s="228">
        <v>2903.1810000000005</v>
      </c>
      <c r="J97" s="257">
        <v>3.4748803643876343E-2</v>
      </c>
      <c r="K97" s="257">
        <v>0.34768400697915558</v>
      </c>
      <c r="L97" s="257">
        <v>0.19633636345787603</v>
      </c>
      <c r="M97" s="258">
        <v>11.833</v>
      </c>
      <c r="N97" s="259">
        <v>3.4444976045241403E-2</v>
      </c>
      <c r="O97" s="259">
        <v>10.850167454251043</v>
      </c>
      <c r="P97" s="260">
        <v>23</v>
      </c>
      <c r="Q97" s="261">
        <v>1</v>
      </c>
      <c r="R97" s="261">
        <v>315</v>
      </c>
    </row>
    <row r="98" spans="1:18" ht="16.5">
      <c r="A98" s="250" t="s">
        <v>117</v>
      </c>
      <c r="B98" s="251" t="s">
        <v>611</v>
      </c>
      <c r="C98" s="252" t="s">
        <v>69</v>
      </c>
      <c r="D98" s="253">
        <v>0.78859724778777818</v>
      </c>
      <c r="E98" s="254">
        <v>2451</v>
      </c>
      <c r="F98" s="227" t="s">
        <v>123</v>
      </c>
      <c r="G98" s="255" t="s">
        <v>345</v>
      </c>
      <c r="H98" s="256">
        <v>9</v>
      </c>
      <c r="I98" s="228">
        <v>1828.6760000000004</v>
      </c>
      <c r="J98" s="257">
        <v>1.782703898944351E-2</v>
      </c>
      <c r="K98" s="257">
        <v>0.40306534640150216</v>
      </c>
      <c r="L98" s="257">
        <v>7.6172242186672776E-2</v>
      </c>
      <c r="M98" s="258">
        <v>14.108000000000001</v>
      </c>
      <c r="N98" s="259">
        <v>0</v>
      </c>
      <c r="O98" s="259">
        <v>33.029361133410177</v>
      </c>
      <c r="P98" s="260">
        <v>32</v>
      </c>
      <c r="Q98" s="261">
        <v>0</v>
      </c>
      <c r="R98" s="261">
        <v>606</v>
      </c>
    </row>
    <row r="99" spans="1:18" ht="16.5">
      <c r="A99" s="250" t="s">
        <v>117</v>
      </c>
      <c r="B99" s="251" t="s">
        <v>613</v>
      </c>
      <c r="C99" s="252" t="s">
        <v>69</v>
      </c>
      <c r="D99" s="253">
        <v>0.73892857142857149</v>
      </c>
      <c r="E99" s="254">
        <v>2100</v>
      </c>
      <c r="F99" s="227" t="s">
        <v>121</v>
      </c>
      <c r="G99" s="255" t="s">
        <v>283</v>
      </c>
      <c r="H99" s="256">
        <v>1</v>
      </c>
      <c r="I99" s="228">
        <v>2409.2979999999998</v>
      </c>
      <c r="J99" s="257">
        <v>2.141538954992225E-2</v>
      </c>
      <c r="K99" s="257">
        <v>0.3946218368673805</v>
      </c>
      <c r="L99" s="257">
        <v>0.15149641098776492</v>
      </c>
      <c r="M99" s="258">
        <v>14.321</v>
      </c>
      <c r="N99" s="259">
        <v>0</v>
      </c>
      <c r="O99" s="259">
        <v>17.017405069858526</v>
      </c>
      <c r="P99" s="260">
        <v>10</v>
      </c>
      <c r="Q99" s="261">
        <v>0</v>
      </c>
      <c r="R99" s="261">
        <v>410</v>
      </c>
    </row>
    <row r="100" spans="1:18" ht="16.5">
      <c r="A100" s="250" t="s">
        <v>117</v>
      </c>
      <c r="B100" s="251" t="s">
        <v>619</v>
      </c>
      <c r="C100" s="252" t="s">
        <v>69</v>
      </c>
      <c r="D100" s="253">
        <v>0.78714965635912937</v>
      </c>
      <c r="E100" s="254">
        <v>9727</v>
      </c>
      <c r="F100" s="227" t="s">
        <v>122</v>
      </c>
      <c r="G100" s="255" t="s">
        <v>313</v>
      </c>
      <c r="H100" s="256">
        <v>3</v>
      </c>
      <c r="I100" s="228">
        <v>2081.1350000000002</v>
      </c>
      <c r="J100" s="257">
        <v>1.2714446699625031E-2</v>
      </c>
      <c r="K100" s="257">
        <v>0.39020096851771102</v>
      </c>
      <c r="L100" s="257">
        <v>0.2114230936484178</v>
      </c>
      <c r="M100" s="258">
        <v>12.167999999999999</v>
      </c>
      <c r="N100" s="259">
        <v>4.8050703101913131E-2</v>
      </c>
      <c r="O100" s="259">
        <v>11.243864525847673</v>
      </c>
      <c r="P100" s="260">
        <v>14</v>
      </c>
      <c r="Q100" s="261">
        <v>1</v>
      </c>
      <c r="R100" s="261">
        <v>234</v>
      </c>
    </row>
    <row r="101" spans="1:18" ht="16.5">
      <c r="A101" s="250" t="s">
        <v>117</v>
      </c>
      <c r="B101" s="251" t="s">
        <v>623</v>
      </c>
      <c r="C101" s="252" t="s">
        <v>69</v>
      </c>
      <c r="D101" s="253">
        <v>0.7539285714285715</v>
      </c>
      <c r="E101" s="254">
        <v>5387</v>
      </c>
      <c r="F101" s="227" t="s">
        <v>121</v>
      </c>
      <c r="G101" s="255" t="s">
        <v>292</v>
      </c>
      <c r="H101" s="256">
        <v>1</v>
      </c>
      <c r="I101" s="228">
        <v>1690.8420000000001</v>
      </c>
      <c r="J101" s="257">
        <v>2.7703915263094989E-2</v>
      </c>
      <c r="K101" s="257">
        <v>0.39067287678896062</v>
      </c>
      <c r="L101" s="257">
        <v>0.25253690173298271</v>
      </c>
      <c r="M101" s="258">
        <v>13.802</v>
      </c>
      <c r="N101" s="259">
        <v>0</v>
      </c>
      <c r="O101" s="259">
        <v>16.027517650969163</v>
      </c>
      <c r="P101" s="260">
        <v>6</v>
      </c>
      <c r="Q101" s="261">
        <v>0</v>
      </c>
      <c r="R101" s="261">
        <v>271</v>
      </c>
    </row>
    <row r="102" spans="1:18" ht="16.5">
      <c r="A102" s="250" t="s">
        <v>117</v>
      </c>
      <c r="B102" s="251" t="s">
        <v>629</v>
      </c>
      <c r="C102" s="252" t="s">
        <v>69</v>
      </c>
      <c r="D102" s="253">
        <v>0.7958064516129032</v>
      </c>
      <c r="E102" s="254">
        <v>9856</v>
      </c>
      <c r="F102" s="227" t="s">
        <v>124</v>
      </c>
      <c r="G102" s="255" t="s">
        <v>356</v>
      </c>
      <c r="H102" s="256">
        <v>1</v>
      </c>
      <c r="I102" s="228">
        <v>2357.0509999999999</v>
      </c>
      <c r="J102" s="257">
        <v>5.3631541558623094E-3</v>
      </c>
      <c r="K102" s="257">
        <v>0.33012529390593415</v>
      </c>
      <c r="L102" s="257">
        <v>0.18370412859119298</v>
      </c>
      <c r="M102" s="258">
        <v>13.717000000000001</v>
      </c>
      <c r="N102" s="259">
        <v>0</v>
      </c>
      <c r="O102" s="259">
        <v>2.884960910900952</v>
      </c>
      <c r="P102" s="260">
        <v>7</v>
      </c>
      <c r="Q102" s="261">
        <v>0</v>
      </c>
      <c r="R102" s="261">
        <v>68</v>
      </c>
    </row>
    <row r="103" spans="1:18" ht="16.5">
      <c r="A103" s="250" t="s">
        <v>117</v>
      </c>
      <c r="B103" s="251" t="s">
        <v>631</v>
      </c>
      <c r="C103" s="252" t="s">
        <v>69</v>
      </c>
      <c r="D103" s="253">
        <v>0.74532896309746421</v>
      </c>
      <c r="E103" s="254">
        <v>5514</v>
      </c>
      <c r="F103" s="227" t="s">
        <v>123</v>
      </c>
      <c r="G103" s="255" t="s">
        <v>345</v>
      </c>
      <c r="H103" s="256">
        <v>2</v>
      </c>
      <c r="I103" s="228">
        <v>971.10799999999995</v>
      </c>
      <c r="J103" s="257">
        <v>1.8592833254048556E-2</v>
      </c>
      <c r="K103" s="257">
        <v>0.36557625159207124</v>
      </c>
      <c r="L103" s="257">
        <v>0.20698006812836472</v>
      </c>
      <c r="M103" s="258">
        <v>16.510000000000002</v>
      </c>
      <c r="N103" s="259">
        <v>0.20595031654563653</v>
      </c>
      <c r="O103" s="259">
        <v>67.036828035604699</v>
      </c>
      <c r="P103" s="260">
        <v>11</v>
      </c>
      <c r="Q103" s="261">
        <v>2</v>
      </c>
      <c r="R103" s="261">
        <v>651</v>
      </c>
    </row>
    <row r="104" spans="1:18" ht="16.5">
      <c r="A104" s="250" t="s">
        <v>117</v>
      </c>
      <c r="B104" s="251" t="s">
        <v>635</v>
      </c>
      <c r="C104" s="252" t="s">
        <v>66</v>
      </c>
      <c r="D104" s="253">
        <v>0.83772617160456286</v>
      </c>
      <c r="E104" s="254">
        <v>9746</v>
      </c>
      <c r="F104" s="227" t="s">
        <v>119</v>
      </c>
      <c r="G104" s="255" t="s">
        <v>241</v>
      </c>
      <c r="H104" s="256">
        <v>2</v>
      </c>
      <c r="I104" s="228">
        <v>1103.95</v>
      </c>
      <c r="J104" s="257">
        <v>1.4347243934318391E-2</v>
      </c>
      <c r="K104" s="257">
        <v>0.34184734835270636</v>
      </c>
      <c r="L104" s="257">
        <v>0.176638434711717</v>
      </c>
      <c r="M104" s="258">
        <v>9.9920000000000009</v>
      </c>
      <c r="N104" s="259">
        <v>0</v>
      </c>
      <c r="O104" s="259">
        <v>3.8951039449250415</v>
      </c>
      <c r="P104" s="260">
        <v>1</v>
      </c>
      <c r="Q104" s="261">
        <v>0</v>
      </c>
      <c r="R104" s="261">
        <v>43</v>
      </c>
    </row>
    <row r="105" spans="1:18" ht="16.5">
      <c r="A105" s="250" t="s">
        <v>117</v>
      </c>
      <c r="B105" s="251" t="s">
        <v>639</v>
      </c>
      <c r="C105" s="252" t="s">
        <v>66</v>
      </c>
      <c r="D105" s="253">
        <v>0.82434782608695656</v>
      </c>
      <c r="E105" s="254">
        <v>1493</v>
      </c>
      <c r="F105" s="227" t="s">
        <v>122</v>
      </c>
      <c r="G105" s="255" t="s">
        <v>315</v>
      </c>
      <c r="H105" s="256">
        <v>1</v>
      </c>
      <c r="I105" s="228">
        <v>2003.712</v>
      </c>
      <c r="J105" s="257">
        <v>1.4334828149306467E-2</v>
      </c>
      <c r="K105" s="257">
        <v>0.39071763989545605</v>
      </c>
      <c r="L105" s="257">
        <v>4.7412003321834678E-2</v>
      </c>
      <c r="M105" s="258">
        <v>11.961</v>
      </c>
      <c r="N105" s="259">
        <v>0</v>
      </c>
      <c r="O105" s="259">
        <v>9.0831416890251688</v>
      </c>
      <c r="P105" s="260">
        <v>40</v>
      </c>
      <c r="Q105" s="261">
        <v>0</v>
      </c>
      <c r="R105" s="261">
        <v>182</v>
      </c>
    </row>
    <row r="106" spans="1:18" ht="16.5">
      <c r="A106" s="250" t="s">
        <v>117</v>
      </c>
      <c r="B106" s="251" t="s">
        <v>641</v>
      </c>
      <c r="C106" s="252" t="s">
        <v>66</v>
      </c>
      <c r="D106" s="253">
        <v>0.8243742866874566</v>
      </c>
      <c r="E106" s="254">
        <v>6299</v>
      </c>
      <c r="F106" s="227" t="s">
        <v>118</v>
      </c>
      <c r="G106" s="255" t="s">
        <v>223</v>
      </c>
      <c r="H106" s="256">
        <v>4</v>
      </c>
      <c r="I106" s="228">
        <v>785.91300000000001</v>
      </c>
      <c r="J106" s="257">
        <v>2.328187427333249E-2</v>
      </c>
      <c r="K106" s="257">
        <v>0.31656771450848414</v>
      </c>
      <c r="L106" s="257">
        <v>0.18449879312341189</v>
      </c>
      <c r="M106" s="258">
        <v>11.59</v>
      </c>
      <c r="N106" s="259">
        <v>0.25448109396332674</v>
      </c>
      <c r="O106" s="259">
        <v>13.105776339111326</v>
      </c>
      <c r="P106" s="260">
        <v>9</v>
      </c>
      <c r="Q106" s="261">
        <v>2</v>
      </c>
      <c r="R106" s="261">
        <v>103</v>
      </c>
    </row>
    <row r="107" spans="1:18" ht="16.5">
      <c r="A107" s="250" t="s">
        <v>117</v>
      </c>
      <c r="B107" s="251" t="s">
        <v>643</v>
      </c>
      <c r="C107" s="252" t="s">
        <v>66</v>
      </c>
      <c r="D107" s="253">
        <v>0.81146799313178819</v>
      </c>
      <c r="E107" s="254">
        <v>3426</v>
      </c>
      <c r="F107" s="227" t="s">
        <v>124</v>
      </c>
      <c r="G107" s="255" t="s">
        <v>353</v>
      </c>
      <c r="H107" s="256">
        <v>2</v>
      </c>
      <c r="I107" s="228">
        <v>2506.761</v>
      </c>
      <c r="J107" s="257">
        <v>1.8088047566921533E-2</v>
      </c>
      <c r="K107" s="257">
        <v>0.32696191063717173</v>
      </c>
      <c r="L107" s="257">
        <v>0.24054945804566133</v>
      </c>
      <c r="M107" s="258">
        <v>14.637</v>
      </c>
      <c r="N107" s="259">
        <v>0</v>
      </c>
      <c r="O107" s="259">
        <v>3.151477145208498</v>
      </c>
      <c r="P107" s="260">
        <v>13</v>
      </c>
      <c r="Q107" s="261">
        <v>0</v>
      </c>
      <c r="R107" s="261">
        <v>79</v>
      </c>
    </row>
    <row r="108" spans="1:18" ht="16.5">
      <c r="A108" s="250" t="s">
        <v>117</v>
      </c>
      <c r="B108" s="251" t="s">
        <v>907</v>
      </c>
      <c r="C108" s="252" t="s">
        <v>69</v>
      </c>
      <c r="D108" s="253">
        <v>0.77063733767566611</v>
      </c>
      <c r="E108" s="254">
        <v>4712</v>
      </c>
      <c r="F108" s="227" t="s">
        <v>122</v>
      </c>
      <c r="G108" s="255" t="s">
        <v>310</v>
      </c>
      <c r="H108" s="256">
        <v>5</v>
      </c>
      <c r="I108" s="228">
        <v>527.20299999999997</v>
      </c>
      <c r="J108" s="257">
        <v>2.2884988849479225E-2</v>
      </c>
      <c r="K108" s="257">
        <v>0.39837948481351693</v>
      </c>
      <c r="L108" s="257">
        <v>0.17617984438514836</v>
      </c>
      <c r="M108" s="258">
        <v>14.271000000000001</v>
      </c>
      <c r="N108" s="259">
        <v>0</v>
      </c>
      <c r="O108" s="259">
        <v>40.401894526396852</v>
      </c>
      <c r="P108" s="260">
        <v>8</v>
      </c>
      <c r="Q108" s="261">
        <v>0</v>
      </c>
      <c r="R108" s="261">
        <v>297</v>
      </c>
    </row>
    <row r="109" spans="1:18" ht="16.5">
      <c r="A109" s="250" t="s">
        <v>117</v>
      </c>
      <c r="B109" s="251" t="s">
        <v>645</v>
      </c>
      <c r="C109" s="252" t="s">
        <v>66</v>
      </c>
      <c r="D109" s="253">
        <v>0.80639731918503121</v>
      </c>
      <c r="E109" s="254">
        <v>9900</v>
      </c>
      <c r="F109" s="227" t="s">
        <v>124</v>
      </c>
      <c r="G109" s="255" t="s">
        <v>353</v>
      </c>
      <c r="H109" s="256">
        <v>12</v>
      </c>
      <c r="I109" s="228">
        <v>1704.29</v>
      </c>
      <c r="J109" s="257">
        <v>2.6309783311374263E-2</v>
      </c>
      <c r="K109" s="257">
        <v>0.35304972230712961</v>
      </c>
      <c r="L109" s="257">
        <v>0.22883429463295565</v>
      </c>
      <c r="M109" s="258">
        <v>13.138</v>
      </c>
      <c r="N109" s="259">
        <v>0</v>
      </c>
      <c r="O109" s="259">
        <v>7.0410552194755587</v>
      </c>
      <c r="P109" s="260">
        <v>8</v>
      </c>
      <c r="Q109" s="261">
        <v>0</v>
      </c>
      <c r="R109" s="261">
        <v>120</v>
      </c>
    </row>
    <row r="110" spans="1:18" ht="16.5">
      <c r="A110" s="250" t="s">
        <v>117</v>
      </c>
      <c r="B110" s="251" t="s">
        <v>647</v>
      </c>
      <c r="C110" s="252" t="s">
        <v>69</v>
      </c>
      <c r="D110" s="253">
        <v>0.77783328441530009</v>
      </c>
      <c r="E110" s="254">
        <v>2685</v>
      </c>
      <c r="F110" s="227" t="s">
        <v>122</v>
      </c>
      <c r="G110" s="255" t="s">
        <v>319</v>
      </c>
      <c r="H110" s="256">
        <v>2</v>
      </c>
      <c r="I110" s="228">
        <v>1889.348</v>
      </c>
      <c r="J110" s="257">
        <v>1.0149742426546263E-2</v>
      </c>
      <c r="K110" s="257">
        <v>0.37067448944801862</v>
      </c>
      <c r="L110" s="257">
        <v>8.7331714432703766E-2</v>
      </c>
      <c r="M110" s="258">
        <v>9.9610000000000003</v>
      </c>
      <c r="N110" s="259">
        <v>0</v>
      </c>
      <c r="O110" s="259">
        <v>7.6746052077224522</v>
      </c>
      <c r="P110" s="260">
        <v>0</v>
      </c>
      <c r="Q110" s="261">
        <v>0</v>
      </c>
      <c r="R110" s="261">
        <v>145</v>
      </c>
    </row>
    <row r="111" spans="1:18" ht="16.5">
      <c r="A111" s="250" t="s">
        <v>117</v>
      </c>
      <c r="B111" s="251" t="s">
        <v>649</v>
      </c>
      <c r="C111" s="252" t="s">
        <v>69</v>
      </c>
      <c r="D111" s="253">
        <v>0.73984215049893365</v>
      </c>
      <c r="E111" s="254">
        <v>4101</v>
      </c>
      <c r="F111" s="227" t="s">
        <v>122</v>
      </c>
      <c r="G111" s="255" t="s">
        <v>318</v>
      </c>
      <c r="H111" s="256">
        <v>2</v>
      </c>
      <c r="I111" s="228">
        <v>1905.998</v>
      </c>
      <c r="J111" s="257">
        <v>1.1431112497234277E-2</v>
      </c>
      <c r="K111" s="257">
        <v>0.38441633284611598</v>
      </c>
      <c r="L111" s="257">
        <v>0.1668417280605751</v>
      </c>
      <c r="M111" s="258">
        <v>11.898999999999999</v>
      </c>
      <c r="N111" s="259">
        <v>0</v>
      </c>
      <c r="O111" s="259">
        <v>7.1878354541820082</v>
      </c>
      <c r="P111" s="260">
        <v>6</v>
      </c>
      <c r="Q111" s="261">
        <v>0</v>
      </c>
      <c r="R111" s="261">
        <v>137</v>
      </c>
    </row>
    <row r="112" spans="1:18" ht="16.5">
      <c r="A112" s="250" t="s">
        <v>117</v>
      </c>
      <c r="B112" s="251" t="s">
        <v>651</v>
      </c>
      <c r="C112" s="252" t="s">
        <v>69</v>
      </c>
      <c r="D112" s="253">
        <v>0.79625000000000001</v>
      </c>
      <c r="E112" s="254">
        <v>6370</v>
      </c>
      <c r="F112" s="227" t="s">
        <v>122</v>
      </c>
      <c r="G112" s="255" t="s">
        <v>306</v>
      </c>
      <c r="H112" s="256">
        <v>1</v>
      </c>
      <c r="I112" s="228">
        <v>1856.421</v>
      </c>
      <c r="J112" s="257">
        <v>8.5865806101570897E-3</v>
      </c>
      <c r="K112" s="257">
        <v>0.35720206095208246</v>
      </c>
      <c r="L112" s="257">
        <v>0.23108982283652252</v>
      </c>
      <c r="M112" s="258">
        <v>14.77</v>
      </c>
      <c r="N112" s="259">
        <v>0.16160127471085492</v>
      </c>
      <c r="O112" s="259">
        <v>3.6629622267793782</v>
      </c>
      <c r="P112" s="260">
        <v>35</v>
      </c>
      <c r="Q112" s="261">
        <v>3</v>
      </c>
      <c r="R112" s="261">
        <v>68</v>
      </c>
    </row>
    <row r="113" spans="1:18" ht="16.5">
      <c r="A113" s="250" t="s">
        <v>117</v>
      </c>
      <c r="B113" s="251" t="s">
        <v>653</v>
      </c>
      <c r="C113" s="252" t="s">
        <v>66</v>
      </c>
      <c r="D113" s="253">
        <v>0.80274190703301851</v>
      </c>
      <c r="E113" s="254">
        <v>2405</v>
      </c>
      <c r="F113" s="227" t="s">
        <v>124</v>
      </c>
      <c r="G113" s="255" t="s">
        <v>351</v>
      </c>
      <c r="H113" s="256">
        <v>2</v>
      </c>
      <c r="I113" s="228">
        <v>2071.1060000000002</v>
      </c>
      <c r="J113" s="257">
        <v>1.8574172210053769E-2</v>
      </c>
      <c r="K113" s="257">
        <v>0.36028034482626436</v>
      </c>
      <c r="L113" s="257">
        <v>0.2573504204999647</v>
      </c>
      <c r="M113" s="258">
        <v>13.112</v>
      </c>
      <c r="N113" s="259">
        <v>0</v>
      </c>
      <c r="O113" s="259">
        <v>18.299401382642895</v>
      </c>
      <c r="P113" s="260">
        <v>7</v>
      </c>
      <c r="Q113" s="261">
        <v>0</v>
      </c>
      <c r="R113" s="261">
        <v>379</v>
      </c>
    </row>
    <row r="114" spans="1:18" ht="16.5">
      <c r="A114" s="250" t="s">
        <v>117</v>
      </c>
      <c r="B114" s="251" t="s">
        <v>659</v>
      </c>
      <c r="C114" s="252" t="s">
        <v>69</v>
      </c>
      <c r="D114" s="253">
        <v>0.75043478260869567</v>
      </c>
      <c r="E114" s="254">
        <v>6444</v>
      </c>
      <c r="F114" s="227" t="s">
        <v>122</v>
      </c>
      <c r="G114" s="255" t="s">
        <v>323</v>
      </c>
      <c r="H114" s="256">
        <v>1</v>
      </c>
      <c r="I114" s="228">
        <v>1322.806</v>
      </c>
      <c r="J114" s="257">
        <v>1.6496776965783614E-2</v>
      </c>
      <c r="K114" s="257">
        <v>0.38922431686853159</v>
      </c>
      <c r="L114" s="257">
        <v>0.22149884412377929</v>
      </c>
      <c r="M114" s="258">
        <v>14.474</v>
      </c>
      <c r="N114" s="259">
        <v>0.15119375025513945</v>
      </c>
      <c r="O114" s="259">
        <v>9.827593766584064</v>
      </c>
      <c r="P114" s="260">
        <v>3</v>
      </c>
      <c r="Q114" s="261">
        <v>2</v>
      </c>
      <c r="R114" s="261">
        <v>130</v>
      </c>
    </row>
    <row r="115" spans="1:18" ht="16.5">
      <c r="A115" s="250" t="s">
        <v>117</v>
      </c>
      <c r="B115" s="251" t="s">
        <v>661</v>
      </c>
      <c r="C115" s="252" t="s">
        <v>69</v>
      </c>
      <c r="D115" s="253">
        <v>0.76590909090909087</v>
      </c>
      <c r="E115" s="254">
        <v>2467</v>
      </c>
      <c r="F115" s="227" t="s">
        <v>123</v>
      </c>
      <c r="G115" s="255" t="s">
        <v>342</v>
      </c>
      <c r="H115" s="256">
        <v>1</v>
      </c>
      <c r="I115" s="228">
        <v>1760.079</v>
      </c>
      <c r="J115" s="257">
        <v>2.4183517782067357E-2</v>
      </c>
      <c r="K115" s="257">
        <v>0.41698848378045456</v>
      </c>
      <c r="L115" s="257">
        <v>0.3102133483781126</v>
      </c>
      <c r="M115" s="258">
        <v>17.95</v>
      </c>
      <c r="N115" s="259">
        <v>5.6815631571082888E-2</v>
      </c>
      <c r="O115" s="259">
        <v>60.849541412629776</v>
      </c>
      <c r="P115" s="260">
        <v>38</v>
      </c>
      <c r="Q115" s="261">
        <v>1</v>
      </c>
      <c r="R115" s="261">
        <v>1071</v>
      </c>
    </row>
    <row r="116" spans="1:18" ht="16.5">
      <c r="A116" s="250" t="s">
        <v>117</v>
      </c>
      <c r="B116" s="251" t="s">
        <v>663</v>
      </c>
      <c r="C116" s="252" t="s">
        <v>69</v>
      </c>
      <c r="D116" s="253">
        <v>0.79261821912977315</v>
      </c>
      <c r="E116" s="254">
        <v>3304</v>
      </c>
      <c r="F116" s="227" t="s">
        <v>124</v>
      </c>
      <c r="G116" s="255" t="s">
        <v>353</v>
      </c>
      <c r="H116" s="256">
        <v>2</v>
      </c>
      <c r="I116" s="228">
        <v>2232.6530000000002</v>
      </c>
      <c r="J116" s="257">
        <v>1.8979087644383569E-2</v>
      </c>
      <c r="K116" s="257">
        <v>0.3649453643318456</v>
      </c>
      <c r="L116" s="257">
        <v>0.2472394948968783</v>
      </c>
      <c r="M116" s="258">
        <v>16.247</v>
      </c>
      <c r="N116" s="259">
        <v>0</v>
      </c>
      <c r="O116" s="259">
        <v>9.3610605857694846</v>
      </c>
      <c r="P116" s="260">
        <v>11</v>
      </c>
      <c r="Q116" s="261">
        <v>0</v>
      </c>
      <c r="R116" s="261">
        <v>209</v>
      </c>
    </row>
    <row r="117" spans="1:18" ht="16.5">
      <c r="A117" s="250" t="s">
        <v>117</v>
      </c>
      <c r="B117" s="251" t="s">
        <v>665</v>
      </c>
      <c r="C117" s="252" t="s">
        <v>66</v>
      </c>
      <c r="D117" s="253">
        <v>0.83046462055178027</v>
      </c>
      <c r="E117" s="254">
        <v>7662</v>
      </c>
      <c r="F117" s="227" t="s">
        <v>118</v>
      </c>
      <c r="G117" s="255" t="s">
        <v>223</v>
      </c>
      <c r="H117" s="256">
        <v>4</v>
      </c>
      <c r="I117" s="228">
        <v>744.25400000000002</v>
      </c>
      <c r="J117" s="257">
        <v>6.6319860022312854E-2</v>
      </c>
      <c r="K117" s="257">
        <v>0.30891739122099576</v>
      </c>
      <c r="L117" s="257">
        <v>0.19554535075158802</v>
      </c>
      <c r="M117" s="258">
        <v>12.827999999999999</v>
      </c>
      <c r="N117" s="259">
        <v>0.6718136550156264</v>
      </c>
      <c r="O117" s="259">
        <v>6.4494110881500131</v>
      </c>
      <c r="P117" s="260">
        <v>6</v>
      </c>
      <c r="Q117" s="261">
        <v>5</v>
      </c>
      <c r="R117" s="261">
        <v>63</v>
      </c>
    </row>
    <row r="118" spans="1:18" ht="16.5">
      <c r="A118" s="250" t="s">
        <v>117</v>
      </c>
      <c r="B118" s="251" t="s">
        <v>667</v>
      </c>
      <c r="C118" s="252" t="s">
        <v>69</v>
      </c>
      <c r="D118" s="253">
        <v>0.69040797609812654</v>
      </c>
      <c r="E118" s="254">
        <v>1675</v>
      </c>
      <c r="F118" s="227" t="s">
        <v>121</v>
      </c>
      <c r="G118" s="255" t="s">
        <v>294</v>
      </c>
      <c r="H118" s="256">
        <v>2</v>
      </c>
      <c r="I118" s="228">
        <v>2013.7130000000002</v>
      </c>
      <c r="J118" s="257">
        <v>2.5825597635232869E-2</v>
      </c>
      <c r="K118" s="257">
        <v>0.38412757781492757</v>
      </c>
      <c r="L118" s="257">
        <v>0.32080043183909523</v>
      </c>
      <c r="M118" s="258">
        <v>16.059000000000001</v>
      </c>
      <c r="N118" s="259">
        <v>0</v>
      </c>
      <c r="O118" s="259">
        <v>19.764484809900914</v>
      </c>
      <c r="P118" s="260">
        <v>4</v>
      </c>
      <c r="Q118" s="261">
        <v>0</v>
      </c>
      <c r="R118" s="261">
        <v>398</v>
      </c>
    </row>
    <row r="119" spans="1:18" ht="16.5">
      <c r="A119" s="250" t="s">
        <v>117</v>
      </c>
      <c r="B119" s="251" t="s">
        <v>671</v>
      </c>
      <c r="C119" s="252" t="s">
        <v>66</v>
      </c>
      <c r="D119" s="253">
        <v>0.83380952380952367</v>
      </c>
      <c r="E119" s="254">
        <v>3812</v>
      </c>
      <c r="F119" s="227" t="s">
        <v>122</v>
      </c>
      <c r="G119" s="255" t="s">
        <v>299</v>
      </c>
      <c r="H119" s="256">
        <v>1</v>
      </c>
      <c r="I119" s="228">
        <v>1553.454</v>
      </c>
      <c r="J119" s="257">
        <v>1.4782176384835834E-2</v>
      </c>
      <c r="K119" s="257">
        <v>0.35440793390149761</v>
      </c>
      <c r="L119" s="257">
        <v>0.27615880483104105</v>
      </c>
      <c r="M119" s="258">
        <v>15.587</v>
      </c>
      <c r="N119" s="259">
        <v>0</v>
      </c>
      <c r="O119" s="259">
        <v>8.2397032676860729</v>
      </c>
      <c r="P119" s="260">
        <v>1</v>
      </c>
      <c r="Q119" s="261">
        <v>0</v>
      </c>
      <c r="R119" s="261">
        <v>128</v>
      </c>
    </row>
    <row r="120" spans="1:18" ht="16.5">
      <c r="A120" s="250" t="s">
        <v>117</v>
      </c>
      <c r="B120" s="251" t="s">
        <v>675</v>
      </c>
      <c r="C120" s="252" t="s">
        <v>66</v>
      </c>
      <c r="D120" s="253">
        <v>0.81684665696036296</v>
      </c>
      <c r="E120" s="254">
        <v>4488</v>
      </c>
      <c r="F120" s="227" t="s">
        <v>121</v>
      </c>
      <c r="G120" s="255" t="s">
        <v>293</v>
      </c>
      <c r="H120" s="256">
        <v>3</v>
      </c>
      <c r="I120" s="228">
        <v>2053.4519999999998</v>
      </c>
      <c r="J120" s="257">
        <v>2.1978791724725655E-2</v>
      </c>
      <c r="K120" s="257">
        <v>0.38699502363607741</v>
      </c>
      <c r="L120" s="257">
        <v>0.22547398234777338</v>
      </c>
      <c r="M120" s="258">
        <v>11.768000000000001</v>
      </c>
      <c r="N120" s="259">
        <v>0</v>
      </c>
      <c r="O120" s="259">
        <v>26.686769400989167</v>
      </c>
      <c r="P120" s="260">
        <v>11</v>
      </c>
      <c r="Q120" s="261">
        <v>0</v>
      </c>
      <c r="R120" s="261">
        <v>548</v>
      </c>
    </row>
    <row r="121" spans="1:18" ht="16.5">
      <c r="A121" s="250" t="s">
        <v>117</v>
      </c>
      <c r="B121" s="251" t="s">
        <v>679</v>
      </c>
      <c r="C121" s="252" t="s">
        <v>69</v>
      </c>
      <c r="D121" s="253">
        <v>0.78341922817331955</v>
      </c>
      <c r="E121" s="254">
        <v>2260</v>
      </c>
      <c r="F121" s="227" t="s">
        <v>123</v>
      </c>
      <c r="G121" s="255" t="s">
        <v>345</v>
      </c>
      <c r="H121" s="256">
        <v>11</v>
      </c>
      <c r="I121" s="228">
        <v>1502.4480000000001</v>
      </c>
      <c r="J121" s="257">
        <v>2.1123588654892184E-2</v>
      </c>
      <c r="K121" s="257">
        <v>0.34496748808892319</v>
      </c>
      <c r="L121" s="257">
        <v>0.21697922324100399</v>
      </c>
      <c r="M121" s="258">
        <v>14.718</v>
      </c>
      <c r="N121" s="259">
        <v>6.6558043938958283E-2</v>
      </c>
      <c r="O121" s="259">
        <v>43.063054428506007</v>
      </c>
      <c r="P121" s="260">
        <v>6</v>
      </c>
      <c r="Q121" s="261">
        <v>1</v>
      </c>
      <c r="R121" s="261">
        <v>647</v>
      </c>
    </row>
    <row r="122" spans="1:18" ht="16.5">
      <c r="A122" s="250" t="s">
        <v>117</v>
      </c>
      <c r="B122" s="251" t="s">
        <v>681</v>
      </c>
      <c r="C122" s="252" t="s">
        <v>69</v>
      </c>
      <c r="D122" s="253">
        <v>0.71411380586467366</v>
      </c>
      <c r="E122" s="254">
        <v>2618</v>
      </c>
      <c r="F122" s="227" t="s">
        <v>120</v>
      </c>
      <c r="G122" s="255" t="s">
        <v>260</v>
      </c>
      <c r="H122" s="256">
        <v>2</v>
      </c>
      <c r="I122" s="228">
        <v>2375.268</v>
      </c>
      <c r="J122" s="257">
        <v>3.3115443928364068E-2</v>
      </c>
      <c r="K122" s="257">
        <v>0.34193734713133883</v>
      </c>
      <c r="L122" s="257">
        <v>0.2349208594567013</v>
      </c>
      <c r="M122" s="258">
        <v>15.308</v>
      </c>
      <c r="N122" s="259">
        <v>0.12630153734231253</v>
      </c>
      <c r="O122" s="259">
        <v>43.405628333308073</v>
      </c>
      <c r="P122" s="260">
        <v>8</v>
      </c>
      <c r="Q122" s="261">
        <v>3</v>
      </c>
      <c r="R122" s="261">
        <v>1031</v>
      </c>
    </row>
    <row r="123" spans="1:18" ht="16.5">
      <c r="A123" s="250" t="s">
        <v>117</v>
      </c>
      <c r="B123" s="251" t="s">
        <v>683</v>
      </c>
      <c r="C123" s="252" t="s">
        <v>66</v>
      </c>
      <c r="D123" s="253">
        <v>0.84904761904761894</v>
      </c>
      <c r="E123" s="254">
        <v>9058</v>
      </c>
      <c r="F123" s="227" t="s">
        <v>119</v>
      </c>
      <c r="G123" s="255" t="s">
        <v>246</v>
      </c>
      <c r="H123" s="256">
        <v>1</v>
      </c>
      <c r="I123" s="228">
        <v>636.697</v>
      </c>
      <c r="J123" s="257">
        <v>1.9698005456925731E-2</v>
      </c>
      <c r="K123" s="257">
        <v>0.31271516562309931</v>
      </c>
      <c r="L123" s="257">
        <v>0.15391936823952368</v>
      </c>
      <c r="M123" s="258">
        <v>10.858000000000001</v>
      </c>
      <c r="N123" s="259">
        <v>0.15706057983624863</v>
      </c>
      <c r="O123" s="259">
        <v>20.889057118221068</v>
      </c>
      <c r="P123" s="260">
        <v>5</v>
      </c>
      <c r="Q123" s="261">
        <v>1</v>
      </c>
      <c r="R123" s="261">
        <v>133</v>
      </c>
    </row>
    <row r="124" spans="1:18" ht="16.5">
      <c r="A124" s="250" t="s">
        <v>117</v>
      </c>
      <c r="B124" s="251" t="s">
        <v>909</v>
      </c>
      <c r="C124" s="252" t="s">
        <v>69</v>
      </c>
      <c r="D124" s="253">
        <v>0.72960000000000003</v>
      </c>
      <c r="E124" s="254">
        <v>9116</v>
      </c>
      <c r="F124" s="227" t="s">
        <v>122</v>
      </c>
      <c r="G124" s="255" t="s">
        <v>300</v>
      </c>
      <c r="H124" s="256">
        <v>1</v>
      </c>
      <c r="I124" s="228">
        <v>1724.6130000000001</v>
      </c>
      <c r="J124" s="257">
        <v>1.3308482860397118E-2</v>
      </c>
      <c r="K124" s="257">
        <v>0.33857255098906119</v>
      </c>
      <c r="L124" s="257">
        <v>0.1925069566331693</v>
      </c>
      <c r="M124" s="258">
        <v>12.664999999999999</v>
      </c>
      <c r="N124" s="259">
        <v>0</v>
      </c>
      <c r="O124" s="259">
        <v>2.7252490848671558</v>
      </c>
      <c r="P124" s="260">
        <v>7</v>
      </c>
      <c r="Q124" s="261">
        <v>0</v>
      </c>
      <c r="R124" s="261">
        <v>47</v>
      </c>
    </row>
    <row r="125" spans="1:18" ht="16.5">
      <c r="A125" s="250" t="s">
        <v>117</v>
      </c>
      <c r="B125" s="251" t="s">
        <v>685</v>
      </c>
      <c r="C125" s="252" t="s">
        <v>69</v>
      </c>
      <c r="D125" s="253">
        <v>0.74626496014448951</v>
      </c>
      <c r="E125" s="254">
        <v>2278</v>
      </c>
      <c r="F125" s="227" t="s">
        <v>120</v>
      </c>
      <c r="G125" s="255" t="s">
        <v>268</v>
      </c>
      <c r="H125" s="256">
        <v>3</v>
      </c>
      <c r="I125" s="228">
        <v>1063.8609999999999</v>
      </c>
      <c r="J125" s="257">
        <v>1.6346767305549192E-2</v>
      </c>
      <c r="K125" s="257">
        <v>0.34081151693689687</v>
      </c>
      <c r="L125" s="257">
        <v>9.7757131805752809E-2</v>
      </c>
      <c r="M125" s="258">
        <v>12.337999999999999</v>
      </c>
      <c r="N125" s="259">
        <v>0.28199172636274855</v>
      </c>
      <c r="O125" s="259">
        <v>12.877622170565518</v>
      </c>
      <c r="P125" s="260">
        <v>1</v>
      </c>
      <c r="Q125" s="261">
        <v>3</v>
      </c>
      <c r="R125" s="261">
        <v>137</v>
      </c>
    </row>
    <row r="126" spans="1:18" ht="16.5">
      <c r="A126" s="250" t="s">
        <v>117</v>
      </c>
      <c r="B126" s="251" t="s">
        <v>911</v>
      </c>
      <c r="C126" s="252" t="s">
        <v>66</v>
      </c>
      <c r="D126" s="253">
        <v>0.82302710324513184</v>
      </c>
      <c r="E126" s="254">
        <v>7688</v>
      </c>
      <c r="F126" s="227" t="s">
        <v>124</v>
      </c>
      <c r="G126" s="255" t="s">
        <v>351</v>
      </c>
      <c r="H126" s="256">
        <v>13</v>
      </c>
      <c r="I126" s="228">
        <v>1872.7370000000001</v>
      </c>
      <c r="J126" s="257">
        <v>2.7338779638642091E-2</v>
      </c>
      <c r="K126" s="257">
        <v>0.35682093121708897</v>
      </c>
      <c r="L126" s="257">
        <v>0.27126072694670955</v>
      </c>
      <c r="M126" s="258">
        <v>12.651999999999999</v>
      </c>
      <c r="N126" s="259">
        <v>0.16019334268506469</v>
      </c>
      <c r="O126" s="259">
        <v>4.5922091569718546</v>
      </c>
      <c r="P126" s="260">
        <v>3</v>
      </c>
      <c r="Q126" s="261">
        <v>3</v>
      </c>
      <c r="R126" s="261">
        <v>86</v>
      </c>
    </row>
    <row r="127" spans="1:18" ht="16.5">
      <c r="A127" s="250" t="s">
        <v>117</v>
      </c>
      <c r="B127" s="251" t="s">
        <v>687</v>
      </c>
      <c r="C127" s="252" t="s">
        <v>69</v>
      </c>
      <c r="D127" s="253">
        <v>0.75956521739130445</v>
      </c>
      <c r="E127" s="254">
        <v>6470</v>
      </c>
      <c r="F127" s="227" t="s">
        <v>122</v>
      </c>
      <c r="G127" s="255" t="s">
        <v>323</v>
      </c>
      <c r="H127" s="256">
        <v>1</v>
      </c>
      <c r="I127" s="228">
        <v>1449.943</v>
      </c>
      <c r="J127" s="257">
        <v>2.9962301737714095E-2</v>
      </c>
      <c r="K127" s="257">
        <v>0.34519733818892373</v>
      </c>
      <c r="L127" s="257">
        <v>0.1972491332417895</v>
      </c>
      <c r="M127" s="258">
        <v>12.352</v>
      </c>
      <c r="N127" s="259">
        <v>6.8968228406220106E-2</v>
      </c>
      <c r="O127" s="259">
        <v>4.0001572475607663</v>
      </c>
      <c r="P127" s="260">
        <v>5</v>
      </c>
      <c r="Q127" s="261">
        <v>1</v>
      </c>
      <c r="R127" s="261">
        <v>58</v>
      </c>
    </row>
    <row r="128" spans="1:18" ht="16.5">
      <c r="A128" s="250" t="s">
        <v>117</v>
      </c>
      <c r="B128" s="251" t="s">
        <v>689</v>
      </c>
      <c r="C128" s="252" t="s">
        <v>66</v>
      </c>
      <c r="D128" s="253">
        <v>0.8017400588877267</v>
      </c>
      <c r="E128" s="254">
        <v>248</v>
      </c>
      <c r="F128" s="227" t="s">
        <v>118</v>
      </c>
      <c r="G128" s="255" t="s">
        <v>223</v>
      </c>
      <c r="H128" s="256">
        <v>7</v>
      </c>
      <c r="I128" s="228">
        <v>517.09199999999998</v>
      </c>
      <c r="J128" s="257">
        <v>2.1890351502293705E-2</v>
      </c>
      <c r="K128" s="257">
        <v>0.39711963434417091</v>
      </c>
      <c r="L128" s="257">
        <v>0.20692642701878969</v>
      </c>
      <c r="M128" s="258">
        <v>13.631</v>
      </c>
      <c r="N128" s="259">
        <v>0.38677836825942002</v>
      </c>
      <c r="O128" s="259">
        <v>17.21163738754419</v>
      </c>
      <c r="P128" s="260">
        <v>13</v>
      </c>
      <c r="Q128" s="261">
        <v>2</v>
      </c>
      <c r="R128" s="261">
        <v>89</v>
      </c>
    </row>
    <row r="129" spans="1:18" ht="16.5">
      <c r="A129" s="250" t="s">
        <v>117</v>
      </c>
      <c r="B129" s="251" t="s">
        <v>691</v>
      </c>
      <c r="C129" s="252" t="s">
        <v>66</v>
      </c>
      <c r="D129" s="253">
        <v>0.8136363636363636</v>
      </c>
      <c r="E129" s="254">
        <v>4852</v>
      </c>
      <c r="F129" s="227" t="s">
        <v>122</v>
      </c>
      <c r="G129" s="255" t="s">
        <v>310</v>
      </c>
      <c r="H129" s="256">
        <v>1</v>
      </c>
      <c r="I129" s="228">
        <v>1770.7059999999999</v>
      </c>
      <c r="J129" s="257">
        <v>2.5571167076648318E-2</v>
      </c>
      <c r="K129" s="257">
        <v>0.35616108360732407</v>
      </c>
      <c r="L129" s="257">
        <v>0.19596703235884444</v>
      </c>
      <c r="M129" s="258">
        <v>11.512</v>
      </c>
      <c r="N129" s="259">
        <v>5.6474649094767855E-2</v>
      </c>
      <c r="O129" s="259">
        <v>4.0661747348232851</v>
      </c>
      <c r="P129" s="260">
        <v>4</v>
      </c>
      <c r="Q129" s="261">
        <v>1</v>
      </c>
      <c r="R129" s="261">
        <v>72</v>
      </c>
    </row>
    <row r="130" spans="1:18" ht="16.5">
      <c r="A130" s="250" t="s">
        <v>117</v>
      </c>
      <c r="B130" s="251" t="s">
        <v>693</v>
      </c>
      <c r="C130" s="252" t="s">
        <v>69</v>
      </c>
      <c r="D130" s="253">
        <v>0.75963096994825796</v>
      </c>
      <c r="E130" s="254">
        <v>153</v>
      </c>
      <c r="F130" s="227" t="s">
        <v>120</v>
      </c>
      <c r="G130" s="255" t="s">
        <v>275</v>
      </c>
      <c r="H130" s="256">
        <v>16</v>
      </c>
      <c r="I130" s="228">
        <v>2478.002</v>
      </c>
      <c r="J130" s="257">
        <v>2.0983853157123377E-2</v>
      </c>
      <c r="K130" s="257">
        <v>0.34735406616484976</v>
      </c>
      <c r="L130" s="257">
        <v>0.15603567485031322</v>
      </c>
      <c r="M130" s="258">
        <v>14.375</v>
      </c>
      <c r="N130" s="259">
        <v>0.12106527759057499</v>
      </c>
      <c r="O130" s="259">
        <v>10.653744427970599</v>
      </c>
      <c r="P130" s="260">
        <v>2</v>
      </c>
      <c r="Q130" s="261">
        <v>4</v>
      </c>
      <c r="R130" s="261">
        <v>313</v>
      </c>
    </row>
    <row r="131" spans="1:18" ht="16.5">
      <c r="A131" s="250" t="s">
        <v>117</v>
      </c>
      <c r="B131" s="251" t="s">
        <v>695</v>
      </c>
      <c r="C131" s="252" t="s">
        <v>69</v>
      </c>
      <c r="D131" s="253">
        <v>0.72956521739130442</v>
      </c>
      <c r="E131" s="254">
        <v>7474</v>
      </c>
      <c r="F131" s="227" t="s">
        <v>122</v>
      </c>
      <c r="G131" s="255" t="s">
        <v>315</v>
      </c>
      <c r="H131" s="256">
        <v>1</v>
      </c>
      <c r="I131" s="228">
        <v>1136.874</v>
      </c>
      <c r="J131" s="257">
        <v>2.2359319802432966E-2</v>
      </c>
      <c r="K131" s="257">
        <v>0.38352975273203621</v>
      </c>
      <c r="L131" s="257">
        <v>0.20276423886308897</v>
      </c>
      <c r="M131" s="258">
        <v>14.795</v>
      </c>
      <c r="N131" s="259">
        <v>0.17592099036480735</v>
      </c>
      <c r="O131" s="259">
        <v>8.3562470423283486</v>
      </c>
      <c r="P131" s="260">
        <v>5</v>
      </c>
      <c r="Q131" s="261">
        <v>2</v>
      </c>
      <c r="R131" s="261">
        <v>98</v>
      </c>
    </row>
    <row r="132" spans="1:18" ht="16.5">
      <c r="A132" s="250" t="s">
        <v>117</v>
      </c>
      <c r="B132" s="251" t="s">
        <v>697</v>
      </c>
      <c r="C132" s="252" t="s">
        <v>66</v>
      </c>
      <c r="D132" s="253">
        <v>0.82525599579389497</v>
      </c>
      <c r="E132" s="254">
        <v>9970</v>
      </c>
      <c r="F132" s="227" t="s">
        <v>124</v>
      </c>
      <c r="G132" s="255" t="s">
        <v>357</v>
      </c>
      <c r="H132" s="256">
        <v>2</v>
      </c>
      <c r="I132" s="228">
        <v>2339.7020000000002</v>
      </c>
      <c r="J132" s="257">
        <v>7.2807373434947975E-3</v>
      </c>
      <c r="K132" s="257">
        <v>0.33829094868582338</v>
      </c>
      <c r="L132" s="257">
        <v>0.27182948939651286</v>
      </c>
      <c r="M132" s="258">
        <v>14.718999999999999</v>
      </c>
      <c r="N132" s="259">
        <v>4.2740485754168688E-2</v>
      </c>
      <c r="O132" s="259">
        <v>8.1634327790462198</v>
      </c>
      <c r="P132" s="260">
        <v>18</v>
      </c>
      <c r="Q132" s="261">
        <v>1</v>
      </c>
      <c r="R132" s="261">
        <v>191</v>
      </c>
    </row>
    <row r="133" spans="1:18" ht="16.5">
      <c r="A133" s="250" t="s">
        <v>117</v>
      </c>
      <c r="B133" s="251" t="s">
        <v>699</v>
      </c>
      <c r="C133" s="252" t="s">
        <v>66</v>
      </c>
      <c r="D133" s="253">
        <v>0.84280226363998056</v>
      </c>
      <c r="E133" s="254">
        <v>3271</v>
      </c>
      <c r="F133" s="227" t="s">
        <v>118</v>
      </c>
      <c r="G133" s="255" t="s">
        <v>203</v>
      </c>
      <c r="H133" s="256">
        <v>3</v>
      </c>
      <c r="I133" s="228">
        <v>731.09100000000001</v>
      </c>
      <c r="J133" s="257">
        <v>2.9135397298406238E-2</v>
      </c>
      <c r="K133" s="257">
        <v>0.36233138609283116</v>
      </c>
      <c r="L133" s="257">
        <v>0.23908376929701658</v>
      </c>
      <c r="M133" s="258">
        <v>13.148999999999999</v>
      </c>
      <c r="N133" s="259">
        <v>0.68390939021270947</v>
      </c>
      <c r="O133" s="259">
        <v>9.3011677068928496</v>
      </c>
      <c r="P133" s="260">
        <v>17</v>
      </c>
      <c r="Q133" s="261">
        <v>5</v>
      </c>
      <c r="R133" s="261">
        <v>74</v>
      </c>
    </row>
    <row r="134" spans="1:18" ht="16.5">
      <c r="A134" s="250" t="s">
        <v>117</v>
      </c>
      <c r="B134" s="251" t="s">
        <v>703</v>
      </c>
      <c r="C134" s="252" t="s">
        <v>69</v>
      </c>
      <c r="D134" s="253">
        <v>0.76111291690585292</v>
      </c>
      <c r="E134" s="254">
        <v>3164</v>
      </c>
      <c r="F134" s="227" t="s">
        <v>89</v>
      </c>
      <c r="G134" s="255" t="s">
        <v>358</v>
      </c>
      <c r="H134" s="256">
        <v>7</v>
      </c>
      <c r="I134" s="228">
        <v>1466.672</v>
      </c>
      <c r="J134" s="257">
        <v>4.9569770640727588E-2</v>
      </c>
      <c r="K134" s="257">
        <v>0.32544506770987802</v>
      </c>
      <c r="L134" s="257">
        <v>0.21123001328792002</v>
      </c>
      <c r="M134" s="258">
        <v>14.515000000000001</v>
      </c>
      <c r="N134" s="259">
        <v>6.8181570248835463E-2</v>
      </c>
      <c r="O134" s="259">
        <v>34.636237686408414</v>
      </c>
      <c r="P134" s="260">
        <v>3</v>
      </c>
      <c r="Q134" s="261">
        <v>2</v>
      </c>
      <c r="R134" s="261">
        <v>638</v>
      </c>
    </row>
    <row r="135" spans="1:18" ht="16.5">
      <c r="A135" s="250" t="s">
        <v>117</v>
      </c>
      <c r="B135" s="251" t="s">
        <v>1186</v>
      </c>
      <c r="C135" s="252" t="s">
        <v>66</v>
      </c>
      <c r="D135" s="253">
        <v>0.80931243176798529</v>
      </c>
      <c r="E135" s="254">
        <v>5375</v>
      </c>
      <c r="F135" s="227" t="s">
        <v>119</v>
      </c>
      <c r="G135" s="255" t="s">
        <v>244</v>
      </c>
      <c r="H135" s="256">
        <v>5</v>
      </c>
      <c r="I135" s="228">
        <v>637.947</v>
      </c>
      <c r="J135" s="257">
        <v>3.5875245737757674E-2</v>
      </c>
      <c r="K135" s="257">
        <v>0.36944209078569351</v>
      </c>
      <c r="L135" s="257">
        <v>0.12257973130522898</v>
      </c>
      <c r="M135" s="258">
        <v>13.635</v>
      </c>
      <c r="N135" s="259">
        <v>0.1567528336993512</v>
      </c>
      <c r="O135" s="259">
        <v>12.069968194850043</v>
      </c>
      <c r="P135" s="260">
        <v>15</v>
      </c>
      <c r="Q135" s="261">
        <v>2</v>
      </c>
      <c r="R135" s="261">
        <v>88</v>
      </c>
    </row>
    <row r="136" spans="1:18" ht="16.5">
      <c r="A136" s="250" t="s">
        <v>117</v>
      </c>
      <c r="B136" s="251" t="s">
        <v>709</v>
      </c>
      <c r="C136" s="252" t="s">
        <v>69</v>
      </c>
      <c r="D136" s="253">
        <v>0.74250000000000005</v>
      </c>
      <c r="E136" s="254">
        <v>617</v>
      </c>
      <c r="F136" s="227" t="s">
        <v>122</v>
      </c>
      <c r="G136" s="255" t="s">
        <v>301</v>
      </c>
      <c r="H136" s="256">
        <v>1</v>
      </c>
      <c r="I136" s="228">
        <v>2913.2260000000001</v>
      </c>
      <c r="J136" s="257">
        <v>1.7059029608738532E-2</v>
      </c>
      <c r="K136" s="257">
        <v>0.3589166093887613</v>
      </c>
      <c r="L136" s="257">
        <v>0.1716310372075493</v>
      </c>
      <c r="M136" s="258">
        <v>10.567</v>
      </c>
      <c r="N136" s="259">
        <v>0.37758828185660842</v>
      </c>
      <c r="O136" s="259">
        <v>6.4876532064453629</v>
      </c>
      <c r="P136" s="260">
        <v>25</v>
      </c>
      <c r="Q136" s="261">
        <v>11</v>
      </c>
      <c r="R136" s="261">
        <v>189</v>
      </c>
    </row>
    <row r="137" spans="1:18" ht="16.5">
      <c r="A137" s="250" t="s">
        <v>117</v>
      </c>
      <c r="B137" s="251" t="s">
        <v>711</v>
      </c>
      <c r="C137" s="252" t="s">
        <v>66</v>
      </c>
      <c r="D137" s="253">
        <v>0.81916666666666671</v>
      </c>
      <c r="E137" s="254">
        <v>6384</v>
      </c>
      <c r="F137" s="227" t="s">
        <v>123</v>
      </c>
      <c r="G137" s="255" t="s">
        <v>346</v>
      </c>
      <c r="H137" s="256">
        <v>1</v>
      </c>
      <c r="I137" s="228">
        <v>1725.4069999999999</v>
      </c>
      <c r="J137" s="257">
        <v>4.3107896027349719E-2</v>
      </c>
      <c r="K137" s="257">
        <v>0.32975767171081199</v>
      </c>
      <c r="L137" s="257">
        <v>0.19473666213247079</v>
      </c>
      <c r="M137" s="258">
        <v>12.218999999999999</v>
      </c>
      <c r="N137" s="259">
        <v>5.7957339920378208E-2</v>
      </c>
      <c r="O137" s="259">
        <v>39.237119126096047</v>
      </c>
      <c r="P137" s="260">
        <v>7</v>
      </c>
      <c r="Q137" s="261">
        <v>1</v>
      </c>
      <c r="R137" s="261">
        <v>677</v>
      </c>
    </row>
    <row r="138" spans="1:18" ht="16.5">
      <c r="A138" s="250" t="s">
        <v>117</v>
      </c>
      <c r="B138" s="251" t="s">
        <v>715</v>
      </c>
      <c r="C138" s="252" t="s">
        <v>66</v>
      </c>
      <c r="D138" s="253">
        <v>0.82708333333333339</v>
      </c>
      <c r="E138" s="254">
        <v>433</v>
      </c>
      <c r="F138" s="227" t="s">
        <v>122</v>
      </c>
      <c r="G138" s="255" t="s">
        <v>301</v>
      </c>
      <c r="H138" s="256">
        <v>1</v>
      </c>
      <c r="I138" s="228">
        <v>1336.675</v>
      </c>
      <c r="J138" s="257">
        <v>1.5282263620709705E-2</v>
      </c>
      <c r="K138" s="257">
        <v>0.35327862930531462</v>
      </c>
      <c r="L138" s="257">
        <v>5.012437578319337E-2</v>
      </c>
      <c r="M138" s="258">
        <v>8.4350000000000005</v>
      </c>
      <c r="N138" s="259">
        <v>0</v>
      </c>
      <c r="O138" s="259">
        <v>4.6383750724746102</v>
      </c>
      <c r="P138" s="260">
        <v>12</v>
      </c>
      <c r="Q138" s="261">
        <v>0</v>
      </c>
      <c r="R138" s="261">
        <v>62</v>
      </c>
    </row>
    <row r="139" spans="1:18" ht="16.5">
      <c r="A139" s="250" t="s">
        <v>117</v>
      </c>
      <c r="B139" s="251" t="s">
        <v>717</v>
      </c>
      <c r="C139" s="252" t="s">
        <v>66</v>
      </c>
      <c r="D139" s="253">
        <v>0.83122404549172602</v>
      </c>
      <c r="E139" s="254">
        <v>5011</v>
      </c>
      <c r="F139" s="227" t="s">
        <v>121</v>
      </c>
      <c r="G139" s="255" t="s">
        <v>292</v>
      </c>
      <c r="H139" s="256">
        <v>2</v>
      </c>
      <c r="I139" s="228">
        <v>2177.6770000000001</v>
      </c>
      <c r="J139" s="257">
        <v>1.591144077383385E-2</v>
      </c>
      <c r="K139" s="257">
        <v>0.36246549865748839</v>
      </c>
      <c r="L139" s="257">
        <v>0.18046753490072218</v>
      </c>
      <c r="M139" s="258">
        <v>11.202999999999999</v>
      </c>
      <c r="N139" s="259">
        <v>4.5920492341150684E-2</v>
      </c>
      <c r="O139" s="259">
        <v>5.5563795732792327</v>
      </c>
      <c r="P139" s="260">
        <v>7</v>
      </c>
      <c r="Q139" s="261">
        <v>1</v>
      </c>
      <c r="R139" s="261">
        <v>121</v>
      </c>
    </row>
    <row r="140" spans="1:18" ht="16.5">
      <c r="A140" s="250" t="s">
        <v>117</v>
      </c>
      <c r="B140" s="251" t="s">
        <v>719</v>
      </c>
      <c r="C140" s="252" t="s">
        <v>66</v>
      </c>
      <c r="D140" s="253">
        <v>0.81035794085880142</v>
      </c>
      <c r="E140" s="254">
        <v>5202</v>
      </c>
      <c r="F140" s="227" t="s">
        <v>120</v>
      </c>
      <c r="G140" s="255" t="s">
        <v>275</v>
      </c>
      <c r="H140" s="256">
        <v>3</v>
      </c>
      <c r="I140" s="228">
        <v>1584.577</v>
      </c>
      <c r="J140" s="257">
        <v>1.3139940375618074E-2</v>
      </c>
      <c r="K140" s="257">
        <v>0.3231695357624137</v>
      </c>
      <c r="L140" s="257">
        <v>5.9321825319943428E-2</v>
      </c>
      <c r="M140" s="258">
        <v>11.276999999999999</v>
      </c>
      <c r="N140" s="259">
        <v>6.3108324808450453E-2</v>
      </c>
      <c r="O140" s="259">
        <v>21.835480383723858</v>
      </c>
      <c r="P140" s="260">
        <v>2</v>
      </c>
      <c r="Q140" s="261">
        <v>1</v>
      </c>
      <c r="R140" s="261">
        <v>346</v>
      </c>
    </row>
    <row r="141" spans="1:18" ht="16.5">
      <c r="A141" s="250" t="s">
        <v>117</v>
      </c>
      <c r="B141" s="251" t="s">
        <v>723</v>
      </c>
      <c r="C141" s="252" t="s">
        <v>69</v>
      </c>
      <c r="D141" s="253">
        <v>0.79983444742700927</v>
      </c>
      <c r="E141" s="254">
        <v>2008</v>
      </c>
      <c r="F141" s="227" t="s">
        <v>122</v>
      </c>
      <c r="G141" s="255" t="s">
        <v>319</v>
      </c>
      <c r="H141" s="256">
        <v>9</v>
      </c>
      <c r="I141" s="228">
        <v>1757.577</v>
      </c>
      <c r="J141" s="257">
        <v>1.579198308248474E-2</v>
      </c>
      <c r="K141" s="257">
        <v>0.38795626986951787</v>
      </c>
      <c r="L141" s="257">
        <v>0.15760333686660669</v>
      </c>
      <c r="M141" s="258">
        <v>13.765000000000001</v>
      </c>
      <c r="N141" s="259">
        <v>0</v>
      </c>
      <c r="O141" s="259">
        <v>16.556884847719331</v>
      </c>
      <c r="P141" s="260">
        <v>9</v>
      </c>
      <c r="Q141" s="261">
        <v>0</v>
      </c>
      <c r="R141" s="261">
        <v>291</v>
      </c>
    </row>
    <row r="142" spans="1:18" ht="16.5">
      <c r="A142" s="250" t="s">
        <v>117</v>
      </c>
      <c r="B142" s="251" t="s">
        <v>725</v>
      </c>
      <c r="C142" s="252" t="s">
        <v>66</v>
      </c>
      <c r="D142" s="253">
        <v>0.81083713536050761</v>
      </c>
      <c r="E142" s="254">
        <v>2036</v>
      </c>
      <c r="F142" s="227" t="s">
        <v>122</v>
      </c>
      <c r="G142" s="255" t="s">
        <v>314</v>
      </c>
      <c r="H142" s="256">
        <v>12</v>
      </c>
      <c r="I142" s="228">
        <v>1929.9540000000002</v>
      </c>
      <c r="J142" s="257">
        <v>3.3907870653570885E-2</v>
      </c>
      <c r="K142" s="257">
        <v>0.38225892172575737</v>
      </c>
      <c r="L142" s="257">
        <v>9.2529701017216623E-2</v>
      </c>
      <c r="M142" s="258">
        <v>11.962999999999999</v>
      </c>
      <c r="N142" s="259">
        <v>0</v>
      </c>
      <c r="O142" s="259">
        <v>1.3471823680771664</v>
      </c>
      <c r="P142" s="260">
        <v>15</v>
      </c>
      <c r="Q142" s="261">
        <v>0</v>
      </c>
      <c r="R142" s="261">
        <v>30</v>
      </c>
    </row>
    <row r="143" spans="1:18" ht="16.5">
      <c r="A143" s="250" t="s">
        <v>117</v>
      </c>
      <c r="B143" s="251" t="s">
        <v>864</v>
      </c>
      <c r="C143" s="252" t="s">
        <v>66</v>
      </c>
      <c r="D143" s="253">
        <v>0.80583924353098069</v>
      </c>
      <c r="E143" s="254">
        <v>1356</v>
      </c>
      <c r="F143" s="227" t="s">
        <v>120</v>
      </c>
      <c r="G143" s="255" t="s">
        <v>853</v>
      </c>
      <c r="H143" s="256">
        <v>2</v>
      </c>
      <c r="I143" s="228">
        <v>2152.5950000000003</v>
      </c>
      <c r="J143" s="257">
        <v>1.332247254573604E-2</v>
      </c>
      <c r="K143" s="257">
        <v>0.35553171309544085</v>
      </c>
      <c r="L143" s="257">
        <v>0.21230189608356428</v>
      </c>
      <c r="M143" s="258">
        <v>11.58</v>
      </c>
      <c r="N143" s="259">
        <v>0.18582222851953106</v>
      </c>
      <c r="O143" s="259">
        <v>34.934578961671839</v>
      </c>
      <c r="P143" s="260">
        <v>2</v>
      </c>
      <c r="Q143" s="261">
        <v>4</v>
      </c>
      <c r="R143" s="261">
        <v>752</v>
      </c>
    </row>
    <row r="144" spans="1:18" ht="16.5">
      <c r="A144" s="250" t="s">
        <v>117</v>
      </c>
      <c r="B144" s="251" t="s">
        <v>729</v>
      </c>
      <c r="C144" s="252" t="s">
        <v>69</v>
      </c>
      <c r="D144" s="253">
        <v>0.78535714285714286</v>
      </c>
      <c r="E144" s="254">
        <v>3240</v>
      </c>
      <c r="F144" s="227" t="s">
        <v>121</v>
      </c>
      <c r="G144" s="255" t="s">
        <v>286</v>
      </c>
      <c r="H144" s="256">
        <v>1</v>
      </c>
      <c r="I144" s="228">
        <v>2021.443</v>
      </c>
      <c r="J144" s="257">
        <v>2.1137649913508957E-2</v>
      </c>
      <c r="K144" s="257">
        <v>0.39383298661248678</v>
      </c>
      <c r="L144" s="257">
        <v>0.31017446447908747</v>
      </c>
      <c r="M144" s="258">
        <v>13.138</v>
      </c>
      <c r="N144" s="259">
        <v>0</v>
      </c>
      <c r="O144" s="259">
        <v>6.4310495027561991</v>
      </c>
      <c r="P144" s="260">
        <v>2</v>
      </c>
      <c r="Q144" s="261">
        <v>0</v>
      </c>
      <c r="R144" s="261">
        <v>130</v>
      </c>
    </row>
    <row r="145" spans="1:18" ht="16.5">
      <c r="A145" s="250" t="s">
        <v>117</v>
      </c>
      <c r="B145" s="251" t="s">
        <v>731</v>
      </c>
      <c r="C145" s="252" t="s">
        <v>66</v>
      </c>
      <c r="D145" s="253">
        <v>0.80107142857142855</v>
      </c>
      <c r="E145" s="254">
        <v>3009</v>
      </c>
      <c r="F145" s="227" t="s">
        <v>120</v>
      </c>
      <c r="G145" s="255" t="s">
        <v>252</v>
      </c>
      <c r="H145" s="256">
        <v>1</v>
      </c>
      <c r="I145" s="228">
        <v>2093.3960000000002</v>
      </c>
      <c r="J145" s="257">
        <v>1.2749119457662165E-2</v>
      </c>
      <c r="K145" s="257">
        <v>0.32942113106879223</v>
      </c>
      <c r="L145" s="257">
        <v>0.20445247817422024</v>
      </c>
      <c r="M145" s="258">
        <v>12.161</v>
      </c>
      <c r="N145" s="259">
        <v>0.23884635300726664</v>
      </c>
      <c r="O145" s="259">
        <v>7.356467672623813</v>
      </c>
      <c r="P145" s="260">
        <v>0</v>
      </c>
      <c r="Q145" s="261">
        <v>5</v>
      </c>
      <c r="R145" s="261">
        <v>154</v>
      </c>
    </row>
    <row r="146" spans="1:18" ht="16.5">
      <c r="A146" s="250" t="s">
        <v>117</v>
      </c>
      <c r="B146" s="251" t="s">
        <v>733</v>
      </c>
      <c r="C146" s="252" t="s">
        <v>66</v>
      </c>
      <c r="D146" s="253">
        <v>0.82559424302465301</v>
      </c>
      <c r="E146" s="254">
        <v>2585</v>
      </c>
      <c r="F146" s="227" t="s">
        <v>122</v>
      </c>
      <c r="G146" s="255" t="s">
        <v>305</v>
      </c>
      <c r="H146" s="256">
        <v>2</v>
      </c>
      <c r="I146" s="228">
        <v>1982.482</v>
      </c>
      <c r="J146" s="257">
        <v>2.2128025901669793E-2</v>
      </c>
      <c r="K146" s="257">
        <v>0.36295641623968744</v>
      </c>
      <c r="L146" s="257">
        <v>0.10088363980101711</v>
      </c>
      <c r="M146" s="258">
        <v>12.757</v>
      </c>
      <c r="N146" s="259">
        <v>0</v>
      </c>
      <c r="O146" s="259">
        <v>9.3821785014945913</v>
      </c>
      <c r="P146" s="260">
        <v>1</v>
      </c>
      <c r="Q146" s="261">
        <v>0</v>
      </c>
      <c r="R146" s="261">
        <v>186</v>
      </c>
    </row>
    <row r="147" spans="1:18" ht="16.5">
      <c r="A147" s="250" t="s">
        <v>117</v>
      </c>
      <c r="B147" s="251" t="s">
        <v>735</v>
      </c>
      <c r="C147" s="252" t="s">
        <v>66</v>
      </c>
      <c r="D147" s="253">
        <v>0.83125000000000004</v>
      </c>
      <c r="E147" s="254">
        <v>3105</v>
      </c>
      <c r="F147" s="227" t="s">
        <v>122</v>
      </c>
      <c r="G147" s="255" t="s">
        <v>317</v>
      </c>
      <c r="H147" s="256">
        <v>1</v>
      </c>
      <c r="I147" s="228">
        <v>1831.2080000000001</v>
      </c>
      <c r="J147" s="257">
        <v>2.885802999042698E-2</v>
      </c>
      <c r="K147" s="257">
        <v>0.36823777434411414</v>
      </c>
      <c r="L147" s="257">
        <v>0.16710280863779536</v>
      </c>
      <c r="M147" s="258">
        <v>11.116</v>
      </c>
      <c r="N147" s="259">
        <v>0</v>
      </c>
      <c r="O147" s="259">
        <v>2.6212205276516922</v>
      </c>
      <c r="P147" s="260">
        <v>4</v>
      </c>
      <c r="Q147" s="261">
        <v>0</v>
      </c>
      <c r="R147" s="261">
        <v>48</v>
      </c>
    </row>
    <row r="148" spans="1:18" ht="16.5">
      <c r="A148" s="250" t="s">
        <v>117</v>
      </c>
      <c r="B148" s="251" t="s">
        <v>737</v>
      </c>
      <c r="C148" s="252" t="s">
        <v>69</v>
      </c>
      <c r="D148" s="253">
        <v>0.79073010161204438</v>
      </c>
      <c r="E148" s="254">
        <v>7643</v>
      </c>
      <c r="F148" s="227" t="s">
        <v>122</v>
      </c>
      <c r="G148" s="255" t="s">
        <v>297</v>
      </c>
      <c r="H148" s="256">
        <v>8</v>
      </c>
      <c r="I148" s="228">
        <v>775.76299999999992</v>
      </c>
      <c r="J148" s="257">
        <v>2.3632617100814043E-2</v>
      </c>
      <c r="K148" s="257">
        <v>0.36464643446793044</v>
      </c>
      <c r="L148" s="257">
        <v>0.26721002921212428</v>
      </c>
      <c r="M148" s="258">
        <v>13.058</v>
      </c>
      <c r="N148" s="259">
        <v>0</v>
      </c>
      <c r="O148" s="259">
        <v>10.31242789357059</v>
      </c>
      <c r="P148" s="260">
        <v>3</v>
      </c>
      <c r="Q148" s="261">
        <v>0</v>
      </c>
      <c r="R148" s="261">
        <v>104</v>
      </c>
    </row>
    <row r="149" spans="1:18" ht="16.5">
      <c r="A149" s="250" t="s">
        <v>117</v>
      </c>
      <c r="B149" s="251" t="s">
        <v>739</v>
      </c>
      <c r="C149" s="252" t="s">
        <v>69</v>
      </c>
      <c r="D149" s="253">
        <v>0.72135275347957006</v>
      </c>
      <c r="E149" s="254">
        <v>5354</v>
      </c>
      <c r="F149" s="227" t="s">
        <v>121</v>
      </c>
      <c r="G149" s="255" t="s">
        <v>278</v>
      </c>
      <c r="H149" s="256">
        <v>2</v>
      </c>
      <c r="I149" s="228">
        <v>2001.7969999999998</v>
      </c>
      <c r="J149" s="257">
        <v>2.9919388650410411E-2</v>
      </c>
      <c r="K149" s="257">
        <v>0.35119061336974927</v>
      </c>
      <c r="L149" s="257">
        <v>0.23447799458073679</v>
      </c>
      <c r="M149" s="258">
        <v>13.507999999999999</v>
      </c>
      <c r="N149" s="259">
        <v>0</v>
      </c>
      <c r="O149" s="259">
        <v>15.136399944649733</v>
      </c>
      <c r="P149" s="260">
        <v>7</v>
      </c>
      <c r="Q149" s="261">
        <v>0</v>
      </c>
      <c r="R149" s="261">
        <v>322</v>
      </c>
    </row>
    <row r="150" spans="1:18" ht="16.5">
      <c r="A150" s="250" t="s">
        <v>117</v>
      </c>
      <c r="B150" s="251" t="s">
        <v>741</v>
      </c>
      <c r="C150" s="252" t="s">
        <v>66</v>
      </c>
      <c r="D150" s="253">
        <v>0.83013792853122881</v>
      </c>
      <c r="E150" s="254">
        <v>8002</v>
      </c>
      <c r="F150" s="227" t="s">
        <v>120</v>
      </c>
      <c r="G150" s="255" t="s">
        <v>263</v>
      </c>
      <c r="H150" s="256">
        <v>2</v>
      </c>
      <c r="I150" s="228">
        <v>1885.231</v>
      </c>
      <c r="J150" s="257">
        <v>9.5575064378060209E-3</v>
      </c>
      <c r="K150" s="257">
        <v>0.31996592028769305</v>
      </c>
      <c r="L150" s="257">
        <v>0.18989715318706302</v>
      </c>
      <c r="M150" s="258">
        <v>11.031000000000001</v>
      </c>
      <c r="N150" s="259">
        <v>0.4243511803062861</v>
      </c>
      <c r="O150" s="259">
        <v>11.086174585501723</v>
      </c>
      <c r="P150" s="260">
        <v>0</v>
      </c>
      <c r="Q150" s="261">
        <v>8</v>
      </c>
      <c r="R150" s="261">
        <v>209</v>
      </c>
    </row>
    <row r="151" spans="1:18" ht="16.5">
      <c r="A151" s="250" t="s">
        <v>117</v>
      </c>
      <c r="B151" s="251" t="s">
        <v>743</v>
      </c>
      <c r="C151" s="252" t="s">
        <v>66</v>
      </c>
      <c r="D151" s="253">
        <v>0.82981286241058172</v>
      </c>
      <c r="E151" s="254">
        <v>5465</v>
      </c>
      <c r="F151" s="227" t="s">
        <v>121</v>
      </c>
      <c r="G151" s="255" t="s">
        <v>283</v>
      </c>
      <c r="H151" s="256">
        <v>13</v>
      </c>
      <c r="I151" s="228">
        <v>1902.3570000000002</v>
      </c>
      <c r="J151" s="257">
        <v>2.1188305823173357E-2</v>
      </c>
      <c r="K151" s="257">
        <v>0.33136629645688132</v>
      </c>
      <c r="L151" s="257">
        <v>0.18871326465011562</v>
      </c>
      <c r="M151" s="258">
        <v>11.153</v>
      </c>
      <c r="N151" s="259">
        <v>5.2566368983319109E-2</v>
      </c>
      <c r="O151" s="259">
        <v>8.9362827271642491</v>
      </c>
      <c r="P151" s="260">
        <v>2</v>
      </c>
      <c r="Q151" s="261">
        <v>1</v>
      </c>
      <c r="R151" s="261">
        <v>170</v>
      </c>
    </row>
    <row r="152" spans="1:18" ht="16.5">
      <c r="A152" s="250" t="s">
        <v>117</v>
      </c>
      <c r="B152" s="251" t="s">
        <v>745</v>
      </c>
      <c r="C152" s="252" t="s">
        <v>66</v>
      </c>
      <c r="D152" s="253">
        <v>0.84659673959696546</v>
      </c>
      <c r="E152" s="254">
        <v>3655</v>
      </c>
      <c r="F152" s="227" t="s">
        <v>124</v>
      </c>
      <c r="G152" s="255" t="s">
        <v>352</v>
      </c>
      <c r="H152" s="256">
        <v>2</v>
      </c>
      <c r="I152" s="228">
        <v>2174.3710000000001</v>
      </c>
      <c r="J152" s="257">
        <v>1.8390567665805907E-2</v>
      </c>
      <c r="K152" s="257">
        <v>0.34128347937070597</v>
      </c>
      <c r="L152" s="257">
        <v>0.18948008412547812</v>
      </c>
      <c r="M152" s="258">
        <v>13.856</v>
      </c>
      <c r="N152" s="259">
        <v>0</v>
      </c>
      <c r="O152" s="259">
        <v>3.7712055578371859</v>
      </c>
      <c r="P152" s="260">
        <v>15</v>
      </c>
      <c r="Q152" s="261">
        <v>0</v>
      </c>
      <c r="R152" s="261">
        <v>82</v>
      </c>
    </row>
    <row r="153" spans="1:18" ht="16.5">
      <c r="A153" s="250" t="s">
        <v>117</v>
      </c>
      <c r="B153" s="251" t="s">
        <v>747</v>
      </c>
      <c r="C153" s="252" t="s">
        <v>69</v>
      </c>
      <c r="D153" s="253">
        <v>0.78959999999999997</v>
      </c>
      <c r="E153" s="254">
        <v>3021</v>
      </c>
      <c r="F153" s="227" t="s">
        <v>123</v>
      </c>
      <c r="G153" s="255" t="s">
        <v>344</v>
      </c>
      <c r="H153" s="256">
        <v>1</v>
      </c>
      <c r="I153" s="228">
        <v>2277.319</v>
      </c>
      <c r="J153" s="257">
        <v>2.0245099333205754E-2</v>
      </c>
      <c r="K153" s="257">
        <v>0.3878006196985973</v>
      </c>
      <c r="L153" s="257">
        <v>6.1036683925264755E-2</v>
      </c>
      <c r="M153" s="258">
        <v>11.843999999999999</v>
      </c>
      <c r="N153" s="259">
        <v>4.3911283399471049E-2</v>
      </c>
      <c r="O153" s="259">
        <v>21.648262715939225</v>
      </c>
      <c r="P153" s="260">
        <v>40</v>
      </c>
      <c r="Q153" s="261">
        <v>1</v>
      </c>
      <c r="R153" s="261">
        <v>493</v>
      </c>
    </row>
    <row r="154" spans="1:18" ht="16.5">
      <c r="A154" s="250" t="s">
        <v>117</v>
      </c>
      <c r="B154" s="251" t="s">
        <v>755</v>
      </c>
      <c r="C154" s="252" t="s">
        <v>69</v>
      </c>
      <c r="D154" s="253">
        <v>0.73826086956521741</v>
      </c>
      <c r="E154" s="254">
        <v>4158</v>
      </c>
      <c r="F154" s="227" t="s">
        <v>123</v>
      </c>
      <c r="G154" s="255" t="s">
        <v>345</v>
      </c>
      <c r="H154" s="256">
        <v>1</v>
      </c>
      <c r="I154" s="228">
        <v>1279.146</v>
      </c>
      <c r="J154" s="257">
        <v>3.4106828359739411E-2</v>
      </c>
      <c r="K154" s="257">
        <v>0.39685505284371686</v>
      </c>
      <c r="L154" s="257">
        <v>0.21733250152836348</v>
      </c>
      <c r="M154" s="258">
        <v>15.428000000000001</v>
      </c>
      <c r="N154" s="259">
        <v>0</v>
      </c>
      <c r="O154" s="259">
        <v>17.277152099916663</v>
      </c>
      <c r="P154" s="260">
        <v>30</v>
      </c>
      <c r="Q154" s="261">
        <v>0</v>
      </c>
      <c r="R154" s="261">
        <v>221</v>
      </c>
    </row>
    <row r="155" spans="1:18" ht="16.5">
      <c r="A155" s="250" t="s">
        <v>117</v>
      </c>
      <c r="B155" s="251" t="s">
        <v>757</v>
      </c>
      <c r="C155" s="252" t="s">
        <v>69</v>
      </c>
      <c r="D155" s="253">
        <v>0.73109539826880732</v>
      </c>
      <c r="E155" s="254">
        <v>9889</v>
      </c>
      <c r="F155" s="227" t="s">
        <v>121</v>
      </c>
      <c r="G155" s="255" t="s">
        <v>295</v>
      </c>
      <c r="H155" s="256">
        <v>2</v>
      </c>
      <c r="I155" s="228">
        <v>2283.556</v>
      </c>
      <c r="J155" s="257">
        <v>2.8663790766666995E-2</v>
      </c>
      <c r="K155" s="257">
        <v>0.38979539380623601</v>
      </c>
      <c r="L155" s="257">
        <v>0.21107430691430382</v>
      </c>
      <c r="M155" s="258">
        <v>13.423999999999999</v>
      </c>
      <c r="N155" s="259">
        <v>0</v>
      </c>
      <c r="O155" s="259">
        <v>25.311400289723572</v>
      </c>
      <c r="P155" s="260">
        <v>11</v>
      </c>
      <c r="Q155" s="261">
        <v>0</v>
      </c>
      <c r="R155" s="261">
        <v>578</v>
      </c>
    </row>
    <row r="156" spans="1:18" ht="16.5">
      <c r="A156" s="250" t="s">
        <v>117</v>
      </c>
      <c r="B156" s="251" t="s">
        <v>759</v>
      </c>
      <c r="C156" s="252" t="s">
        <v>69</v>
      </c>
      <c r="D156" s="253">
        <v>0.75714285714285723</v>
      </c>
      <c r="E156" s="254">
        <v>6302</v>
      </c>
      <c r="F156" s="227" t="s">
        <v>120</v>
      </c>
      <c r="G156" s="255" t="s">
        <v>248</v>
      </c>
      <c r="H156" s="256">
        <v>1</v>
      </c>
      <c r="I156" s="228">
        <v>2101.73</v>
      </c>
      <c r="J156" s="257">
        <v>1.8155073383776425E-2</v>
      </c>
      <c r="K156" s="257">
        <v>0.33864427516692841</v>
      </c>
      <c r="L156" s="257">
        <v>0.25788279179533052</v>
      </c>
      <c r="M156" s="258">
        <v>14.423</v>
      </c>
      <c r="N156" s="259">
        <v>0.14273955265424199</v>
      </c>
      <c r="O156" s="259">
        <v>28.785809785272132</v>
      </c>
      <c r="P156" s="260">
        <v>0</v>
      </c>
      <c r="Q156" s="261">
        <v>3</v>
      </c>
      <c r="R156" s="261">
        <v>605</v>
      </c>
    </row>
    <row r="157" spans="1:18" ht="16.5">
      <c r="A157" s="250" t="s">
        <v>117</v>
      </c>
      <c r="B157" s="251" t="s">
        <v>765</v>
      </c>
      <c r="C157" s="252" t="s">
        <v>66</v>
      </c>
      <c r="D157" s="253">
        <v>0.83151816393825206</v>
      </c>
      <c r="E157" s="254">
        <v>1944</v>
      </c>
      <c r="F157" s="227" t="s">
        <v>124</v>
      </c>
      <c r="G157" s="255" t="s">
        <v>355</v>
      </c>
      <c r="H157" s="256">
        <v>2</v>
      </c>
      <c r="I157" s="228">
        <v>2572.1559999999999</v>
      </c>
      <c r="J157" s="257">
        <v>9.9018045540323636E-3</v>
      </c>
      <c r="K157" s="257">
        <v>0.3571305677709079</v>
      </c>
      <c r="L157" s="257">
        <v>0.17883829752161223</v>
      </c>
      <c r="M157" s="258">
        <v>14.526999999999999</v>
      </c>
      <c r="N157" s="259">
        <v>0</v>
      </c>
      <c r="O157" s="259">
        <v>7.5423108085201678</v>
      </c>
      <c r="P157" s="260">
        <v>13</v>
      </c>
      <c r="Q157" s="261">
        <v>0</v>
      </c>
      <c r="R157" s="261">
        <v>194</v>
      </c>
    </row>
    <row r="158" spans="1:18" ht="16.5">
      <c r="A158" s="250" t="s">
        <v>117</v>
      </c>
      <c r="B158" s="251" t="s">
        <v>771</v>
      </c>
      <c r="C158" s="252" t="s">
        <v>66</v>
      </c>
      <c r="D158" s="253">
        <v>0.83</v>
      </c>
      <c r="E158" s="254">
        <v>934</v>
      </c>
      <c r="F158" s="227" t="s">
        <v>120</v>
      </c>
      <c r="G158" s="255" t="s">
        <v>276</v>
      </c>
      <c r="H158" s="256">
        <v>1</v>
      </c>
      <c r="I158" s="228">
        <v>2000.7260000000001</v>
      </c>
      <c r="J158" s="257">
        <v>1.1210248170575945E-2</v>
      </c>
      <c r="K158" s="257">
        <v>0.32721605604465898</v>
      </c>
      <c r="L158" s="257">
        <v>0.28589621967225898</v>
      </c>
      <c r="M158" s="258">
        <v>10.688000000000001</v>
      </c>
      <c r="N158" s="259">
        <v>0.34987299610241479</v>
      </c>
      <c r="O158" s="259">
        <v>4.6982945190895702</v>
      </c>
      <c r="P158" s="260">
        <v>0</v>
      </c>
      <c r="Q158" s="261">
        <v>7</v>
      </c>
      <c r="R158" s="261">
        <v>94</v>
      </c>
    </row>
    <row r="159" spans="1:18" ht="16.5">
      <c r="A159" s="250" t="s">
        <v>117</v>
      </c>
      <c r="B159" s="251" t="s">
        <v>773</v>
      </c>
      <c r="C159" s="252" t="s">
        <v>66</v>
      </c>
      <c r="D159" s="253">
        <v>0.82079999999999997</v>
      </c>
      <c r="E159" s="254">
        <v>5108</v>
      </c>
      <c r="F159" s="227" t="s">
        <v>122</v>
      </c>
      <c r="G159" s="255" t="s">
        <v>304</v>
      </c>
      <c r="H159" s="256">
        <v>1</v>
      </c>
      <c r="I159" s="228">
        <v>1568.6469999999999</v>
      </c>
      <c r="J159" s="257">
        <v>1.070344859710083E-2</v>
      </c>
      <c r="K159" s="257">
        <v>0.35352736722464528</v>
      </c>
      <c r="L159" s="257">
        <v>0.19698504507387576</v>
      </c>
      <c r="M159" s="258">
        <v>10.972</v>
      </c>
      <c r="N159" s="259">
        <v>0</v>
      </c>
      <c r="O159" s="259">
        <v>10.582368117237339</v>
      </c>
      <c r="P159" s="260">
        <v>1</v>
      </c>
      <c r="Q159" s="261">
        <v>0</v>
      </c>
      <c r="R159" s="261">
        <v>166</v>
      </c>
    </row>
    <row r="160" spans="1:18" ht="16.5">
      <c r="A160" s="250" t="s">
        <v>117</v>
      </c>
      <c r="B160" s="251" t="s">
        <v>775</v>
      </c>
      <c r="C160" s="252" t="s">
        <v>69</v>
      </c>
      <c r="D160" s="253">
        <v>0.78857142857142848</v>
      </c>
      <c r="E160" s="254">
        <v>3694</v>
      </c>
      <c r="F160" s="227" t="s">
        <v>118</v>
      </c>
      <c r="G160" s="255" t="s">
        <v>219</v>
      </c>
      <c r="H160" s="256">
        <v>1</v>
      </c>
      <c r="I160" s="228">
        <v>520.673</v>
      </c>
      <c r="J160" s="257">
        <v>1.8667681025240287E-2</v>
      </c>
      <c r="K160" s="257">
        <v>0.37641149436583593</v>
      </c>
      <c r="L160" s="257">
        <v>0.17285321113251503</v>
      </c>
      <c r="M160" s="258">
        <v>14.064</v>
      </c>
      <c r="N160" s="259">
        <v>0.38411824696114449</v>
      </c>
      <c r="O160" s="259">
        <v>44.749775770973336</v>
      </c>
      <c r="P160" s="260">
        <v>12</v>
      </c>
      <c r="Q160" s="261">
        <v>2</v>
      </c>
      <c r="R160" s="261">
        <v>233</v>
      </c>
    </row>
    <row r="161" spans="1:18" ht="16.5">
      <c r="A161" s="250" t="s">
        <v>117</v>
      </c>
      <c r="B161" s="251" t="s">
        <v>777</v>
      </c>
      <c r="C161" s="252" t="s">
        <v>69</v>
      </c>
      <c r="D161" s="253">
        <v>0.78556865253363861</v>
      </c>
      <c r="E161" s="254">
        <v>8504</v>
      </c>
      <c r="F161" s="227" t="s">
        <v>123</v>
      </c>
      <c r="G161" s="255" t="s">
        <v>334</v>
      </c>
      <c r="H161" s="256">
        <v>12</v>
      </c>
      <c r="I161" s="228">
        <v>1748.9729999999997</v>
      </c>
      <c r="J161" s="257">
        <v>4.4739121683606442E-2</v>
      </c>
      <c r="K161" s="257">
        <v>0.34574493932880762</v>
      </c>
      <c r="L161" s="257">
        <v>0.21367112864463905</v>
      </c>
      <c r="M161" s="258">
        <v>15.288</v>
      </c>
      <c r="N161" s="259">
        <v>5.7176411528365514E-2</v>
      </c>
      <c r="O161" s="259">
        <v>70.555691826003041</v>
      </c>
      <c r="P161" s="260">
        <v>2</v>
      </c>
      <c r="Q161" s="261">
        <v>1</v>
      </c>
      <c r="R161" s="261">
        <v>1241</v>
      </c>
    </row>
    <row r="162" spans="1:18" ht="16.5">
      <c r="A162" s="250" t="s">
        <v>117</v>
      </c>
      <c r="B162" s="251" t="s">
        <v>779</v>
      </c>
      <c r="C162" s="252" t="s">
        <v>66</v>
      </c>
      <c r="D162" s="253">
        <v>0.81538125120150862</v>
      </c>
      <c r="E162" s="254">
        <v>1933</v>
      </c>
      <c r="F162" s="227" t="s">
        <v>120</v>
      </c>
      <c r="G162" s="255" t="s">
        <v>274</v>
      </c>
      <c r="H162" s="256">
        <v>2</v>
      </c>
      <c r="I162" s="228">
        <v>2042.076</v>
      </c>
      <c r="J162" s="257">
        <v>1.2116838678663793E-2</v>
      </c>
      <c r="K162" s="257">
        <v>0.32523793233714332</v>
      </c>
      <c r="L162" s="257">
        <v>0.21399791192884104</v>
      </c>
      <c r="M162" s="258">
        <v>10.675000000000001</v>
      </c>
      <c r="N162" s="259">
        <v>9.7939547793519932E-2</v>
      </c>
      <c r="O162" s="259">
        <v>9.8429245532487535</v>
      </c>
      <c r="P162" s="260">
        <v>1</v>
      </c>
      <c r="Q162" s="261">
        <v>2</v>
      </c>
      <c r="R162" s="261">
        <v>201</v>
      </c>
    </row>
    <row r="163" spans="1:18" ht="16.5">
      <c r="A163" s="250" t="s">
        <v>117</v>
      </c>
      <c r="B163" s="251" t="s">
        <v>783</v>
      </c>
      <c r="C163" s="252" t="s">
        <v>69</v>
      </c>
      <c r="D163" s="253">
        <v>0.76695652173913054</v>
      </c>
      <c r="E163" s="254">
        <v>7083</v>
      </c>
      <c r="F163" s="227" t="s">
        <v>119</v>
      </c>
      <c r="G163" s="255" t="s">
        <v>245</v>
      </c>
      <c r="H163" s="256">
        <v>1</v>
      </c>
      <c r="I163" s="228">
        <v>1546.049</v>
      </c>
      <c r="J163" s="257">
        <v>2.2355342428552027E-2</v>
      </c>
      <c r="K163" s="257">
        <v>0.35124902746908504</v>
      </c>
      <c r="L163" s="257">
        <v>0.16170250748844311</v>
      </c>
      <c r="M163" s="258">
        <v>10.202</v>
      </c>
      <c r="N163" s="259">
        <v>0</v>
      </c>
      <c r="O163" s="259">
        <v>5.5625662576024437</v>
      </c>
      <c r="P163" s="260">
        <v>14</v>
      </c>
      <c r="Q163" s="261">
        <v>0</v>
      </c>
      <c r="R163" s="261">
        <v>86</v>
      </c>
    </row>
    <row r="164" spans="1:18" ht="16.5">
      <c r="A164" s="250" t="s">
        <v>117</v>
      </c>
      <c r="B164" s="251" t="s">
        <v>787</v>
      </c>
      <c r="C164" s="252" t="s">
        <v>66</v>
      </c>
      <c r="D164" s="253">
        <v>0.84817155471003214</v>
      </c>
      <c r="E164" s="254">
        <v>411</v>
      </c>
      <c r="F164" s="227" t="s">
        <v>123</v>
      </c>
      <c r="G164" s="255" t="s">
        <v>330</v>
      </c>
      <c r="H164" s="256">
        <v>3</v>
      </c>
      <c r="I164" s="228">
        <v>1557.454</v>
      </c>
      <c r="J164" s="257">
        <v>2.4970134304309534E-2</v>
      </c>
      <c r="K164" s="257">
        <v>0.30249928555972799</v>
      </c>
      <c r="L164" s="257">
        <v>0.24523540392288387</v>
      </c>
      <c r="M164" s="258">
        <v>12.426</v>
      </c>
      <c r="N164" s="259">
        <v>0</v>
      </c>
      <c r="O164" s="259">
        <v>5.971283903087989</v>
      </c>
      <c r="P164" s="260">
        <v>1</v>
      </c>
      <c r="Q164" s="261">
        <v>0</v>
      </c>
      <c r="R164" s="261">
        <v>93</v>
      </c>
    </row>
    <row r="165" spans="1:18" ht="16.5">
      <c r="A165" s="250" t="s">
        <v>117</v>
      </c>
      <c r="B165" s="251" t="s">
        <v>791</v>
      </c>
      <c r="C165" s="252" t="s">
        <v>66</v>
      </c>
      <c r="D165" s="253">
        <v>0.83619047619047615</v>
      </c>
      <c r="E165" s="254">
        <v>6</v>
      </c>
      <c r="F165" s="227" t="s">
        <v>118</v>
      </c>
      <c r="G165" s="255" t="s">
        <v>222</v>
      </c>
      <c r="H165" s="256">
        <v>1</v>
      </c>
      <c r="I165" s="228">
        <v>1232.4829999999999</v>
      </c>
      <c r="J165" s="257">
        <v>2.8611802838927759E-2</v>
      </c>
      <c r="K165" s="257">
        <v>0.34726788094460026</v>
      </c>
      <c r="L165" s="257">
        <v>0.18742652028466114</v>
      </c>
      <c r="M165" s="258">
        <v>10.837</v>
      </c>
      <c r="N165" s="259">
        <v>0.64909617414601262</v>
      </c>
      <c r="O165" s="259">
        <v>7.7891540897521514</v>
      </c>
      <c r="P165" s="260">
        <v>22</v>
      </c>
      <c r="Q165" s="261">
        <v>8</v>
      </c>
      <c r="R165" s="261">
        <v>96</v>
      </c>
    </row>
    <row r="166" spans="1:18" ht="16.5">
      <c r="A166" s="250" t="s">
        <v>117</v>
      </c>
      <c r="B166" s="251" t="s">
        <v>793</v>
      </c>
      <c r="C166" s="252" t="s">
        <v>66</v>
      </c>
      <c r="D166" s="253">
        <v>0.80076923076923068</v>
      </c>
      <c r="E166" s="254">
        <v>107</v>
      </c>
      <c r="F166" s="227" t="s">
        <v>121</v>
      </c>
      <c r="G166" s="255" t="s">
        <v>295</v>
      </c>
      <c r="H166" s="256">
        <v>1</v>
      </c>
      <c r="I166" s="228">
        <v>2107.5070000000001</v>
      </c>
      <c r="J166" s="257">
        <v>9.5877522373412523E-3</v>
      </c>
      <c r="K166" s="257">
        <v>0.37537042961771894</v>
      </c>
      <c r="L166" s="257">
        <v>0.17034344369911938</v>
      </c>
      <c r="M166" s="258">
        <v>11.147</v>
      </c>
      <c r="N166" s="259">
        <v>0</v>
      </c>
      <c r="O166" s="259">
        <v>20.355804274908696</v>
      </c>
      <c r="P166" s="260">
        <v>2</v>
      </c>
      <c r="Q166" s="261">
        <v>0</v>
      </c>
      <c r="R166" s="261">
        <v>429</v>
      </c>
    </row>
    <row r="167" spans="1:18" ht="16.5">
      <c r="A167" s="250" t="s">
        <v>117</v>
      </c>
      <c r="B167" s="251" t="s">
        <v>797</v>
      </c>
      <c r="C167" s="252" t="s">
        <v>69</v>
      </c>
      <c r="D167" s="253">
        <v>0.77879650439911019</v>
      </c>
      <c r="E167" s="254">
        <v>4060</v>
      </c>
      <c r="F167" s="227" t="s">
        <v>118</v>
      </c>
      <c r="G167" s="255" t="s">
        <v>216</v>
      </c>
      <c r="H167" s="256">
        <v>2</v>
      </c>
      <c r="I167" s="228">
        <v>905.47699999999998</v>
      </c>
      <c r="J167" s="257">
        <v>2.8646938703948362E-2</v>
      </c>
      <c r="K167" s="257">
        <v>0.32988831384007561</v>
      </c>
      <c r="L167" s="257">
        <v>0.17909475740801042</v>
      </c>
      <c r="M167" s="258">
        <v>13.603</v>
      </c>
      <c r="N167" s="259">
        <v>0.88351222615262459</v>
      </c>
      <c r="O167" s="259">
        <v>33.683903622068812</v>
      </c>
      <c r="P167" s="260">
        <v>3</v>
      </c>
      <c r="Q167" s="261">
        <v>8</v>
      </c>
      <c r="R167" s="261">
        <v>333</v>
      </c>
    </row>
    <row r="168" spans="1:18" ht="16.5">
      <c r="A168" s="250" t="s">
        <v>117</v>
      </c>
      <c r="B168" s="251" t="s">
        <v>801</v>
      </c>
      <c r="C168" s="252" t="s">
        <v>69</v>
      </c>
      <c r="D168" s="253">
        <v>0.73734400061665017</v>
      </c>
      <c r="E168" s="254">
        <v>8184</v>
      </c>
      <c r="F168" s="227" t="s">
        <v>121</v>
      </c>
      <c r="G168" s="255" t="s">
        <v>291</v>
      </c>
      <c r="H168" s="256">
        <v>2</v>
      </c>
      <c r="I168" s="228">
        <v>914.61900000000003</v>
      </c>
      <c r="J168" s="257">
        <v>7.964922017852049E-3</v>
      </c>
      <c r="K168" s="257">
        <v>0.38460497504616786</v>
      </c>
      <c r="L168" s="257">
        <v>0.25912429109826057</v>
      </c>
      <c r="M168" s="258">
        <v>14.117000000000001</v>
      </c>
      <c r="N168" s="259">
        <v>0</v>
      </c>
      <c r="O168" s="259">
        <v>21.211017921123439</v>
      </c>
      <c r="P168" s="260">
        <v>1</v>
      </c>
      <c r="Q168" s="261">
        <v>0</v>
      </c>
      <c r="R168" s="261">
        <v>194</v>
      </c>
    </row>
    <row r="169" spans="1:18" ht="16.5">
      <c r="A169" s="250" t="s">
        <v>117</v>
      </c>
      <c r="B169" s="251" t="s">
        <v>803</v>
      </c>
      <c r="C169" s="252" t="s">
        <v>69</v>
      </c>
      <c r="D169" s="253">
        <v>0.7524061255971296</v>
      </c>
      <c r="E169" s="254">
        <v>4725</v>
      </c>
      <c r="F169" s="227" t="s">
        <v>119</v>
      </c>
      <c r="G169" s="255" t="s">
        <v>245</v>
      </c>
      <c r="H169" s="256">
        <v>3</v>
      </c>
      <c r="I169" s="228">
        <v>293.464</v>
      </c>
      <c r="J169" s="257">
        <v>1.5513306765190806E-2</v>
      </c>
      <c r="K169" s="257">
        <v>0.36578420307679338</v>
      </c>
      <c r="L169" s="257">
        <v>0.20647846842531262</v>
      </c>
      <c r="M169" s="258">
        <v>13.048</v>
      </c>
      <c r="N169" s="259">
        <v>0</v>
      </c>
      <c r="O169" s="259">
        <v>24.875282828558188</v>
      </c>
      <c r="P169" s="260">
        <v>3</v>
      </c>
      <c r="Q169" s="261">
        <v>1</v>
      </c>
      <c r="R169" s="261">
        <v>119</v>
      </c>
    </row>
    <row r="170" spans="1:18" ht="16.5">
      <c r="A170" s="250" t="s">
        <v>117</v>
      </c>
      <c r="B170" s="251" t="s">
        <v>805</v>
      </c>
      <c r="C170" s="252" t="s">
        <v>69</v>
      </c>
      <c r="D170" s="253">
        <v>0.7852419635093747</v>
      </c>
      <c r="E170" s="254">
        <v>3230</v>
      </c>
      <c r="F170" s="227" t="s">
        <v>118</v>
      </c>
      <c r="G170" s="255" t="s">
        <v>214</v>
      </c>
      <c r="H170" s="256">
        <v>4</v>
      </c>
      <c r="I170" s="228">
        <v>576.07399999999996</v>
      </c>
      <c r="J170" s="257">
        <v>2.5984984176583657E-2</v>
      </c>
      <c r="K170" s="257">
        <v>0.36914839679903988</v>
      </c>
      <c r="L170" s="257">
        <v>0.13768745907400382</v>
      </c>
      <c r="M170" s="258">
        <v>13.204000000000001</v>
      </c>
      <c r="N170" s="259">
        <v>0.17358880977096694</v>
      </c>
      <c r="O170" s="259">
        <v>29.162920041522444</v>
      </c>
      <c r="P170" s="260">
        <v>7</v>
      </c>
      <c r="Q170" s="261">
        <v>2</v>
      </c>
      <c r="R170" s="261">
        <v>218</v>
      </c>
    </row>
    <row r="171" spans="1:18" ht="16.5">
      <c r="A171" s="250" t="s">
        <v>117</v>
      </c>
      <c r="B171" s="251" t="s">
        <v>807</v>
      </c>
      <c r="C171" s="252" t="s">
        <v>69</v>
      </c>
      <c r="D171" s="253">
        <v>0.78475288532737508</v>
      </c>
      <c r="E171" s="254">
        <v>5999</v>
      </c>
      <c r="F171" s="227" t="s">
        <v>120</v>
      </c>
      <c r="G171" s="255" t="s">
        <v>272</v>
      </c>
      <c r="H171" s="256">
        <v>3</v>
      </c>
      <c r="I171" s="228">
        <v>1690.239</v>
      </c>
      <c r="J171" s="257">
        <v>1.9483959004146238E-2</v>
      </c>
      <c r="K171" s="257">
        <v>0.33234504620892763</v>
      </c>
      <c r="L171" s="257">
        <v>5.975486306966056E-2</v>
      </c>
      <c r="M171" s="258">
        <v>12.896000000000001</v>
      </c>
      <c r="N171" s="259">
        <v>0</v>
      </c>
      <c r="O171" s="259">
        <v>58.039129377561395</v>
      </c>
      <c r="P171" s="260">
        <v>1</v>
      </c>
      <c r="Q171" s="261">
        <v>0</v>
      </c>
      <c r="R171" s="261">
        <v>981</v>
      </c>
    </row>
    <row r="172" spans="1:18" ht="16.5">
      <c r="A172" s="250" t="s">
        <v>117</v>
      </c>
      <c r="B172" s="251" t="s">
        <v>809</v>
      </c>
      <c r="C172" s="252" t="s">
        <v>69</v>
      </c>
      <c r="D172" s="253">
        <v>0.67559999999999998</v>
      </c>
      <c r="E172" s="254">
        <v>8111</v>
      </c>
      <c r="F172" s="227" t="s">
        <v>122</v>
      </c>
      <c r="G172" s="255" t="s">
        <v>300</v>
      </c>
      <c r="H172" s="256">
        <v>1</v>
      </c>
      <c r="I172" s="228">
        <v>1137.5229999999999</v>
      </c>
      <c r="J172" s="257">
        <v>1.2026510675030468E-2</v>
      </c>
      <c r="K172" s="257">
        <v>0.40192402335846539</v>
      </c>
      <c r="L172" s="257">
        <v>0.17142510525061913</v>
      </c>
      <c r="M172" s="258">
        <v>16.632000000000001</v>
      </c>
      <c r="N172" s="259">
        <v>0.17582062076986577</v>
      </c>
      <c r="O172" s="259">
        <v>10.285506315037148</v>
      </c>
      <c r="P172" s="260">
        <v>9</v>
      </c>
      <c r="Q172" s="261">
        <v>2</v>
      </c>
      <c r="R172" s="261">
        <v>117</v>
      </c>
    </row>
    <row r="173" spans="1:18" ht="16.5">
      <c r="A173" s="250" t="s">
        <v>117</v>
      </c>
      <c r="B173" s="251" t="s">
        <v>811</v>
      </c>
      <c r="C173" s="252" t="s">
        <v>69</v>
      </c>
      <c r="D173" s="253">
        <v>0.71774020671017846</v>
      </c>
      <c r="E173" s="254">
        <v>1572</v>
      </c>
      <c r="F173" s="227" t="s">
        <v>121</v>
      </c>
      <c r="G173" s="255" t="s">
        <v>288</v>
      </c>
      <c r="H173" s="256">
        <v>12</v>
      </c>
      <c r="I173" s="228">
        <v>2092.25</v>
      </c>
      <c r="J173" s="257">
        <v>2.4032661679922233E-2</v>
      </c>
      <c r="K173" s="257">
        <v>0.35710611384650798</v>
      </c>
      <c r="L173" s="257">
        <v>0.20552037280439717</v>
      </c>
      <c r="M173" s="258">
        <v>15.47</v>
      </c>
      <c r="N173" s="259">
        <v>4.7795435535906323E-2</v>
      </c>
      <c r="O173" s="259">
        <v>25.379376269566258</v>
      </c>
      <c r="P173" s="260">
        <v>2</v>
      </c>
      <c r="Q173" s="261">
        <v>1</v>
      </c>
      <c r="R173" s="261">
        <v>678</v>
      </c>
    </row>
    <row r="174" spans="1:18" ht="16.5">
      <c r="A174" s="250" t="s">
        <v>117</v>
      </c>
      <c r="B174" s="251" t="s">
        <v>821</v>
      </c>
      <c r="C174" s="252" t="s">
        <v>69</v>
      </c>
      <c r="D174" s="253">
        <v>0.78909090909090907</v>
      </c>
      <c r="E174" s="254">
        <v>9124</v>
      </c>
      <c r="F174" s="227" t="s">
        <v>122</v>
      </c>
      <c r="G174" s="255" t="s">
        <v>308</v>
      </c>
      <c r="H174" s="256">
        <v>1</v>
      </c>
      <c r="I174" s="228">
        <v>1592.491</v>
      </c>
      <c r="J174" s="257">
        <v>1.9167941978562867E-2</v>
      </c>
      <c r="K174" s="257">
        <v>0.35543459604056382</v>
      </c>
      <c r="L174" s="257">
        <v>0.24741113136589155</v>
      </c>
      <c r="M174" s="258">
        <v>11.2</v>
      </c>
      <c r="N174" s="259">
        <v>6.2794703392358264E-2</v>
      </c>
      <c r="O174" s="259">
        <v>7.5353644070829917</v>
      </c>
      <c r="P174" s="260">
        <v>3</v>
      </c>
      <c r="Q174" s="261">
        <v>1</v>
      </c>
      <c r="R174" s="261">
        <v>120</v>
      </c>
    </row>
    <row r="175" spans="1:18" ht="16.5">
      <c r="A175" s="250" t="s">
        <v>117</v>
      </c>
      <c r="B175" s="251" t="s">
        <v>866</v>
      </c>
      <c r="C175" s="252" t="s">
        <v>69</v>
      </c>
      <c r="D175" s="253">
        <v>0.79932529988341816</v>
      </c>
      <c r="E175" s="254">
        <v>9434</v>
      </c>
      <c r="F175" s="227" t="s">
        <v>120</v>
      </c>
      <c r="G175" s="255" t="s">
        <v>255</v>
      </c>
      <c r="H175" s="256">
        <v>2</v>
      </c>
      <c r="I175" s="228">
        <v>2079.3269999999998</v>
      </c>
      <c r="J175" s="257">
        <v>2.194282294399447E-2</v>
      </c>
      <c r="K175" s="257">
        <v>0.33285247509263843</v>
      </c>
      <c r="L175" s="257">
        <v>0.20920230439945231</v>
      </c>
      <c r="M175" s="258">
        <v>11.494</v>
      </c>
      <c r="N175" s="259">
        <v>4.8092483769989043E-2</v>
      </c>
      <c r="O175" s="259">
        <v>5.242080730928806</v>
      </c>
      <c r="P175" s="260">
        <v>6</v>
      </c>
      <c r="Q175" s="261">
        <v>1</v>
      </c>
      <c r="R175" s="261">
        <v>109</v>
      </c>
    </row>
    <row r="176" spans="1:18" ht="16.5">
      <c r="A176" s="250" t="s">
        <v>117</v>
      </c>
      <c r="B176" s="251" t="s">
        <v>825</v>
      </c>
      <c r="C176" s="252" t="s">
        <v>69</v>
      </c>
      <c r="D176" s="253">
        <v>0.76600000000000001</v>
      </c>
      <c r="E176" s="254">
        <v>4383</v>
      </c>
      <c r="F176" s="227" t="s">
        <v>122</v>
      </c>
      <c r="G176" s="255" t="s">
        <v>319</v>
      </c>
      <c r="H176" s="256">
        <v>1</v>
      </c>
      <c r="I176" s="228">
        <v>1904.191</v>
      </c>
      <c r="J176" s="257">
        <v>1.2346295876525354E-2</v>
      </c>
      <c r="K176" s="257">
        <v>0.32860443582714488</v>
      </c>
      <c r="L176" s="257">
        <v>0.17487741513325081</v>
      </c>
      <c r="M176" s="258">
        <v>9.0850000000000009</v>
      </c>
      <c r="N176" s="259">
        <v>0.105031480560511</v>
      </c>
      <c r="O176" s="259">
        <v>4.5688694043822284</v>
      </c>
      <c r="P176" s="260">
        <v>13</v>
      </c>
      <c r="Q176" s="261">
        <v>2</v>
      </c>
      <c r="R176" s="261">
        <v>87</v>
      </c>
    </row>
    <row r="177" spans="1:18" ht="16.5">
      <c r="A177" s="250" t="s">
        <v>117</v>
      </c>
      <c r="B177" s="251" t="s">
        <v>827</v>
      </c>
      <c r="C177" s="252" t="s">
        <v>66</v>
      </c>
      <c r="D177" s="253">
        <v>0.84809190232687548</v>
      </c>
      <c r="E177" s="254">
        <v>354</v>
      </c>
      <c r="F177" s="227" t="s">
        <v>123</v>
      </c>
      <c r="G177" s="255" t="s">
        <v>335</v>
      </c>
      <c r="H177" s="256">
        <v>2</v>
      </c>
      <c r="I177" s="228">
        <v>2250.835</v>
      </c>
      <c r="J177" s="257">
        <v>1.8178743265275441E-2</v>
      </c>
      <c r="K177" s="257">
        <v>0.29544978253317278</v>
      </c>
      <c r="L177" s="257">
        <v>0.19814868704280855</v>
      </c>
      <c r="M177" s="258">
        <v>11.987</v>
      </c>
      <c r="N177" s="259">
        <v>4.4427956736055728E-2</v>
      </c>
      <c r="O177" s="259">
        <v>19.015165483031851</v>
      </c>
      <c r="P177" s="260">
        <v>1</v>
      </c>
      <c r="Q177" s="261">
        <v>1</v>
      </c>
      <c r="R177" s="261">
        <v>428</v>
      </c>
    </row>
    <row r="178" spans="1:18" ht="16.5">
      <c r="A178" s="250" t="s">
        <v>117</v>
      </c>
      <c r="B178" s="251" t="s">
        <v>831</v>
      </c>
      <c r="C178" s="252" t="s">
        <v>66</v>
      </c>
      <c r="D178" s="253">
        <v>0.8460147893058898</v>
      </c>
      <c r="E178" s="254">
        <v>1792</v>
      </c>
      <c r="F178" s="227" t="s">
        <v>120</v>
      </c>
      <c r="G178" s="255" t="s">
        <v>253</v>
      </c>
      <c r="H178" s="256">
        <v>2</v>
      </c>
      <c r="I178" s="228">
        <v>1750.71</v>
      </c>
      <c r="J178" s="257">
        <v>7.9287358316920929E-3</v>
      </c>
      <c r="K178" s="257">
        <v>0.29917365649013478</v>
      </c>
      <c r="L178" s="257">
        <v>0.2141988107682026</v>
      </c>
      <c r="M178" s="258">
        <v>10.363</v>
      </c>
      <c r="N178" s="259">
        <v>0.62831651158672763</v>
      </c>
      <c r="O178" s="259">
        <v>5.369250189922945</v>
      </c>
      <c r="P178" s="260">
        <v>0</v>
      </c>
      <c r="Q178" s="261">
        <v>11</v>
      </c>
      <c r="R178" s="261">
        <v>94</v>
      </c>
    </row>
    <row r="179" spans="1:18" ht="16.5">
      <c r="A179" s="250" t="s">
        <v>117</v>
      </c>
      <c r="B179" s="251" t="s">
        <v>833</v>
      </c>
      <c r="C179" s="252" t="s">
        <v>69</v>
      </c>
      <c r="D179" s="253">
        <v>0.7847282227504806</v>
      </c>
      <c r="E179" s="254">
        <v>7899</v>
      </c>
      <c r="F179" s="227" t="s">
        <v>121</v>
      </c>
      <c r="G179" s="255" t="s">
        <v>288</v>
      </c>
      <c r="H179" s="256">
        <v>2</v>
      </c>
      <c r="I179" s="228">
        <v>1933.097</v>
      </c>
      <c r="J179" s="257">
        <v>3.6440194012322099E-3</v>
      </c>
      <c r="K179" s="257">
        <v>0.34811336484539707</v>
      </c>
      <c r="L179" s="257">
        <v>0.27106761843818494</v>
      </c>
      <c r="M179" s="258">
        <v>12.079000000000001</v>
      </c>
      <c r="N179" s="259">
        <v>0.20692184613601905</v>
      </c>
      <c r="O179" s="259">
        <v>0.9828787691460904</v>
      </c>
      <c r="P179" s="260">
        <v>0</v>
      </c>
      <c r="Q179" s="261">
        <v>4</v>
      </c>
      <c r="R179" s="261">
        <v>19</v>
      </c>
    </row>
    <row r="180" spans="1:18" ht="16.5">
      <c r="A180" s="250" t="s">
        <v>117</v>
      </c>
      <c r="B180" s="251" t="s">
        <v>835</v>
      </c>
      <c r="C180" s="252" t="s">
        <v>69</v>
      </c>
      <c r="D180" s="253">
        <v>0.7757142857142858</v>
      </c>
      <c r="E180" s="254">
        <v>140</v>
      </c>
      <c r="F180" s="227" t="s">
        <v>121</v>
      </c>
      <c r="G180" s="255" t="s">
        <v>288</v>
      </c>
      <c r="H180" s="256">
        <v>1</v>
      </c>
      <c r="I180" s="228">
        <v>1998.164</v>
      </c>
      <c r="J180" s="257">
        <v>1.874514031120067E-2</v>
      </c>
      <c r="K180" s="257">
        <v>0.35583834658987651</v>
      </c>
      <c r="L180" s="257">
        <v>0.18066585125144882</v>
      </c>
      <c r="M180" s="258">
        <v>11.971</v>
      </c>
      <c r="N180" s="259">
        <v>5.004594217491657E-2</v>
      </c>
      <c r="O180" s="259">
        <v>4.1538132005180755</v>
      </c>
      <c r="P180" s="260">
        <v>0</v>
      </c>
      <c r="Q180" s="261">
        <v>1</v>
      </c>
      <c r="R180" s="261">
        <v>83</v>
      </c>
    </row>
    <row r="181" spans="1:18" ht="16.5">
      <c r="A181" s="250" t="s">
        <v>117</v>
      </c>
      <c r="B181" s="251" t="s">
        <v>837</v>
      </c>
      <c r="C181" s="252" t="s">
        <v>69</v>
      </c>
      <c r="D181" s="253">
        <v>0.76814861305402193</v>
      </c>
      <c r="E181" s="254">
        <v>8949</v>
      </c>
      <c r="F181" s="227" t="s">
        <v>119</v>
      </c>
      <c r="G181" s="255" t="s">
        <v>245</v>
      </c>
      <c r="H181" s="256">
        <v>2</v>
      </c>
      <c r="I181" s="228">
        <v>1247.5989999999999</v>
      </c>
      <c r="J181" s="257">
        <v>5.583228602704679E-2</v>
      </c>
      <c r="K181" s="257">
        <v>0.36498411035470396</v>
      </c>
      <c r="L181" s="257">
        <v>7.6146261739549331E-2</v>
      </c>
      <c r="M181" s="258">
        <v>11.757999999999999</v>
      </c>
      <c r="N181" s="259">
        <v>8.0153959725841398E-2</v>
      </c>
      <c r="O181" s="259">
        <v>27.011884427608553</v>
      </c>
      <c r="P181" s="260">
        <v>12</v>
      </c>
      <c r="Q181" s="261">
        <v>1</v>
      </c>
      <c r="R181" s="261">
        <v>337</v>
      </c>
    </row>
  </sheetData>
  <phoneticPr fontId="2" type="noConversion"/>
  <conditionalFormatting sqref="C14:D18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2024-10-02T05:51:10Z</dcterms:modified>
</cp:coreProperties>
</file>