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D6221B90-0F3D-427F-8846-4191ECEC606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운전자별!$A$1:$R$99</definedName>
    <definedName name="_xlnm.Print_Area" localSheetId="1">종합!$A$1:$L$133</definedName>
    <definedName name="_xlnm.Print_Area" localSheetId="3">차량별!$A$1:$T$45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" i="7" l="1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R95" i="7"/>
  <c r="Q95" i="7"/>
  <c r="P95" i="7"/>
  <c r="O95" i="7"/>
  <c r="N95" i="7"/>
  <c r="M95" i="7"/>
  <c r="K95" i="7"/>
  <c r="J95" i="7"/>
  <c r="I95" i="7"/>
  <c r="L95" i="7" s="1"/>
  <c r="H95" i="7"/>
  <c r="G95" i="7"/>
  <c r="F95" i="7"/>
  <c r="E95" i="7"/>
  <c r="D95" i="7"/>
  <c r="C95" i="7"/>
  <c r="B95" i="7"/>
  <c r="A95" i="7"/>
  <c r="R94" i="7"/>
  <c r="Q94" i="7"/>
  <c r="P94" i="7"/>
  <c r="O94" i="7"/>
  <c r="N94" i="7"/>
  <c r="M94" i="7"/>
  <c r="K94" i="7"/>
  <c r="J94" i="7"/>
  <c r="I94" i="7"/>
  <c r="L94" i="7" s="1"/>
  <c r="H94" i="7"/>
  <c r="G94" i="7"/>
  <c r="F94" i="7"/>
  <c r="E94" i="7"/>
  <c r="D94" i="7"/>
  <c r="C94" i="7"/>
  <c r="B94" i="7"/>
  <c r="A94" i="7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F45" i="60" s="1"/>
  <c r="E45" i="60"/>
  <c r="D45" i="60"/>
  <c r="C45" i="60"/>
  <c r="B45" i="60"/>
  <c r="A45" i="60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51" i="12" a="1"/>
  <c r="J51" i="12" l="1"/>
  <c r="B1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1" i="12" l="1"/>
  <c r="B122" i="12" l="1"/>
  <c r="B123" i="12"/>
  <c r="B124" i="12"/>
  <c r="U65" i="12"/>
  <c r="G123" i="12" l="1"/>
  <c r="H123" i="12"/>
  <c r="E125" i="12"/>
  <c r="F125" i="12"/>
  <c r="G125" i="12"/>
  <c r="H125" i="12"/>
  <c r="I125" i="12"/>
  <c r="J125" i="12"/>
  <c r="D125" i="12"/>
  <c r="D123" i="12"/>
  <c r="I123" i="12"/>
  <c r="F123" i="12"/>
  <c r="E123" i="12"/>
  <c r="J123" i="12"/>
  <c r="D124" i="12"/>
  <c r="J124" i="12"/>
  <c r="I124" i="12"/>
  <c r="H124" i="12"/>
  <c r="G124" i="12"/>
  <c r="F124" i="12"/>
  <c r="E124" i="12"/>
  <c r="D122" i="12"/>
  <c r="J122" i="12"/>
  <c r="I122" i="12"/>
  <c r="F122" i="12"/>
  <c r="H122" i="12"/>
  <c r="G122" i="12"/>
  <c r="E122" i="12"/>
  <c r="D121" i="12"/>
  <c r="G121" i="12"/>
  <c r="H121" i="12"/>
  <c r="J121" i="12"/>
  <c r="F121" i="12"/>
  <c r="E121" i="12"/>
  <c r="J10" i="12"/>
  <c r="J31" i="12" s="1"/>
  <c r="K27" i="12"/>
  <c r="I121" i="12" l="1"/>
  <c r="D27" i="12"/>
  <c r="G51" i="12" a="1"/>
  <c r="D51" i="12" a="1"/>
  <c r="I51" i="12" a="1"/>
  <c r="F51" i="12" a="1"/>
  <c r="E51" i="12" a="1"/>
  <c r="N51" i="12" a="1"/>
  <c r="H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<sst xmlns="http://schemas.openxmlformats.org/spreadsheetml/2006/main" count="2879" uniqueCount="592">
  <si>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</si>
  <si>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</si>
  <si>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</si>
  <si>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</si>
  <si>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</si>
  <si>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</si>
  <si>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</si>
  <si>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</si>
  <si>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</si>
  <si>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</si>
  <si>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</si>
  <si>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</si>
  <si>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</si>
  <si>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</si>
  <si>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</si>
  <si>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</si>
  <si>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</si>
  <si>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</si>
  <si>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</si>
  <si>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</si>
  <si>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</si>
  <si>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</si>
  <si>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</si>
  <si>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</si>
  <si>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</si>
  <si>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</si>
  <si>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</si>
  <si>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</si>
  <si>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</si>
  <si>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</si>
  <si>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</si>
  <si>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</si>
  <si>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</si>
  <si>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</si>
  <si>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</si>
  <si>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</si>
  <si>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</si>
  <si>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</si>
  <si>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</si>
  <si>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</si>
  <si>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</si>
  <si>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</si>
  <si>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</si>
  <si>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</si>
  <si>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</si>
  <si>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</si>
  <si>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</si>
  <si>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</si>
  <si>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</si>
  <si>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</si>
  <si>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</si>
  <si>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</si>
  <si>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</si>
  <si>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</si>
  <si>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</si>
  <si>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</si>
  <si>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</si>
  <si>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</si>
  <si>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</si>
  <si>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</si>
  <si>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</si>
  <si>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</si>
  <si>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</si>
  <si>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</si>
  <si>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</si>
  <si>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</si>
  <si>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</si>
  <si>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</si>
  <si>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</si>
  <si>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</si>
  <si>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</si>
  <si>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</si>
  <si>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</si>
  <si>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</si>
  <si>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</si>
  <si>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</si>
  <si>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</si>
  <si>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</si>
  <si>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</si>
  <si>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</si>
  <si>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</si>
  <si>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</si>
  <si>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</si>
  <si>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</si>
  <si>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</si>
  <si>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</si>
  <si>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</si>
  <si>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</si>
  <si>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</si>
  <si>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</si>
  <si>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</si>
  <si>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</si>
  <si>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</si>
  <si>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</si>
  <si>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</si>
  <si>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</si>
  <si>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</si>
  <si>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</si>
  <si>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</si>
  <si>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</si>
  <si>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</si>
  <si>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</si>
  <si>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</si>
  <si>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</si>
  <si>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</si>
  <si>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</si>
  <si>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</si>
  <si>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</si>
  <si>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</si>
  <si>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</si>
  <si>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</si>
  <si>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</si>
  <si>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</si>
  <si>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</si>
  <si>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</si>
  <si>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인천교통공사</t>
  </si>
  <si>
    <t>63</t>
  </si>
  <si>
    <t>순환41</t>
  </si>
  <si>
    <t>순환42</t>
  </si>
  <si>
    <t>순환43</t>
  </si>
  <si>
    <t>순환47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</si>
  <si>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</si>
  <si>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</si>
  <si>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</si>
  <si>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</si>
  <si>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</si>
  <si>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</si>
  <si>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</si>
  <si>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</si>
  <si>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</si>
  <si>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</si>
  <si>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</si>
  <si>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</si>
  <si>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</si>
  <si>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</si>
  <si>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</si>
  <si>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</si>
  <si>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</si>
  <si>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</si>
  <si>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</si>
  <si>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</si>
  <si>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</si>
  <si>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</si>
  <si>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</si>
  <si>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</si>
  <si>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</si>
  <si>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</si>
  <si>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</si>
  <si>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</si>
  <si>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</si>
  <si>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</si>
  <si>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</si>
  <si>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</si>
  <si>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</si>
  <si>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</si>
  <si>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</si>
  <si>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</si>
  <si>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</si>
  <si>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</si>
  <si>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</si>
  <si>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</si>
  <si>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</si>
  <si>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</si>
  <si>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</si>
  <si>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</si>
  <si>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</si>
  <si>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</si>
  <si>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</si>
  <si>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</si>
  <si>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</si>
  <si>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</si>
  <si>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</si>
  <si>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</si>
  <si>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</si>
  <si>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</si>
  <si>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</si>
  <si>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</si>
  <si>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</si>
  <si>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</si>
  <si>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</si>
  <si>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</si>
  <si>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</si>
  <si>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</si>
  <si>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</si>
  <si>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</si>
  <si>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</si>
  <si>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</si>
  <si>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</si>
  <si>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</si>
  <si>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</si>
  <si>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</si>
  <si>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</si>
  <si>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박종원</t>
  </si>
  <si>
    <t>인천교통공사</t>
    <phoneticPr fontId="3" type="noConversion"/>
  </si>
  <si>
    <t>70바4904</t>
  </si>
  <si>
    <t>6363</t>
  </si>
  <si>
    <t>70바4905</t>
  </si>
  <si>
    <t>인천교통공사63F1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</si>
  <si>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</si>
  <si>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</si>
  <si>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</si>
  <si>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</si>
  <si>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</si>
  <si>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</si>
  <si>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</si>
  <si>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</si>
  <si>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</si>
  <si>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</si>
  <si>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</si>
  <si>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</si>
  <si>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</si>
  <si>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</si>
  <si>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70바4920</t>
  </si>
  <si>
    <t>70바4921</t>
  </si>
  <si>
    <t>70바4922</t>
  </si>
  <si>
    <t>70바4923</t>
  </si>
  <si>
    <t>70바4924</t>
  </si>
  <si>
    <t>WC</t>
  </si>
  <si>
    <t>70바4926</t>
  </si>
  <si>
    <t>70바4927</t>
  </si>
  <si>
    <t>70바4928</t>
  </si>
  <si>
    <t>70바4929</t>
  </si>
  <si>
    <t>70바4930</t>
  </si>
  <si>
    <t>70바4931</t>
  </si>
  <si>
    <t>70바4932</t>
  </si>
  <si>
    <t>70바4933</t>
  </si>
  <si>
    <t>70바4934</t>
  </si>
  <si>
    <t>70바4935</t>
  </si>
  <si>
    <t>70바4936</t>
  </si>
  <si>
    <t>70바4937</t>
  </si>
  <si>
    <t>70바4938</t>
  </si>
  <si>
    <t>70바4939</t>
  </si>
  <si>
    <t>70바4940</t>
  </si>
  <si>
    <t>70바4941</t>
  </si>
  <si>
    <t>70바4942</t>
  </si>
  <si>
    <t>70바4943</t>
  </si>
  <si>
    <t>70바4944</t>
  </si>
  <si>
    <t>70바4918</t>
  </si>
  <si>
    <t>70바4945</t>
  </si>
  <si>
    <t>강성노</t>
  </si>
  <si>
    <t>5283382</t>
  </si>
  <si>
    <t>강주식</t>
  </si>
  <si>
    <t>528161</t>
  </si>
  <si>
    <t>강한희</t>
  </si>
  <si>
    <t>5288139</t>
  </si>
  <si>
    <t>곽창근</t>
  </si>
  <si>
    <t>5287908</t>
  </si>
  <si>
    <t>권태경</t>
  </si>
  <si>
    <t>5285029</t>
  </si>
  <si>
    <t>김경수</t>
  </si>
  <si>
    <t>5283627</t>
  </si>
  <si>
    <t>김동후</t>
  </si>
  <si>
    <t>5284566</t>
  </si>
  <si>
    <t>김만혁</t>
  </si>
  <si>
    <t>5288510</t>
  </si>
  <si>
    <t>김명권</t>
  </si>
  <si>
    <t>5286262</t>
  </si>
  <si>
    <t>5283161</t>
  </si>
  <si>
    <t>김승원</t>
  </si>
  <si>
    <t>5286137</t>
  </si>
  <si>
    <t>김영준</t>
  </si>
  <si>
    <t>5282184</t>
  </si>
  <si>
    <t>김유식</t>
  </si>
  <si>
    <t>5288559</t>
  </si>
  <si>
    <t>김정원</t>
  </si>
  <si>
    <t>5281536</t>
  </si>
  <si>
    <t>김종원</t>
  </si>
  <si>
    <t>528658</t>
  </si>
  <si>
    <t>김종호</t>
  </si>
  <si>
    <t>5284156</t>
  </si>
  <si>
    <t>김주영</t>
  </si>
  <si>
    <t>5286969</t>
  </si>
  <si>
    <t>김창연</t>
  </si>
  <si>
    <t>5284618</t>
  </si>
  <si>
    <t>김형근</t>
  </si>
  <si>
    <t>5283134</t>
  </si>
  <si>
    <t>김환영</t>
  </si>
  <si>
    <t>5285430</t>
  </si>
  <si>
    <t>노진석</t>
  </si>
  <si>
    <t>5289577</t>
  </si>
  <si>
    <t>노희환</t>
  </si>
  <si>
    <t>5288385</t>
  </si>
  <si>
    <t>류은영</t>
  </si>
  <si>
    <t>5287959</t>
  </si>
  <si>
    <t>박금석</t>
  </si>
  <si>
    <t>5289110</t>
  </si>
  <si>
    <t>박상준</t>
  </si>
  <si>
    <t>5282128</t>
  </si>
  <si>
    <t>5287028</t>
  </si>
  <si>
    <t>박은하</t>
  </si>
  <si>
    <t>5284956</t>
  </si>
  <si>
    <t>박인학</t>
  </si>
  <si>
    <t>5282491</t>
  </si>
  <si>
    <t>박종영</t>
  </si>
  <si>
    <t>5287241</t>
  </si>
  <si>
    <t>5289824</t>
  </si>
  <si>
    <t>박희진</t>
  </si>
  <si>
    <t>5282300</t>
  </si>
  <si>
    <t>배성호</t>
  </si>
  <si>
    <t>5281223</t>
  </si>
  <si>
    <t>서한호</t>
  </si>
  <si>
    <t>5281612</t>
  </si>
  <si>
    <t>송대건</t>
  </si>
  <si>
    <t>528742</t>
  </si>
  <si>
    <t>송윤호</t>
  </si>
  <si>
    <t>5287552</t>
  </si>
  <si>
    <t>신동민</t>
  </si>
  <si>
    <t>5282709</t>
  </si>
  <si>
    <t>신숙현</t>
  </si>
  <si>
    <t>5281839</t>
  </si>
  <si>
    <t>심순기</t>
  </si>
  <si>
    <t>5288552</t>
  </si>
  <si>
    <t>안길도</t>
  </si>
  <si>
    <t>5287731</t>
  </si>
  <si>
    <t>안험</t>
  </si>
  <si>
    <t>5281092</t>
  </si>
  <si>
    <t>안희열</t>
  </si>
  <si>
    <t>5288233</t>
  </si>
  <si>
    <t>오경택</t>
  </si>
  <si>
    <t>5286899</t>
  </si>
  <si>
    <t>이대일</t>
  </si>
  <si>
    <t>5281371</t>
  </si>
  <si>
    <t>이명덕</t>
  </si>
  <si>
    <t>5281768</t>
  </si>
  <si>
    <t>이상훈</t>
  </si>
  <si>
    <t>5287958</t>
  </si>
  <si>
    <t>이숙향</t>
  </si>
  <si>
    <t>528292</t>
  </si>
  <si>
    <t>이영식</t>
  </si>
  <si>
    <t>5288356</t>
  </si>
  <si>
    <t>이우진</t>
  </si>
  <si>
    <t>5288010</t>
  </si>
  <si>
    <t>이정찬</t>
  </si>
  <si>
    <t>5282140</t>
  </si>
  <si>
    <t>이정현</t>
  </si>
  <si>
    <t>5281799</t>
  </si>
  <si>
    <t>이찬영</t>
  </si>
  <si>
    <t>5287664</t>
  </si>
  <si>
    <t>이태석</t>
  </si>
  <si>
    <t>5285318</t>
  </si>
  <si>
    <t>이호봉</t>
  </si>
  <si>
    <t>5281314</t>
  </si>
  <si>
    <t>이호순</t>
  </si>
  <si>
    <t>5283947</t>
  </si>
  <si>
    <t>장형익</t>
  </si>
  <si>
    <t>528206</t>
  </si>
  <si>
    <t>전익수</t>
  </si>
  <si>
    <t>5287867</t>
  </si>
  <si>
    <t>정익선</t>
  </si>
  <si>
    <t>5282605</t>
  </si>
  <si>
    <t>정정희</t>
  </si>
  <si>
    <t>5287714</t>
  </si>
  <si>
    <t>조병구</t>
  </si>
  <si>
    <t>528726</t>
  </si>
  <si>
    <t>진심욱</t>
  </si>
  <si>
    <t>5285928</t>
  </si>
  <si>
    <t>진영호</t>
  </si>
  <si>
    <t>5287415</t>
  </si>
  <si>
    <t>최미향</t>
  </si>
  <si>
    <t>5285598</t>
  </si>
  <si>
    <t>최성민</t>
  </si>
  <si>
    <t>5285305</t>
  </si>
  <si>
    <t>최용기</t>
  </si>
  <si>
    <t>5283207</t>
  </si>
  <si>
    <t>최호철</t>
  </si>
  <si>
    <t>5281288</t>
  </si>
  <si>
    <t>한은수</t>
  </si>
  <si>
    <t>5289937</t>
  </si>
  <si>
    <t>한정렬</t>
  </si>
  <si>
    <t>5285764</t>
  </si>
  <si>
    <t>홍억선</t>
  </si>
  <si>
    <t>5283750</t>
  </si>
  <si>
    <t>황길성</t>
  </si>
  <si>
    <t>5282041</t>
  </si>
  <si>
    <t>인천교통공사63F4</t>
  </si>
  <si>
    <t>인천교통공사63F6</t>
  </si>
  <si>
    <t>인천교통공사63F5</t>
  </si>
  <si>
    <t>인천교통공사63F8</t>
  </si>
  <si>
    <t>인천교통공사63F7</t>
  </si>
  <si>
    <t>인천교통공사63D2</t>
  </si>
  <si>
    <t>김영진</t>
  </si>
  <si>
    <t>5286711</t>
  </si>
  <si>
    <t>이봉춘</t>
  </si>
  <si>
    <t>5283637</t>
  </si>
  <si>
    <t>최민호</t>
  </si>
  <si>
    <t>528790</t>
  </si>
  <si>
    <t>0%(0명)</t>
  </si>
  <si>
    <t>11%(1명)</t>
  </si>
  <si>
    <t>개선율(유카전)</t>
  </si>
  <si>
    <t>31위/(32개사)</t>
  </si>
  <si>
    <t>인천전체</t>
  </si>
  <si>
    <t>▲</t>
  </si>
  <si>
    <t>=</t>
  </si>
  <si>
    <t>70바4925</t>
  </si>
  <si>
    <t>인천교통공사63F9</t>
  </si>
  <si>
    <t>김동오</t>
  </si>
  <si>
    <t>5289569</t>
  </si>
  <si>
    <t>김주석</t>
  </si>
  <si>
    <t>528776</t>
  </si>
  <si>
    <t>김헌식</t>
  </si>
  <si>
    <t>5281679</t>
  </si>
  <si>
    <t>방수남</t>
  </si>
  <si>
    <t>5281335</t>
  </si>
  <si>
    <t>송생근</t>
  </si>
  <si>
    <t>5283718</t>
  </si>
  <si>
    <t>신정호</t>
  </si>
  <si>
    <t>5285990</t>
  </si>
  <si>
    <t>윤세경</t>
  </si>
  <si>
    <t>5288809</t>
  </si>
  <si>
    <t>이민호</t>
  </si>
  <si>
    <t>5282271</t>
  </si>
  <si>
    <t>이상</t>
  </si>
  <si>
    <t>이병범</t>
  </si>
  <si>
    <t>5281733</t>
  </si>
  <si>
    <t>정진민</t>
  </si>
  <si>
    <t>5283521</t>
  </si>
  <si>
    <t>최재덕</t>
  </si>
  <si>
    <t>5283640</t>
  </si>
  <si>
    <t>70바4906</t>
  </si>
  <si>
    <t>순환41순환41</t>
  </si>
  <si>
    <t>인천교통공사순환41F4</t>
  </si>
  <si>
    <t>인천교통공사순환41F8</t>
  </si>
  <si>
    <t>인천교통공사순환41F2</t>
  </si>
  <si>
    <t>인천교통공사순환41F5</t>
  </si>
  <si>
    <t>인천교통공사순환41F3</t>
  </si>
  <si>
    <t>인천교통공사순환41F6</t>
  </si>
  <si>
    <t>인천교통공사순환41F7</t>
  </si>
  <si>
    <t>인천교통공사순환41D1</t>
  </si>
  <si>
    <t>인천교통공사순환41F1</t>
  </si>
  <si>
    <t>순환42순환42</t>
  </si>
  <si>
    <t>인천교통공사순환42F4</t>
  </si>
  <si>
    <t>인천교통공사순환42F8</t>
  </si>
  <si>
    <t>인천교통공사순환42F5</t>
  </si>
  <si>
    <t>인천교통공사순환42이상1</t>
  </si>
  <si>
    <t>인천교통공사순환42F3</t>
  </si>
  <si>
    <t>인천교통공사순환42F7</t>
  </si>
  <si>
    <t>인천교통공사순환42F1</t>
  </si>
  <si>
    <t>인천교통공사순환42F6</t>
  </si>
  <si>
    <t>인천교통공사순환42F2</t>
  </si>
  <si>
    <t>순환43순환43</t>
  </si>
  <si>
    <t>인천교통공사순환43F2</t>
  </si>
  <si>
    <t>인천교통공사순환43F1</t>
  </si>
  <si>
    <t>인천교통공사순환43F5</t>
  </si>
  <si>
    <t>인천교통공사순환43F4</t>
  </si>
  <si>
    <t>인천교통공사순환43F3</t>
  </si>
  <si>
    <t>순환47순환47</t>
  </si>
  <si>
    <t>인천교통공사순환47D2</t>
  </si>
  <si>
    <t>인천교통공사순환47D1</t>
  </si>
  <si>
    <t>기도현</t>
  </si>
  <si>
    <t>5281766</t>
  </si>
  <si>
    <t>김영우</t>
  </si>
  <si>
    <t>5284987</t>
  </si>
  <si>
    <t>김환</t>
  </si>
  <si>
    <t>5288297</t>
  </si>
  <si>
    <t>순위</t>
  </si>
  <si>
    <t>89%(8명)</t>
  </si>
  <si>
    <t>100%(5명)</t>
  </si>
  <si>
    <t>5%(5명)</t>
  </si>
  <si>
    <t>24'09</t>
    <phoneticPr fontId="3" type="noConversion"/>
  </si>
  <si>
    <t>8%(1명)</t>
  </si>
  <si>
    <t>100%(3명)</t>
  </si>
  <si>
    <t>23%(3명)</t>
  </si>
  <si>
    <t>69%(9명)</t>
  </si>
  <si>
    <t>2%(2명)</t>
  </si>
  <si>
    <t>23%(22명)</t>
  </si>
  <si>
    <t>69%(66명)</t>
  </si>
  <si>
    <t>인천교통공사63D3</t>
  </si>
  <si>
    <t>인천교통공사63C1</t>
  </si>
  <si>
    <t>인천교통공사순환47D3</t>
  </si>
  <si>
    <t>인천교통공사예비F7</t>
  </si>
  <si>
    <t>인천교통공사예비이상2</t>
  </si>
  <si>
    <t>B</t>
  </si>
  <si>
    <t>(양  호)</t>
  </si>
  <si>
    <t>52833821850.803</t>
  </si>
  <si>
    <t>528161256.674</t>
  </si>
  <si>
    <t>52881391732.807</t>
  </si>
  <si>
    <t>고영민</t>
  </si>
  <si>
    <t>5288292</t>
  </si>
  <si>
    <t>52882921209.593</t>
  </si>
  <si>
    <t>52879081547.782</t>
  </si>
  <si>
    <t>52850291627.879</t>
  </si>
  <si>
    <t>5281766221.753</t>
  </si>
  <si>
    <t>52836271785.16</t>
  </si>
  <si>
    <t>5289569702.042</t>
  </si>
  <si>
    <t>52845662153.577</t>
  </si>
  <si>
    <t>52885102320.155</t>
  </si>
  <si>
    <t>52862621382.712</t>
  </si>
  <si>
    <t>5283161518.959</t>
  </si>
  <si>
    <t>김수영</t>
  </si>
  <si>
    <t>5282056</t>
  </si>
  <si>
    <t>52820562273.71</t>
  </si>
  <si>
    <t>52861371983.284</t>
  </si>
  <si>
    <t>52849871944.381</t>
  </si>
  <si>
    <t>52821842140.59</t>
  </si>
  <si>
    <t>52867112249.995</t>
  </si>
  <si>
    <t>52885591374.132</t>
  </si>
  <si>
    <t>52815361720.04</t>
  </si>
  <si>
    <t>김종민</t>
  </si>
  <si>
    <t>5281406</t>
  </si>
  <si>
    <t>52814062051.394</t>
  </si>
  <si>
    <t>5286581959.443</t>
  </si>
  <si>
    <t>52841561205.57</t>
  </si>
  <si>
    <t>528776662.83</t>
  </si>
  <si>
    <t>52869691614.698</t>
  </si>
  <si>
    <t>52846181535.307</t>
  </si>
  <si>
    <t>5281679601.112</t>
  </si>
  <si>
    <t>52831341966.424</t>
  </si>
  <si>
    <t>52882971950.423</t>
  </si>
  <si>
    <t>52854302453.977</t>
  </si>
  <si>
    <t>52895771913.067</t>
  </si>
  <si>
    <t>52883852109.317</t>
  </si>
  <si>
    <t>52879591006.006</t>
  </si>
  <si>
    <t>52891102867.314</t>
  </si>
  <si>
    <t>52821282003.22</t>
  </si>
  <si>
    <t>52870282190.962</t>
  </si>
  <si>
    <t>5284956313.185</t>
  </si>
  <si>
    <t>5282491478.548</t>
  </si>
  <si>
    <t>5287241378.785</t>
  </si>
  <si>
    <t>52898241695.909</t>
  </si>
  <si>
    <t>52823002401.952</t>
  </si>
  <si>
    <t>52813351611.401</t>
  </si>
  <si>
    <t>52812231729.082</t>
  </si>
  <si>
    <t>서충일</t>
  </si>
  <si>
    <t>5286886</t>
  </si>
  <si>
    <t>52868861059.004</t>
  </si>
  <si>
    <t>52816121550.655</t>
  </si>
  <si>
    <t>5287422405.076</t>
  </si>
  <si>
    <t>52837181790.28</t>
  </si>
  <si>
    <t>52875521737.495</t>
  </si>
  <si>
    <t>5282709937.959</t>
  </si>
  <si>
    <t>52818391699.077</t>
  </si>
  <si>
    <t>5285990614.356</t>
  </si>
  <si>
    <t>52885522060.725</t>
  </si>
  <si>
    <t>52877312275.314</t>
  </si>
  <si>
    <t>52810922011.125</t>
  </si>
  <si>
    <t>5288233732.867</t>
  </si>
  <si>
    <t>5286899222.126</t>
  </si>
  <si>
    <t>5288809723.42</t>
  </si>
  <si>
    <t>52813712660.877</t>
  </si>
  <si>
    <t>52817682091.445</t>
  </si>
  <si>
    <t>52822711444.791</t>
  </si>
  <si>
    <t>52817331897.613</t>
  </si>
  <si>
    <t>52836371994.888</t>
  </si>
  <si>
    <t>52879582036.698</t>
  </si>
  <si>
    <t>5282921844.318</t>
  </si>
  <si>
    <t>52883562307.756</t>
  </si>
  <si>
    <t>이영진</t>
  </si>
  <si>
    <t>5286153</t>
  </si>
  <si>
    <t>5286153518.405</t>
  </si>
  <si>
    <t>52880101551.696</t>
  </si>
  <si>
    <t>이정순</t>
  </si>
  <si>
    <t>5284969</t>
  </si>
  <si>
    <t>5284969503.895</t>
  </si>
  <si>
    <t>52821401658.272</t>
  </si>
  <si>
    <t>52817991472.876</t>
  </si>
  <si>
    <t>52876642168.378</t>
  </si>
  <si>
    <t>5285318437.13</t>
  </si>
  <si>
    <t>52813141920.241</t>
  </si>
  <si>
    <t>52839471961.94</t>
  </si>
  <si>
    <t>인상석</t>
  </si>
  <si>
    <t>5287474</t>
  </si>
  <si>
    <t>5287474662.245</t>
  </si>
  <si>
    <t>임현기</t>
  </si>
  <si>
    <t>5284</t>
  </si>
  <si>
    <t>5284627.581</t>
  </si>
  <si>
    <t>528206630.837</t>
  </si>
  <si>
    <t>52878671999.031</t>
  </si>
  <si>
    <t>5282605268.137</t>
  </si>
  <si>
    <t>52877141311.396</t>
  </si>
  <si>
    <t>5283521706.058</t>
  </si>
  <si>
    <t>5287261612.56</t>
  </si>
  <si>
    <t>52859281871.191</t>
  </si>
  <si>
    <t>52874152290.89</t>
  </si>
  <si>
    <t>52855981775.47</t>
  </si>
  <si>
    <t>5287901720.432</t>
  </si>
  <si>
    <t>52853051328.449</t>
  </si>
  <si>
    <t>5283207825.235</t>
  </si>
  <si>
    <t>52836402569.699</t>
  </si>
  <si>
    <t>52812881033.353</t>
  </si>
  <si>
    <t>52899371896.993</t>
  </si>
  <si>
    <t>52857641574.983</t>
  </si>
  <si>
    <t>52837501932.558</t>
  </si>
  <si>
    <t>52820411518.309</t>
  </si>
  <si>
    <t>황조현</t>
  </si>
  <si>
    <t>5287240</t>
  </si>
  <si>
    <t>5287240434.041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</si>
  <si>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</si>
  <si>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</si>
  <si>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</si>
  <si>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</si>
  <si>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</si>
  <si>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분석기간: 24.09.01-24.09.30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</si>
</sst>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7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80" fillId="6" borderId="0" xfId="0" applyNumberFormat="1" applyFont="1" applyFill="1">
      <alignment vertical="center"/>
    </xf>
    <xf numFmtId="185" fontId="80" fillId="0" borderId="0" xfId="0" applyNumberFormat="1" applyFont="1">
      <alignment vertical="center"/>
    </xf>
    <xf numFmtId="185" fontId="78" fillId="10" borderId="23" xfId="0" applyNumberFormat="1" applyFont="1" applyFill="1" applyBorder="1" applyAlignment="1">
      <alignment horizontal="center" vertical="center" wrapText="1"/>
    </xf>
    <xf numFmtId="185" fontId="78" fillId="10" borderId="29" xfId="0" applyNumberFormat="1" applyFont="1" applyFill="1" applyBorder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>
      <alignment vertical="center"/>
    </xf>
    <xf numFmtId="185" fontId="52" fillId="0" borderId="0" xfId="562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6" fontId="7" fillId="16" borderId="0" xfId="562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3" fontId="81" fillId="17" borderId="42" xfId="562" applyNumberFormat="1" applyFont="1" applyFill="1" applyBorder="1" applyAlignment="1">
      <alignment horizontal="center" vertical="center"/>
    </xf>
    <xf numFmtId="177" fontId="82" fillId="0" borderId="43" xfId="4" applyNumberFormat="1" applyFont="1" applyFill="1" applyBorder="1" applyAlignment="1">
      <alignment horizontal="center" vertical="center" wrapText="1"/>
    </xf>
    <xf numFmtId="177" fontId="83" fillId="18" borderId="43" xfId="4" applyNumberFormat="1" applyFont="1" applyFill="1" applyBorder="1" applyAlignment="1">
      <alignment horizontal="center" vertical="center" wrapText="1"/>
    </xf>
    <xf numFmtId="9" fontId="83" fillId="0" borderId="44" xfId="563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  <xf numFmtId="9" fontId="84" fillId="0" borderId="46" xfId="563" applyFont="1" applyFill="1" applyBorder="1" applyAlignment="1">
      <alignment horizontal="center" vertical="center"/>
    </xf>
    <xf numFmtId="178" fontId="84" fillId="0" borderId="46" xfId="563" applyNumberFormat="1" applyFont="1" applyFill="1" applyBorder="1" applyAlignment="1">
      <alignment horizontal="center" vertical="center"/>
    </xf>
    <xf numFmtId="0" fontId="85" fillId="17" borderId="45" xfId="562" applyNumberFormat="1" applyFont="1" applyFill="1" applyBorder="1" applyAlignment="1">
      <alignment horizontal="center" vertical="center"/>
    </xf>
    <xf numFmtId="178" fontId="82" fillId="0" borderId="47" xfId="563" applyNumberFormat="1" applyFont="1" applyFill="1" applyBorder="1" applyAlignment="1">
      <alignment horizontal="right" vertical="center" wrapText="1"/>
    </xf>
    <xf numFmtId="10" fontId="83" fillId="18" borderId="47" xfId="563" applyNumberFormat="1" applyFont="1" applyFill="1" applyBorder="1" applyAlignment="1">
      <alignment horizontal="center" vertical="center" wrapText="1"/>
    </xf>
    <xf numFmtId="178" fontId="83" fillId="0" borderId="46" xfId="563" applyNumberFormat="1" applyFont="1" applyFill="1" applyBorder="1" applyAlignment="1">
      <alignment horizontal="right" vertical="center"/>
    </xf>
    <xf numFmtId="0" fontId="81" fillId="17" borderId="48" xfId="562" applyNumberFormat="1" applyFont="1" applyFill="1" applyBorder="1" applyAlignment="1">
      <alignment horizontal="center" vertical="center"/>
    </xf>
    <xf numFmtId="10" fontId="82" fillId="0" borderId="49" xfId="563" applyNumberFormat="1" applyFont="1" applyFill="1" applyBorder="1" applyAlignment="1">
      <alignment horizontal="center" vertical="center" wrapText="1"/>
    </xf>
    <xf numFmtId="187" fontId="86" fillId="18" borderId="49" xfId="563" applyNumberFormat="1" applyFont="1" applyFill="1" applyBorder="1" applyAlignment="1">
      <alignment horizontal="centerContinuous" vertical="center"/>
    </xf>
    <xf numFmtId="187" fontId="86" fillId="18" borderId="50" xfId="563" applyNumberFormat="1" applyFont="1" applyFill="1" applyBorder="1" applyAlignment="1">
      <alignment horizontal="centerContinuous" vertical="center"/>
    </xf>
    <xf numFmtId="0" fontId="51" fillId="0" borderId="0" xfId="0" applyFont="1" applyAlignment="1">
      <alignment horizontal="left" vertical="center" indent="1"/>
    </xf>
    <xf numFmtId="185" fontId="79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</cellXfs>
  <cellStyles count="570">
    <cellStyle name="나쁨 2" xfId="568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F11DCF3B-B867-47F4-8829-DD866BEB36CC}"/>
    <cellStyle name="표준 2 4" xfId="3" xr:uid="{F025CCA9-607F-40C4-B9F4-A4606A80B63C}"/>
    <cellStyle name="표준 3" xfId="565" xr:uid="{60C4FBB4-F171-472B-9713-681973E66964}"/>
  </cellStyles>
  <dxfs count="7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80808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AEB-4A4C-BF7F-F8D7FD44A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811-4627-B7B8-A31C0EA4F50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E5A-48D3-ACAA-4B31C1EFB9C5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E5A-48D3-ACAA-4B31C1EFB9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2.9339055930546967</c:v>
                </c:pt>
                <c:pt idx="5">
                  <c:v>2.7932090157016636</c:v>
                </c:pt>
                <c:pt idx="6">
                  <c:v>2.6356196840458064</c:v>
                </c:pt>
                <c:pt idx="7">
                  <c:v>2.5756166035252983</c:v>
                </c:pt>
                <c:pt idx="8">
                  <c:v>2.6361006313736488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2.1052631578947368E-2</c:v>
                </c:pt>
                <c:pt idx="3">
                  <c:v>5.2631578947368418E-2</c:v>
                </c:pt>
                <c:pt idx="4">
                  <c:v>0.23157894736842105</c:v>
                </c:pt>
                <c:pt idx="5">
                  <c:v>0.69473684210526321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</c:v>
                </c:pt>
                <c:pt idx="1">
                  <c:v>0.88888888888888884</c:v>
                </c:pt>
                <c:pt idx="2">
                  <c:v>0.69230769230769229</c:v>
                </c:pt>
                <c:pt idx="3">
                  <c:v>1</c:v>
                </c:pt>
                <c:pt idx="4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1</c:v>
                </c:pt>
                <c:pt idx="1">
                  <c:v>0.1111111111111111</c:v>
                </c:pt>
                <c:pt idx="2">
                  <c:v>0.23076923076923078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7.6923076923076927E-2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20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739588</xdr:colOff>
      <xdr:row>8</xdr:row>
      <xdr:rowOff>201706</xdr:rowOff>
    </xdr:from>
    <xdr:to>
      <xdr:col>2</xdr:col>
      <xdr:colOff>123265</xdr:colOff>
      <xdr:row>10</xdr:row>
      <xdr:rowOff>235323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1" y="2386853"/>
          <a:ext cx="313765" cy="1199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134469</xdr:colOff>
      <xdr:row>8</xdr:row>
      <xdr:rowOff>560296</xdr:rowOff>
    </xdr:from>
    <xdr:to>
      <xdr:col>2</xdr:col>
      <xdr:colOff>235326</xdr:colOff>
      <xdr:row>9</xdr:row>
      <xdr:rowOff>168091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35322" y="274544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670110</xdr:colOff>
      <xdr:row>14</xdr:row>
      <xdr:rowOff>255491</xdr:rowOff>
    </xdr:from>
    <xdr:to>
      <xdr:col>5</xdr:col>
      <xdr:colOff>826996</xdr:colOff>
      <xdr:row>16</xdr:row>
      <xdr:rowOff>154640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BA8D1383-2B2E-4581-9081-683F30C217E8}"/>
            </a:ext>
          </a:extLst>
        </xdr:cNvPr>
        <xdr:cNvSpPr txBox="1"/>
      </xdr:nvSpPr>
      <xdr:spPr>
        <a:xfrm>
          <a:off x="3449169" y="477146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55D3512-38E0-4097-808A-8049DBD4D3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367554</xdr:colOff>
      <xdr:row>14</xdr:row>
      <xdr:rowOff>244287</xdr:rowOff>
    </xdr:from>
    <xdr:to>
      <xdr:col>5</xdr:col>
      <xdr:colOff>627529</xdr:colOff>
      <xdr:row>15</xdr:row>
      <xdr:rowOff>201705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8326959-9E4B-479C-ACDB-47050B81D939}"/>
            </a:ext>
          </a:extLst>
        </xdr:cNvPr>
        <xdr:cNvCxnSpPr/>
      </xdr:nvCxnSpPr>
      <xdr:spPr>
        <a:xfrm>
          <a:off x="4020672" y="4760258"/>
          <a:ext cx="259975" cy="2487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575979</xdr:colOff>
      <xdr:row>13</xdr:row>
      <xdr:rowOff>150156</xdr:rowOff>
    </xdr:from>
    <xdr:to>
      <xdr:col>6</xdr:col>
      <xdr:colOff>732866</xdr:colOff>
      <xdr:row>15</xdr:row>
      <xdr:rowOff>49304</xdr:rowOff>
    </xdr:to>
    <xdr:sp macro="" textlink="$K$19">
      <xdr:nvSpPr>
        <xdr:cNvPr id="22" name="TextBox 21">
          <a:extLst>
            <a:ext uri="{FF2B5EF4-FFF2-40B4-BE49-F238E27FC236}">
              <a16:creationId xmlns:a16="http://schemas.microsoft.com/office/drawing/2014/main" id="{8446941D-4216-4FEE-9C3E-EA1DCA845E87}"/>
            </a:ext>
          </a:extLst>
        </xdr:cNvPr>
        <xdr:cNvSpPr txBox="1"/>
      </xdr:nvSpPr>
      <xdr:spPr>
        <a:xfrm>
          <a:off x="4229097" y="437477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28D2B03-9969-4221-B76B-34E061411B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833717</xdr:colOff>
      <xdr:row>14</xdr:row>
      <xdr:rowOff>235323</xdr:rowOff>
    </xdr:from>
    <xdr:to>
      <xdr:col>6</xdr:col>
      <xdr:colOff>212912</xdr:colOff>
      <xdr:row>15</xdr:row>
      <xdr:rowOff>161362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C219CC4-7240-4980-81F5-99EE7D7E2D7F}"/>
            </a:ext>
          </a:extLst>
        </xdr:cNvPr>
        <xdr:cNvCxnSpPr/>
      </xdr:nvCxnSpPr>
      <xdr:spPr>
        <a:xfrm flipV="1">
          <a:off x="4486835" y="4751294"/>
          <a:ext cx="253253" cy="21739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108</v>
      </c>
      <c r="C2" s="57"/>
      <c r="D2" s="57"/>
      <c r="E2" s="57"/>
      <c r="F2" s="57"/>
      <c r="G2" s="57"/>
      <c r="H2" s="57"/>
      <c r="I2" s="57"/>
      <c r="J2" s="57"/>
      <c r="K2" s="65" t="s">
        <v>591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110</v>
      </c>
      <c r="C4" s="288" t="s">
        <v>38</v>
      </c>
      <c r="D4" s="288"/>
      <c r="E4" s="62" t="s">
        <v>109</v>
      </c>
      <c r="F4" s="62" t="s">
        <v>64</v>
      </c>
      <c r="G4" s="94" t="s">
        <v>112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236" t="s">
        <v>458</v>
      </c>
      <c r="C5" s="289" t="s">
        <v>193</v>
      </c>
      <c r="D5" s="289"/>
      <c r="E5" s="63">
        <v>5</v>
      </c>
      <c r="F5" s="64">
        <v>42</v>
      </c>
      <c r="G5" s="95" t="s">
        <v>68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31"/>
    </row>
    <row r="7" spans="1:28" ht="16.5" customHeight="1" x14ac:dyDescent="0.25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0"/>
      <c r="P9" s="290"/>
    </row>
    <row r="10" spans="1:28" ht="23.25" customHeight="1" thickBot="1" x14ac:dyDescent="0.3">
      <c r="G10" s="6"/>
      <c r="H10" s="192" t="s">
        <v>89</v>
      </c>
      <c r="I10" s="193" t="s">
        <v>90</v>
      </c>
      <c r="J10" s="229" t="str">
        <f>C5</f>
        <v>인천교통공사</v>
      </c>
      <c r="K10" s="194" t="s">
        <v>91</v>
      </c>
      <c r="X10" s="231"/>
      <c r="Z10" s="39"/>
      <c r="AA10" s="39"/>
      <c r="AB10" s="39"/>
    </row>
    <row r="11" spans="1:28" ht="23.25" customHeight="1" thickTop="1" x14ac:dyDescent="0.25">
      <c r="G11" s="6"/>
      <c r="H11" s="273">
        <v>1</v>
      </c>
      <c r="I11" s="274">
        <v>2.0099999999999998</v>
      </c>
      <c r="J11" s="275">
        <v>2.8330940223239724</v>
      </c>
      <c r="K11" s="276"/>
      <c r="M11" s="2"/>
      <c r="Y11" s="232"/>
      <c r="Z11" s="226"/>
      <c r="AA11" s="224"/>
      <c r="AB11" s="39"/>
    </row>
    <row r="12" spans="1:28" ht="23.25" customHeight="1" x14ac:dyDescent="0.25">
      <c r="G12" s="6"/>
      <c r="H12" s="277">
        <v>2</v>
      </c>
      <c r="I12" s="274">
        <v>2.3662575846193561</v>
      </c>
      <c r="J12" s="275">
        <v>3.1086368577891008</v>
      </c>
      <c r="K12" s="278">
        <v>9.7258627244252827E-2</v>
      </c>
      <c r="M12" s="224"/>
      <c r="Y12" s="232"/>
      <c r="Z12" s="226"/>
      <c r="AA12" s="224"/>
      <c r="AB12" s="39"/>
    </row>
    <row r="13" spans="1:28" ht="23.25" customHeight="1" x14ac:dyDescent="0.25">
      <c r="G13" s="6"/>
      <c r="H13" s="277">
        <v>3</v>
      </c>
      <c r="I13" s="274">
        <v>2.37</v>
      </c>
      <c r="J13" s="275">
        <v>3.0501294714593041</v>
      </c>
      <c r="K13" s="279">
        <v>-1.8820913798020089E-2</v>
      </c>
      <c r="M13" s="224"/>
      <c r="Y13" s="232"/>
      <c r="Z13" s="226"/>
      <c r="AA13" s="224"/>
      <c r="AB13" s="39"/>
    </row>
    <row r="14" spans="1:28" ht="23.25" customHeight="1" x14ac:dyDescent="0.25">
      <c r="G14" s="6"/>
      <c r="H14" s="277">
        <v>4</v>
      </c>
      <c r="I14" s="274">
        <v>2.33</v>
      </c>
      <c r="J14" s="275">
        <v>2.9995648300926314</v>
      </c>
      <c r="K14" s="279">
        <v>-1.6577867215086028E-2</v>
      </c>
      <c r="M14" s="224"/>
      <c r="Y14" s="232"/>
      <c r="Z14" s="226"/>
      <c r="AA14" s="224"/>
      <c r="AB14" s="39"/>
    </row>
    <row r="15" spans="1:28" ht="23.25" customHeight="1" x14ac:dyDescent="0.25">
      <c r="G15" s="6"/>
      <c r="H15" s="277">
        <v>5</v>
      </c>
      <c r="I15" s="274">
        <v>2.2850259626150282</v>
      </c>
      <c r="J15" s="275">
        <v>2.9339055930546967</v>
      </c>
      <c r="K15" s="279">
        <v>-2.1889587575910863E-2</v>
      </c>
      <c r="M15" s="224"/>
      <c r="Y15" s="232"/>
      <c r="Z15" s="226"/>
      <c r="AA15" s="224"/>
      <c r="AB15" s="39"/>
    </row>
    <row r="16" spans="1:28" ht="23.25" customHeight="1" x14ac:dyDescent="0.25">
      <c r="G16" s="6"/>
      <c r="H16" s="277">
        <v>6</v>
      </c>
      <c r="I16" s="274">
        <v>2.0664933427553414</v>
      </c>
      <c r="J16" s="275">
        <v>2.7932090157016636</v>
      </c>
      <c r="K16" s="279">
        <v>-4.7955386732994376E-2</v>
      </c>
      <c r="M16" s="224"/>
      <c r="Y16" s="232"/>
      <c r="Z16" s="226"/>
      <c r="AA16" s="224"/>
      <c r="AB16" s="39"/>
    </row>
    <row r="17" spans="2:28" ht="23.25" customHeight="1" x14ac:dyDescent="0.25">
      <c r="G17" s="6"/>
      <c r="H17" s="277">
        <v>7</v>
      </c>
      <c r="I17" s="274">
        <v>2.13</v>
      </c>
      <c r="J17" s="275">
        <v>2.6356196840458064</v>
      </c>
      <c r="K17" s="279">
        <v>-5.6418739439114352E-2</v>
      </c>
      <c r="M17" s="224"/>
      <c r="Y17" s="232"/>
      <c r="Z17" s="226"/>
      <c r="AA17" s="224"/>
      <c r="AB17" s="39"/>
    </row>
    <row r="18" spans="2:28" ht="23.25" customHeight="1" x14ac:dyDescent="0.25">
      <c r="G18" s="6"/>
      <c r="H18" s="277">
        <v>8</v>
      </c>
      <c r="I18" s="274">
        <v>2.08</v>
      </c>
      <c r="J18" s="275">
        <v>2.5756166035252983</v>
      </c>
      <c r="K18" s="279">
        <v>-2.2766213533661372E-2</v>
      </c>
      <c r="M18" s="224"/>
      <c r="Y18" s="232"/>
      <c r="Z18" s="226"/>
      <c r="AA18" s="224"/>
      <c r="AB18" s="39"/>
    </row>
    <row r="19" spans="2:28" ht="23.25" customHeight="1" x14ac:dyDescent="0.25">
      <c r="G19" s="6"/>
      <c r="H19" s="277">
        <v>9</v>
      </c>
      <c r="I19" s="274">
        <v>2.13</v>
      </c>
      <c r="J19" s="275">
        <v>2.6361006313736488</v>
      </c>
      <c r="K19" s="279">
        <v>2.348331959250638E-2</v>
      </c>
      <c r="M19" s="224"/>
      <c r="Y19" s="232"/>
      <c r="Z19" s="226"/>
      <c r="AA19" s="224"/>
      <c r="AB19" s="39"/>
    </row>
    <row r="20" spans="2:28" ht="23.25" customHeight="1" x14ac:dyDescent="0.25">
      <c r="G20" s="6"/>
      <c r="H20" s="280" t="s">
        <v>388</v>
      </c>
      <c r="I20" s="281">
        <v>5.9701492537313383E-2</v>
      </c>
      <c r="J20" s="282">
        <v>-6.9532952100449852E-2</v>
      </c>
      <c r="K20" s="283">
        <v>-0.12923444463776323</v>
      </c>
      <c r="M20" s="224"/>
      <c r="Y20" s="232"/>
      <c r="Z20" s="226"/>
      <c r="AA20" s="224"/>
      <c r="AB20" s="39"/>
    </row>
    <row r="21" spans="2:28" ht="23.25" customHeight="1" x14ac:dyDescent="0.25">
      <c r="H21" s="284" t="s">
        <v>454</v>
      </c>
      <c r="I21" s="285"/>
      <c r="J21" s="286" t="s">
        <v>389</v>
      </c>
      <c r="K21" s="287"/>
      <c r="M21" s="224"/>
      <c r="X21" s="2"/>
      <c r="Y21" s="2"/>
      <c r="AB21" s="39"/>
    </row>
    <row r="22" spans="2:28" ht="9" customHeight="1" x14ac:dyDescent="0.25">
      <c r="M22" s="224"/>
      <c r="X22" s="2"/>
      <c r="Y22" s="2"/>
      <c r="AB22" s="224"/>
    </row>
    <row r="23" spans="2:28" ht="16.5" customHeight="1" x14ac:dyDescent="0.25">
      <c r="B23" s="52" t="s">
        <v>126</v>
      </c>
      <c r="C23" s="52"/>
      <c r="D23" s="51"/>
      <c r="E23" s="51"/>
      <c r="F23" s="51"/>
      <c r="G23" s="51"/>
      <c r="H23" s="51"/>
      <c r="I23" s="51"/>
      <c r="J23" s="51"/>
      <c r="K23" s="51"/>
      <c r="M23" s="224"/>
      <c r="X23" s="2"/>
      <c r="Y23" s="2"/>
      <c r="AB23" s="224"/>
    </row>
    <row r="24" spans="2:28" ht="27.75" customHeight="1" x14ac:dyDescent="0.25">
      <c r="B24" s="56" t="s">
        <v>62</v>
      </c>
      <c r="C24" s="56" t="s">
        <v>98</v>
      </c>
      <c r="D24" s="56" t="s">
        <v>100</v>
      </c>
      <c r="E24" s="56" t="s">
        <v>101</v>
      </c>
      <c r="F24" s="56" t="s">
        <v>102</v>
      </c>
      <c r="G24" s="56" t="s">
        <v>103</v>
      </c>
      <c r="H24" s="56" t="s">
        <v>6</v>
      </c>
      <c r="I24" s="56" t="s">
        <v>7</v>
      </c>
      <c r="J24" s="56" t="s">
        <v>104</v>
      </c>
      <c r="K24" s="56" t="s">
        <v>69</v>
      </c>
      <c r="M24" s="224"/>
      <c r="X24" s="2"/>
      <c r="Y24" s="2"/>
      <c r="AB24" s="224"/>
    </row>
    <row r="25" spans="2:28" ht="23.25" customHeight="1" x14ac:dyDescent="0.25">
      <c r="B25" s="76" t="s">
        <v>390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66</v>
      </c>
      <c r="M25" s="224"/>
      <c r="N25" s="291" t="s">
        <v>115</v>
      </c>
      <c r="Y25" s="2"/>
    </row>
    <row r="26" spans="2:28" ht="22.5" customHeight="1" x14ac:dyDescent="0.25">
      <c r="B26" s="228" t="s">
        <v>115</v>
      </c>
      <c r="C26" s="69">
        <v>9</v>
      </c>
      <c r="D26" s="70">
        <v>7.4099094936522572E-3</v>
      </c>
      <c r="E26" s="70">
        <v>0.328965863180468</v>
      </c>
      <c r="F26" s="70">
        <v>0.1361779640688647</v>
      </c>
      <c r="G26" s="71">
        <v>7.6928157894736842</v>
      </c>
      <c r="H26" s="72">
        <v>0.12365704184064842</v>
      </c>
      <c r="I26" s="72">
        <v>8.3290002491663522</v>
      </c>
      <c r="J26" s="73">
        <v>2.6361006313736488</v>
      </c>
      <c r="K26" s="74" t="s">
        <v>68</v>
      </c>
      <c r="M26" s="224"/>
      <c r="N26" s="39" t="s">
        <v>68</v>
      </c>
      <c r="O26" s="39">
        <v>95</v>
      </c>
      <c r="Y26" s="2"/>
    </row>
    <row r="27" spans="2:28" ht="22.5" customHeight="1" x14ac:dyDescent="0.25">
      <c r="B27" s="53" t="s">
        <v>105</v>
      </c>
      <c r="C27" s="53"/>
      <c r="D27" s="67">
        <f>D26/D25-1</f>
        <v>-0.66210734773140689</v>
      </c>
      <c r="E27" s="67">
        <f t="shared" ref="E27:J27" si="0">E26/E25-1</f>
        <v>-7.1856954107045068E-2</v>
      </c>
      <c r="F27" s="67">
        <f t="shared" si="0"/>
        <v>-0.2153074890852793</v>
      </c>
      <c r="G27" s="67">
        <f t="shared" si="0"/>
        <v>-0.45418127417321807</v>
      </c>
      <c r="H27" s="67">
        <f t="shared" si="0"/>
        <v>-0.44638584955664917</v>
      </c>
      <c r="I27" s="67">
        <f t="shared" si="0"/>
        <v>-0.4723286284613466</v>
      </c>
      <c r="J27" s="67">
        <f t="shared" si="0"/>
        <v>0.23736534160523504</v>
      </c>
      <c r="K27" s="68" t="str">
        <f>J21</f>
        <v>31위/(32개사)</v>
      </c>
      <c r="M27" s="2" t="s">
        <v>179</v>
      </c>
      <c r="N27" s="292">
        <v>0</v>
      </c>
      <c r="O27" s="39">
        <v>0</v>
      </c>
      <c r="X27" s="2"/>
      <c r="Y27" s="2"/>
    </row>
    <row r="28" spans="2:28" ht="22.5" customHeight="1" x14ac:dyDescent="0.25">
      <c r="M28" s="2" t="s">
        <v>180</v>
      </c>
      <c r="N28" s="292">
        <v>0</v>
      </c>
      <c r="O28" s="39">
        <v>0</v>
      </c>
      <c r="X28" s="2"/>
      <c r="Y28" s="2"/>
    </row>
    <row r="29" spans="2:28" ht="17.25" customHeight="1" x14ac:dyDescent="0.25">
      <c r="B29" s="52" t="s">
        <v>127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114</v>
      </c>
      <c r="N29" s="292">
        <v>2.1052631578947368E-2</v>
      </c>
      <c r="O29" s="39">
        <v>2</v>
      </c>
      <c r="X29" s="2"/>
      <c r="Y29" s="2"/>
    </row>
    <row r="30" spans="2:28" ht="22.5" customHeight="1" x14ac:dyDescent="0.25">
      <c r="B30" s="60"/>
      <c r="C30" s="60"/>
      <c r="M30" s="2" t="s">
        <v>181</v>
      </c>
      <c r="N30" s="292">
        <v>5.2631578947368418E-2</v>
      </c>
      <c r="O30" s="39">
        <v>5</v>
      </c>
      <c r="X30" s="2"/>
      <c r="Y30" s="2"/>
    </row>
    <row r="31" spans="2:28" ht="22.5" customHeight="1" thickBot="1" x14ac:dyDescent="0.3">
      <c r="H31" s="195" t="s">
        <v>89</v>
      </c>
      <c r="I31" s="196" t="s">
        <v>90</v>
      </c>
      <c r="J31" s="230" t="str">
        <f>J10</f>
        <v>인천교통공사</v>
      </c>
      <c r="K31" s="197" t="s">
        <v>113</v>
      </c>
      <c r="M31" s="2" t="s">
        <v>182</v>
      </c>
      <c r="N31" s="292">
        <v>0.23157894736842105</v>
      </c>
      <c r="O31" s="39">
        <v>22</v>
      </c>
      <c r="X31" s="2"/>
      <c r="Y31" s="2"/>
    </row>
    <row r="32" spans="2:28" ht="22.5" customHeight="1" thickTop="1" x14ac:dyDescent="0.25">
      <c r="H32" s="202" t="s">
        <v>107</v>
      </c>
      <c r="I32" s="203" t="s">
        <v>66</v>
      </c>
      <c r="J32" s="204" t="s">
        <v>68</v>
      </c>
      <c r="K32" s="205"/>
      <c r="M32" s="2" t="s">
        <v>73</v>
      </c>
      <c r="N32" s="292">
        <v>0.69473684210526321</v>
      </c>
      <c r="O32" s="39">
        <v>66</v>
      </c>
      <c r="X32" s="2"/>
      <c r="Z32" s="39"/>
      <c r="AA32" s="39"/>
      <c r="AB32" s="39"/>
    </row>
    <row r="33" spans="2:28" ht="21" customHeight="1" x14ac:dyDescent="0.25">
      <c r="H33" s="198" t="s">
        <v>92</v>
      </c>
      <c r="I33" s="199">
        <v>4.0834575260804772E-2</v>
      </c>
      <c r="J33" s="200" t="s">
        <v>386</v>
      </c>
      <c r="K33" s="201">
        <v>-4.0834575260804772E-2</v>
      </c>
      <c r="M33" s="2"/>
      <c r="X33" s="2"/>
      <c r="Z33" s="39"/>
      <c r="AA33" s="39"/>
      <c r="AB33" s="39"/>
    </row>
    <row r="34" spans="2:28" ht="21" customHeight="1" x14ac:dyDescent="0.25">
      <c r="H34" s="184" t="s">
        <v>93</v>
      </c>
      <c r="I34" s="176">
        <v>6.9448584202682559E-2</v>
      </c>
      <c r="J34" s="185" t="s">
        <v>386</v>
      </c>
      <c r="K34" s="186">
        <v>-6.9448584202682559E-2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83" t="s">
        <v>94</v>
      </c>
      <c r="I35" s="176">
        <v>0.12071535022354694</v>
      </c>
      <c r="J35" s="185" t="s">
        <v>463</v>
      </c>
      <c r="K35" s="186">
        <v>-9.9662718644599579E-2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3" t="s">
        <v>97</v>
      </c>
      <c r="I36" s="176">
        <v>0.21818181818181817</v>
      </c>
      <c r="J36" s="185" t="s">
        <v>457</v>
      </c>
      <c r="K36" s="186">
        <v>-0.16555023923444975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7" t="s">
        <v>95</v>
      </c>
      <c r="I37" s="176">
        <v>0.23487332339791356</v>
      </c>
      <c r="J37" s="185" t="s">
        <v>464</v>
      </c>
      <c r="K37" s="186">
        <v>-3.2943760294925073E-3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88" t="s">
        <v>96</v>
      </c>
      <c r="I38" s="189">
        <v>0.31594634873323396</v>
      </c>
      <c r="J38" s="190" t="s">
        <v>465</v>
      </c>
      <c r="K38" s="191">
        <v>0.37879049337202925</v>
      </c>
      <c r="L38" s="4"/>
      <c r="M38" s="2"/>
      <c r="X38" s="2"/>
      <c r="Z38" s="39"/>
      <c r="AA38" s="39"/>
      <c r="AB38" s="39"/>
    </row>
    <row r="39" spans="2:28" ht="22.5" customHeight="1" x14ac:dyDescent="0.25">
      <c r="L39" s="4"/>
      <c r="M39" s="2"/>
      <c r="X39" s="2"/>
      <c r="Z39" s="39"/>
      <c r="AA39" s="39"/>
      <c r="AB39" s="39"/>
    </row>
    <row r="40" spans="2:28" ht="18" customHeight="1" x14ac:dyDescent="0.25">
      <c r="B40" s="52" t="s">
        <v>128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 x14ac:dyDescent="0.25">
      <c r="B41" s="56" t="s">
        <v>62</v>
      </c>
      <c r="C41" s="56" t="s">
        <v>99</v>
      </c>
      <c r="D41" s="56" t="s">
        <v>100</v>
      </c>
      <c r="E41" s="56" t="s">
        <v>101</v>
      </c>
      <c r="F41" s="56" t="s">
        <v>102</v>
      </c>
      <c r="G41" s="56" t="s">
        <v>103</v>
      </c>
      <c r="H41" s="56" t="s">
        <v>6</v>
      </c>
      <c r="I41" s="56" t="s">
        <v>7</v>
      </c>
      <c r="J41" s="56" t="s">
        <v>104</v>
      </c>
      <c r="K41" s="56" t="s">
        <v>69</v>
      </c>
      <c r="L41" s="4"/>
      <c r="M41" s="2"/>
      <c r="N41" s="39" t="s">
        <v>121</v>
      </c>
      <c r="X41" s="2"/>
      <c r="Z41" s="39"/>
      <c r="AA41" s="39"/>
      <c r="AB41" s="39"/>
    </row>
    <row r="42" spans="2:28" ht="22.5" customHeight="1" x14ac:dyDescent="0.25">
      <c r="B42" s="227" t="s">
        <v>115</v>
      </c>
      <c r="C42" s="77">
        <v>1</v>
      </c>
      <c r="D42" s="78">
        <v>2.057269067290602E-2</v>
      </c>
      <c r="E42" s="78">
        <v>0.34374580940378929</v>
      </c>
      <c r="F42" s="78">
        <v>0.15275624107351268</v>
      </c>
      <c r="G42" s="79">
        <v>7.0414749999999984</v>
      </c>
      <c r="H42" s="80">
        <v>1.7757821677976517</v>
      </c>
      <c r="I42" s="80">
        <v>24.354279991276986</v>
      </c>
      <c r="J42" s="81">
        <v>2.8045954015173606</v>
      </c>
      <c r="K42" s="83" t="s">
        <v>73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 x14ac:dyDescent="0.25">
      <c r="B43" s="228" t="s">
        <v>115</v>
      </c>
      <c r="C43" s="69">
        <v>2</v>
      </c>
      <c r="D43" s="70">
        <v>1.3077449669128485E-2</v>
      </c>
      <c r="E43" s="70">
        <v>0.31583311265529629</v>
      </c>
      <c r="F43" s="70">
        <v>0.11676489800974305</v>
      </c>
      <c r="G43" s="71">
        <v>5.1817380952380958</v>
      </c>
      <c r="H43" s="72">
        <v>1.7767890954434795</v>
      </c>
      <c r="I43" s="72">
        <v>6.9052574226792611</v>
      </c>
      <c r="J43" s="73">
        <v>3.1150501870272995</v>
      </c>
      <c r="K43" s="74" t="s">
        <v>181</v>
      </c>
      <c r="M43" s="2"/>
      <c r="N43" s="39">
        <v>3</v>
      </c>
      <c r="X43" s="2"/>
      <c r="Z43" s="39"/>
      <c r="AA43" s="39"/>
      <c r="AB43" s="39"/>
    </row>
    <row r="44" spans="2:28" ht="22.5" customHeight="1" x14ac:dyDescent="0.25">
      <c r="B44" s="228" t="s">
        <v>115</v>
      </c>
      <c r="C44" s="69">
        <v>3</v>
      </c>
      <c r="D44" s="70">
        <v>6.7154994010393751E-3</v>
      </c>
      <c r="E44" s="70">
        <v>0.32147263650432545</v>
      </c>
      <c r="F44" s="70">
        <v>0.13138549032905009</v>
      </c>
      <c r="G44" s="71">
        <v>5.4727857142857159</v>
      </c>
      <c r="H44" s="72">
        <v>2.3093105330247554</v>
      </c>
      <c r="I44" s="72">
        <v>10.099589072806065</v>
      </c>
      <c r="J44" s="73">
        <v>3.0495247730103689</v>
      </c>
      <c r="K44" s="74" t="s">
        <v>66</v>
      </c>
      <c r="M44" s="2"/>
      <c r="N44" s="39">
        <v>2</v>
      </c>
      <c r="X44" s="2"/>
      <c r="Z44" s="39"/>
      <c r="AA44" s="39"/>
      <c r="AB44" s="39"/>
    </row>
    <row r="45" spans="2:28" ht="22.5" customHeight="1" x14ac:dyDescent="0.25">
      <c r="B45" s="228" t="s">
        <v>115</v>
      </c>
      <c r="C45" s="69">
        <v>4</v>
      </c>
      <c r="D45" s="70">
        <v>5.8640510963020222E-3</v>
      </c>
      <c r="E45" s="70">
        <v>0.32058882369260816</v>
      </c>
      <c r="F45" s="70">
        <v>0.14317613548391148</v>
      </c>
      <c r="G45" s="71">
        <v>5.7066904761904755</v>
      </c>
      <c r="H45" s="72">
        <v>2.7534198709952973</v>
      </c>
      <c r="I45" s="72">
        <v>10.46061857880054</v>
      </c>
      <c r="J45" s="73">
        <v>2.9995648300926314</v>
      </c>
      <c r="K45" s="74" t="s">
        <v>66</v>
      </c>
      <c r="M45" s="2"/>
      <c r="N45" s="39">
        <v>2</v>
      </c>
      <c r="X45" s="2"/>
      <c r="Z45" s="39"/>
      <c r="AA45" s="39"/>
      <c r="AB45" s="39"/>
    </row>
    <row r="46" spans="2:28" ht="22.5" customHeight="1" x14ac:dyDescent="0.25">
      <c r="B46" s="228" t="s">
        <v>115</v>
      </c>
      <c r="C46" s="69">
        <v>5</v>
      </c>
      <c r="D46" s="70">
        <v>5.9971578903077576E-3</v>
      </c>
      <c r="E46" s="70">
        <v>0.32133557638776294</v>
      </c>
      <c r="F46" s="70">
        <v>0.14126915760001574</v>
      </c>
      <c r="G46" s="71">
        <v>6.1050975609756115</v>
      </c>
      <c r="H46" s="72">
        <v>2.62679282883165</v>
      </c>
      <c r="I46" s="72">
        <v>11.591983773427375</v>
      </c>
      <c r="J46" s="73">
        <v>2.9405278692767007</v>
      </c>
      <c r="K46" s="74" t="s">
        <v>66</v>
      </c>
      <c r="M46" s="2"/>
      <c r="N46" s="39">
        <v>2</v>
      </c>
      <c r="X46" s="2"/>
      <c r="Z46" s="39"/>
      <c r="AA46" s="39"/>
      <c r="AB46" s="39"/>
    </row>
    <row r="47" spans="2:28" ht="22.5" customHeight="1" x14ac:dyDescent="0.25">
      <c r="B47" s="228" t="s">
        <v>115</v>
      </c>
      <c r="C47" s="69">
        <v>6</v>
      </c>
      <c r="D47" s="70">
        <v>6.3840124853289607E-3</v>
      </c>
      <c r="E47" s="70">
        <v>0.32132295285950085</v>
      </c>
      <c r="F47" s="70">
        <v>0.13883263992114853</v>
      </c>
      <c r="G47" s="71">
        <v>6.9582051282051252</v>
      </c>
      <c r="H47" s="72">
        <v>0.16704685347268503</v>
      </c>
      <c r="I47" s="72">
        <v>9.4444114782119293</v>
      </c>
      <c r="J47" s="73">
        <v>2.8006524896899134</v>
      </c>
      <c r="K47" s="74" t="s">
        <v>68</v>
      </c>
      <c r="M47" s="2"/>
      <c r="N47" s="39">
        <v>1</v>
      </c>
      <c r="X47" s="2"/>
      <c r="Z47" s="39"/>
      <c r="AA47" s="39"/>
      <c r="AB47" s="39"/>
    </row>
    <row r="48" spans="2:28" ht="22.5" customHeight="1" x14ac:dyDescent="0.25">
      <c r="B48" s="228" t="s">
        <v>115</v>
      </c>
      <c r="C48" s="69">
        <v>7</v>
      </c>
      <c r="D48" s="70">
        <v>7.5029169810482159E-3</v>
      </c>
      <c r="E48" s="70">
        <v>0.32505409616419206</v>
      </c>
      <c r="F48" s="70">
        <v>0.13343836610252494</v>
      </c>
      <c r="G48" s="71">
        <v>7.5966153846153839</v>
      </c>
      <c r="H48" s="72">
        <v>0.19131550052743709</v>
      </c>
      <c r="I48" s="72">
        <v>9.3383780937273997</v>
      </c>
      <c r="J48" s="73">
        <v>2.6652937174200759</v>
      </c>
      <c r="K48" s="74" t="s">
        <v>68</v>
      </c>
      <c r="M48" s="2"/>
      <c r="N48" s="39">
        <v>1</v>
      </c>
      <c r="X48" s="2"/>
      <c r="Z48" s="39"/>
      <c r="AA48" s="39"/>
      <c r="AB48" s="39"/>
    </row>
    <row r="49" spans="2:28" ht="22.5" customHeight="1" x14ac:dyDescent="0.25">
      <c r="B49" s="228" t="s">
        <v>115</v>
      </c>
      <c r="C49" s="69">
        <v>8</v>
      </c>
      <c r="D49" s="70">
        <v>9.1018999877047028E-3</v>
      </c>
      <c r="E49" s="70">
        <v>0.32794107223788621</v>
      </c>
      <c r="F49" s="70">
        <v>0.12507871223729042</v>
      </c>
      <c r="G49" s="71">
        <v>8.0040000000000013</v>
      </c>
      <c r="H49" s="72">
        <v>0.10428033269153598</v>
      </c>
      <c r="I49" s="72">
        <v>9.8675819491986623</v>
      </c>
      <c r="J49" s="73">
        <v>2.5756166035252983</v>
      </c>
      <c r="K49" s="74" t="s">
        <v>68</v>
      </c>
      <c r="M49" s="2"/>
      <c r="N49" s="39">
        <v>1</v>
      </c>
      <c r="X49" s="2"/>
      <c r="Z49" s="39"/>
      <c r="AA49" s="39"/>
      <c r="AB49" s="39"/>
    </row>
    <row r="50" spans="2:28" ht="22.5" customHeight="1" x14ac:dyDescent="0.25">
      <c r="B50" s="228" t="s">
        <v>115</v>
      </c>
      <c r="C50" s="69">
        <v>9</v>
      </c>
      <c r="D50" s="70">
        <v>7.4099094936522572E-3</v>
      </c>
      <c r="E50" s="70">
        <v>0.328965863180468</v>
      </c>
      <c r="F50" s="70">
        <v>0.1361779640688647</v>
      </c>
      <c r="G50" s="71">
        <v>7.6928157894736842</v>
      </c>
      <c r="H50" s="72">
        <v>0.12365704184064842</v>
      </c>
      <c r="I50" s="72">
        <v>8.3290002491663522</v>
      </c>
      <c r="J50" s="73">
        <v>2.6361006313736488</v>
      </c>
      <c r="K50" s="74" t="s">
        <v>68</v>
      </c>
      <c r="M50" s="2"/>
      <c r="N50" s="39">
        <v>1</v>
      </c>
      <c r="X50" s="2"/>
      <c r="Z50" s="39"/>
      <c r="AA50" s="39"/>
      <c r="AB50" s="39"/>
    </row>
    <row r="51" spans="2:28" ht="25.5" customHeight="1" x14ac:dyDescent="0.25">
      <c r="B51" s="53" t="s">
        <v>105</v>
      </c>
      <c r="C51" s="53"/>
      <c r="D51" s="67" cm="1">
        <f t="array" aca="1" ref="D51" ca="1">(INDIRECT(ADDRESS(ROW()-1,COLUMN()))/INDIRECT(ADDRESS(ROW()-2,COLUMN())))-1</f>
        <v>-0.18589420849911231</v>
      </c>
      <c r="E51" s="67" cm="1">
        <f t="array" aca="1" ref="E51" ca="1">(INDIRECT(ADDRESS(ROW()-1,COLUMN()))/INDIRECT(ADDRESS(ROW()-2,COLUMN())))-1</f>
        <v>3.1249240468373962E-3</v>
      </c>
      <c r="F51" s="67" cm="1">
        <f t="array" aca="1" ref="F51" ca="1">(INDIRECT(ADDRESS(ROW()-1,COLUMN()))/INDIRECT(ADDRESS(ROW()-2,COLUMN())))-1</f>
        <v>8.8738136434580284E-2</v>
      </c>
      <c r="G51" s="67" cm="1">
        <f t="array" aca="1" ref="G51" ca="1">(INDIRECT(ADDRESS(ROW()-1,COLUMN()))/INDIRECT(ADDRESS(ROW()-2,COLUMN())))-1</f>
        <v>-3.8878587022278532E-2</v>
      </c>
      <c r="H51" s="67" cm="1">
        <f t="array" aca="1" ref="H51" ca="1">(INDIRECT(ADDRESS(ROW()-1,COLUMN()))/INDIRECT(ADDRESS(ROW()-2,COLUMN())))-1</f>
        <v>0.18581364912240228</v>
      </c>
      <c r="I51" s="67" cm="1">
        <f t="array" aca="1" ref="I51" ca="1">(INDIRECT(ADDRESS(ROW()-1,COLUMN()))/INDIRECT(ADDRESS(ROW()-2,COLUMN())))-1</f>
        <v>-0.15592287025873208</v>
      </c>
      <c r="J51" s="67" cm="1">
        <f t="array" aca="1" ref="J51" ca="1">(INDIRECT(ADDRESS(ROW()-1,COLUMN()))/INDIRECT(ADDRESS(ROW()-2,COLUMN())))-1</f>
        <v>2.348331959250638E-2</v>
      </c>
      <c r="K51" s="75" t="str" cm="1">
        <f t="array" aca="1" ref="K51" ca="1">_xlfn.IFS(N51=0,"등급유지",N51&gt;0,N51&amp;"등급 상승",N51&lt;0,N51&amp;"등급 하락")</f>
        <v>등급유지</v>
      </c>
      <c r="M51" s="234"/>
      <c r="N51" s="39" cm="1">
        <f t="array" aca="1" ref="N51" ca="1">(INDIRECT(ADDRESS(ROW()-1,COLUMN()))-INDIRECT(ADDRESS(ROW()-2,COLUMN())))</f>
        <v>0</v>
      </c>
      <c r="O51" s="39" t="s">
        <v>122</v>
      </c>
      <c r="X51" s="233"/>
      <c r="Z51" s="225"/>
      <c r="AA51" s="39"/>
      <c r="AB51" s="39"/>
    </row>
    <row r="52" spans="2:28" ht="25.5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34"/>
      <c r="N52" s="2"/>
      <c r="O52" s="2"/>
      <c r="X52" s="233"/>
      <c r="Z52" s="225"/>
      <c r="AA52" s="39"/>
      <c r="AB52" s="39"/>
    </row>
    <row r="53" spans="2:28" ht="18" customHeight="1" x14ac:dyDescent="0.25">
      <c r="B53" s="52" t="s">
        <v>129</v>
      </c>
      <c r="C53" s="52"/>
      <c r="D53" s="51"/>
      <c r="E53" s="51"/>
      <c r="F53" s="51"/>
      <c r="G53" s="51"/>
      <c r="H53" s="51"/>
      <c r="I53" s="51"/>
      <c r="J53" s="51"/>
      <c r="K53" s="51"/>
      <c r="M53" s="234"/>
      <c r="X53" s="233"/>
      <c r="Z53" s="225"/>
      <c r="AA53" s="39"/>
      <c r="AB53" s="39"/>
    </row>
    <row r="54" spans="2:28" ht="21" customHeight="1" x14ac:dyDescent="0.25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34"/>
      <c r="X54" s="233"/>
      <c r="Z54" s="225"/>
      <c r="AA54" s="39"/>
      <c r="AB54" s="39"/>
    </row>
    <row r="55" spans="2:28" ht="25.5" customHeight="1" x14ac:dyDescent="0.25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34"/>
      <c r="N55" s="233"/>
      <c r="P55" s="225"/>
      <c r="AA55" s="40"/>
    </row>
    <row r="56" spans="2:28" ht="25.5" customHeight="1" x14ac:dyDescent="0.25">
      <c r="B56" s="48"/>
      <c r="C56" s="48"/>
      <c r="D56" s="49"/>
      <c r="M56" s="234"/>
      <c r="N56" s="233"/>
      <c r="P56" s="225"/>
      <c r="AA56" s="40"/>
    </row>
    <row r="57" spans="2:28" ht="25.5" customHeight="1" x14ac:dyDescent="0.25">
      <c r="B57" s="48"/>
      <c r="C57" s="48"/>
      <c r="D57" s="49"/>
      <c r="M57" s="234"/>
      <c r="N57" s="233"/>
      <c r="P57" s="225"/>
      <c r="AA57" s="40"/>
    </row>
    <row r="58" spans="2:28" ht="25.5" customHeight="1" x14ac:dyDescent="0.25">
      <c r="B58" s="48"/>
      <c r="C58" s="48"/>
      <c r="D58" s="49"/>
      <c r="M58" s="234"/>
      <c r="N58" s="233"/>
      <c r="P58" s="225"/>
      <c r="AA58" s="40"/>
    </row>
    <row r="59" spans="2:28" ht="25.5" customHeight="1" x14ac:dyDescent="0.25">
      <c r="B59" s="48"/>
      <c r="C59" s="48"/>
      <c r="D59" s="49"/>
      <c r="M59" s="234"/>
      <c r="N59" s="233"/>
      <c r="P59" s="225"/>
      <c r="AA59" s="40"/>
    </row>
    <row r="60" spans="2:28" ht="25.5" customHeight="1" x14ac:dyDescent="0.25">
      <c r="B60" s="48"/>
      <c r="C60" s="48"/>
      <c r="D60" s="49"/>
      <c r="M60" s="234"/>
      <c r="N60" s="233"/>
      <c r="P60" s="225"/>
      <c r="AA60" s="40"/>
    </row>
    <row r="61" spans="2:28" ht="25.5" customHeight="1" x14ac:dyDescent="0.25">
      <c r="B61" s="48"/>
      <c r="C61" s="48"/>
      <c r="D61" s="49"/>
      <c r="M61" s="234"/>
      <c r="N61" s="233"/>
      <c r="P61" s="225"/>
      <c r="AA61" s="40"/>
    </row>
    <row r="62" spans="2:28" ht="25.5" customHeight="1" x14ac:dyDescent="0.25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34"/>
      <c r="N62" s="233"/>
      <c r="P62" s="225"/>
      <c r="AA62" s="40"/>
    </row>
    <row r="63" spans="2:28" ht="25.5" customHeight="1" x14ac:dyDescent="0.25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34"/>
      <c r="N63" s="233"/>
      <c r="P63" s="225"/>
      <c r="AA63" s="40"/>
    </row>
    <row r="64" spans="2:28" ht="25.5" customHeight="1" thickBot="1" x14ac:dyDescent="0.3">
      <c r="B64" s="206" t="s">
        <v>89</v>
      </c>
      <c r="C64" s="207" t="s">
        <v>120</v>
      </c>
      <c r="D64" s="207" t="s">
        <v>117</v>
      </c>
      <c r="E64" s="207" t="s">
        <v>116</v>
      </c>
      <c r="F64" s="207" t="s">
        <v>119</v>
      </c>
      <c r="G64" s="207" t="s">
        <v>118</v>
      </c>
      <c r="H64" s="207" t="s">
        <v>172</v>
      </c>
      <c r="I64" s="207" t="s">
        <v>172</v>
      </c>
      <c r="J64" s="207" t="s">
        <v>172</v>
      </c>
      <c r="K64" s="208" t="s">
        <v>172</v>
      </c>
      <c r="M64" s="293">
        <v>1</v>
      </c>
      <c r="N64" s="294">
        <v>2</v>
      </c>
      <c r="O64" s="294">
        <v>3</v>
      </c>
      <c r="P64" s="293">
        <v>4</v>
      </c>
      <c r="Q64" s="294">
        <v>5</v>
      </c>
      <c r="R64" s="294"/>
      <c r="S64" s="293"/>
      <c r="T64" s="294"/>
      <c r="U64" s="235"/>
      <c r="AA64" s="40"/>
    </row>
    <row r="65" spans="2:27" ht="25.5" customHeight="1" thickTop="1" x14ac:dyDescent="0.25">
      <c r="B65" s="211" t="s">
        <v>107</v>
      </c>
      <c r="C65" s="212" t="s">
        <v>66</v>
      </c>
      <c r="D65" s="213" t="s">
        <v>68</v>
      </c>
      <c r="E65" s="213" t="s">
        <v>68</v>
      </c>
      <c r="F65" s="213" t="s">
        <v>68</v>
      </c>
      <c r="G65" s="213" t="s">
        <v>68</v>
      </c>
      <c r="H65" s="213" t="s">
        <v>172</v>
      </c>
      <c r="I65" s="213" t="s">
        <v>172</v>
      </c>
      <c r="J65" s="213" t="s">
        <v>172</v>
      </c>
      <c r="K65" s="213" t="s">
        <v>172</v>
      </c>
      <c r="M65" s="293" t="s">
        <v>120</v>
      </c>
      <c r="N65" s="293" t="s">
        <v>117</v>
      </c>
      <c r="O65" s="293" t="s">
        <v>116</v>
      </c>
      <c r="P65" s="293" t="s">
        <v>119</v>
      </c>
      <c r="Q65" s="293" t="s">
        <v>118</v>
      </c>
      <c r="R65" s="293"/>
      <c r="S65" s="293"/>
      <c r="T65" s="293"/>
      <c r="U65" s="234" t="str">
        <f t="shared" ref="U65" si="1">K64</f>
        <v/>
      </c>
      <c r="AA65" s="40"/>
    </row>
    <row r="66" spans="2:27" ht="25.5" customHeight="1" x14ac:dyDescent="0.25">
      <c r="B66" s="209" t="s">
        <v>92</v>
      </c>
      <c r="C66" s="199" t="s">
        <v>386</v>
      </c>
      <c r="D66" s="199" t="s">
        <v>386</v>
      </c>
      <c r="E66" s="199" t="s">
        <v>386</v>
      </c>
      <c r="F66" s="199" t="s">
        <v>386</v>
      </c>
      <c r="G66" s="199" t="s">
        <v>386</v>
      </c>
      <c r="H66" s="199" t="s">
        <v>172</v>
      </c>
      <c r="I66" s="199" t="s">
        <v>172</v>
      </c>
      <c r="J66" s="199" t="s">
        <v>172</v>
      </c>
      <c r="K66" s="210" t="s">
        <v>172</v>
      </c>
      <c r="M66" s="234"/>
      <c r="N66" s="233"/>
      <c r="P66" s="225"/>
      <c r="AA66" s="40"/>
    </row>
    <row r="67" spans="2:27" ht="25.5" customHeight="1" x14ac:dyDescent="0.25">
      <c r="B67" s="175" t="s">
        <v>93</v>
      </c>
      <c r="C67" s="177" t="s">
        <v>386</v>
      </c>
      <c r="D67" s="177" t="s">
        <v>386</v>
      </c>
      <c r="E67" s="177" t="s">
        <v>386</v>
      </c>
      <c r="F67" s="177" t="s">
        <v>386</v>
      </c>
      <c r="G67" s="177" t="s">
        <v>386</v>
      </c>
      <c r="H67" s="177" t="s">
        <v>172</v>
      </c>
      <c r="I67" s="177" t="s">
        <v>172</v>
      </c>
      <c r="J67" s="177" t="s">
        <v>172</v>
      </c>
      <c r="K67" s="178" t="s">
        <v>172</v>
      </c>
      <c r="M67" s="295">
        <v>0</v>
      </c>
      <c r="N67" s="295">
        <v>0</v>
      </c>
      <c r="O67" s="295">
        <v>0</v>
      </c>
      <c r="P67" s="295">
        <v>0</v>
      </c>
      <c r="Q67" s="295">
        <v>0</v>
      </c>
      <c r="R67" s="295"/>
      <c r="S67" s="295"/>
      <c r="T67" s="295"/>
      <c r="AA67" s="40"/>
    </row>
    <row r="68" spans="2:27" ht="25.5" customHeight="1" x14ac:dyDescent="0.25">
      <c r="B68" s="174" t="s">
        <v>94</v>
      </c>
      <c r="C68" s="177" t="s">
        <v>386</v>
      </c>
      <c r="D68" s="177" t="s">
        <v>386</v>
      </c>
      <c r="E68" s="177" t="s">
        <v>386</v>
      </c>
      <c r="F68" s="177" t="s">
        <v>386</v>
      </c>
      <c r="G68" s="177" t="s">
        <v>386</v>
      </c>
      <c r="H68" s="177" t="s">
        <v>172</v>
      </c>
      <c r="I68" s="177" t="s">
        <v>172</v>
      </c>
      <c r="J68" s="177" t="s">
        <v>172</v>
      </c>
      <c r="K68" s="178" t="s">
        <v>172</v>
      </c>
      <c r="M68" s="295">
        <v>0</v>
      </c>
      <c r="N68" s="295">
        <v>0</v>
      </c>
      <c r="O68" s="295">
        <v>0</v>
      </c>
      <c r="P68" s="295">
        <v>0</v>
      </c>
      <c r="Q68" s="295">
        <v>0</v>
      </c>
      <c r="R68" s="295"/>
      <c r="S68" s="295"/>
      <c r="T68" s="295"/>
      <c r="AA68" s="40"/>
    </row>
    <row r="69" spans="2:27" ht="25.5" customHeight="1" x14ac:dyDescent="0.25">
      <c r="B69" s="174" t="s">
        <v>97</v>
      </c>
      <c r="C69" s="177" t="s">
        <v>386</v>
      </c>
      <c r="D69" s="177" t="s">
        <v>386</v>
      </c>
      <c r="E69" s="177" t="s">
        <v>459</v>
      </c>
      <c r="F69" s="177" t="s">
        <v>386</v>
      </c>
      <c r="G69" s="177" t="s">
        <v>386</v>
      </c>
      <c r="H69" s="177" t="s">
        <v>172</v>
      </c>
      <c r="I69" s="177" t="s">
        <v>172</v>
      </c>
      <c r="J69" s="177" t="s">
        <v>172</v>
      </c>
      <c r="K69" s="178" t="s">
        <v>172</v>
      </c>
      <c r="M69" s="295">
        <v>0</v>
      </c>
      <c r="N69" s="295">
        <v>0</v>
      </c>
      <c r="O69" s="295">
        <v>0</v>
      </c>
      <c r="P69" s="295">
        <v>0</v>
      </c>
      <c r="Q69" s="295">
        <v>0</v>
      </c>
      <c r="R69" s="295"/>
      <c r="S69" s="295"/>
      <c r="T69" s="295"/>
      <c r="AA69" s="40"/>
    </row>
    <row r="70" spans="2:27" ht="25.5" customHeight="1" x14ac:dyDescent="0.25">
      <c r="B70" s="179" t="s">
        <v>95</v>
      </c>
      <c r="C70" s="177" t="s">
        <v>460</v>
      </c>
      <c r="D70" s="177" t="s">
        <v>387</v>
      </c>
      <c r="E70" s="177" t="s">
        <v>461</v>
      </c>
      <c r="F70" s="177" t="s">
        <v>386</v>
      </c>
      <c r="G70" s="177" t="s">
        <v>386</v>
      </c>
      <c r="H70" s="177" t="s">
        <v>172</v>
      </c>
      <c r="I70" s="177" t="s">
        <v>172</v>
      </c>
      <c r="J70" s="177" t="s">
        <v>172</v>
      </c>
      <c r="K70" s="178" t="s">
        <v>172</v>
      </c>
      <c r="M70" s="295">
        <v>0</v>
      </c>
      <c r="N70" s="295">
        <v>0</v>
      </c>
      <c r="O70" s="295">
        <v>7.6923076923076927E-2</v>
      </c>
      <c r="P70" s="295">
        <v>0</v>
      </c>
      <c r="Q70" s="295">
        <v>0</v>
      </c>
      <c r="R70" s="295"/>
      <c r="S70" s="295"/>
      <c r="T70" s="295"/>
      <c r="AA70" s="40"/>
    </row>
    <row r="71" spans="2:27" ht="25.5" customHeight="1" x14ac:dyDescent="0.25">
      <c r="B71" s="180" t="s">
        <v>96</v>
      </c>
      <c r="C71" s="181" t="s">
        <v>386</v>
      </c>
      <c r="D71" s="181" t="s">
        <v>455</v>
      </c>
      <c r="E71" s="181" t="s">
        <v>462</v>
      </c>
      <c r="F71" s="181" t="s">
        <v>456</v>
      </c>
      <c r="G71" s="181" t="s">
        <v>455</v>
      </c>
      <c r="H71" s="181" t="s">
        <v>172</v>
      </c>
      <c r="I71" s="181" t="s">
        <v>172</v>
      </c>
      <c r="J71" s="181" t="s">
        <v>172</v>
      </c>
      <c r="K71" s="182" t="s">
        <v>172</v>
      </c>
      <c r="M71" s="295">
        <v>1</v>
      </c>
      <c r="N71" s="295">
        <v>0.1111111111111111</v>
      </c>
      <c r="O71" s="295">
        <v>0.23076923076923078</v>
      </c>
      <c r="P71" s="295">
        <v>0</v>
      </c>
      <c r="Q71" s="295">
        <v>0</v>
      </c>
      <c r="R71" s="295"/>
      <c r="S71" s="295"/>
      <c r="T71" s="295"/>
      <c r="AA71" s="40"/>
    </row>
    <row r="72" spans="2:27" ht="15.75" customHeight="1" x14ac:dyDescent="0.25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95">
        <v>0</v>
      </c>
      <c r="N72" s="295">
        <v>0.88888888888888884</v>
      </c>
      <c r="O72" s="295">
        <v>0.69230769230769229</v>
      </c>
      <c r="P72" s="295">
        <v>1</v>
      </c>
      <c r="Q72" s="295">
        <v>0.88888888888888884</v>
      </c>
      <c r="R72" s="295"/>
      <c r="S72" s="295"/>
      <c r="T72" s="295"/>
      <c r="AA72" s="40"/>
    </row>
    <row r="73" spans="2:27" ht="17.25" customHeight="1" x14ac:dyDescent="0.25">
      <c r="B73" s="52" t="s">
        <v>130</v>
      </c>
      <c r="C73" s="52"/>
      <c r="D73" s="51"/>
      <c r="E73" s="51"/>
      <c r="F73" s="51"/>
      <c r="G73" s="51"/>
      <c r="H73" s="51"/>
      <c r="I73" s="51"/>
      <c r="J73" s="51"/>
      <c r="K73" s="51"/>
      <c r="M73" s="234"/>
      <c r="N73" s="233"/>
      <c r="P73" s="225"/>
      <c r="AA73" s="40"/>
    </row>
    <row r="74" spans="2:27" ht="30.75" customHeight="1" x14ac:dyDescent="0.25">
      <c r="B74" s="56" t="s">
        <v>72</v>
      </c>
      <c r="C74" s="56" t="s">
        <v>99</v>
      </c>
      <c r="D74" s="56" t="s">
        <v>100</v>
      </c>
      <c r="E74" s="56" t="s">
        <v>101</v>
      </c>
      <c r="F74" s="56" t="s">
        <v>102</v>
      </c>
      <c r="G74" s="56" t="s">
        <v>103</v>
      </c>
      <c r="H74" s="56" t="s">
        <v>6</v>
      </c>
      <c r="I74" s="56" t="s">
        <v>7</v>
      </c>
      <c r="J74" s="56" t="s">
        <v>104</v>
      </c>
      <c r="K74" s="56" t="s">
        <v>106</v>
      </c>
      <c r="M74" s="234"/>
      <c r="N74" s="233"/>
      <c r="P74" s="225"/>
      <c r="AA74" s="40"/>
    </row>
    <row r="75" spans="2:27" ht="18.75" customHeight="1" x14ac:dyDescent="0.25">
      <c r="B75" s="87" t="s">
        <v>120</v>
      </c>
      <c r="C75" s="66">
        <v>1</v>
      </c>
      <c r="D75" s="88">
        <v>1.5686309412797046E-2</v>
      </c>
      <c r="E75" s="88">
        <v>0.32690746341136717</v>
      </c>
      <c r="F75" s="88">
        <v>8.4217937993772141E-2</v>
      </c>
      <c r="G75" s="89">
        <v>4.2476666666666665</v>
      </c>
      <c r="H75" s="90">
        <v>0.11861681407573542</v>
      </c>
      <c r="I75" s="90">
        <v>6.595094862610889</v>
      </c>
      <c r="J75" s="91">
        <v>3.01950778183777</v>
      </c>
      <c r="K75" s="74"/>
      <c r="M75" s="234"/>
      <c r="N75" s="233"/>
      <c r="P75" s="225"/>
      <c r="AA75" s="40"/>
    </row>
    <row r="76" spans="2:27" ht="18.75" customHeight="1" x14ac:dyDescent="0.25">
      <c r="B76" s="87" t="s">
        <v>120</v>
      </c>
      <c r="C76" s="66">
        <v>2</v>
      </c>
      <c r="D76" s="88">
        <v>1.5421482195136584E-2</v>
      </c>
      <c r="E76" s="88">
        <v>0.28541376026523191</v>
      </c>
      <c r="F76" s="88">
        <v>6.5990367355220306E-2</v>
      </c>
      <c r="G76" s="89">
        <v>2.9756666666666667</v>
      </c>
      <c r="H76" s="90">
        <v>0.9040517923151592</v>
      </c>
      <c r="I76" s="90">
        <v>2.6634340228686124</v>
      </c>
      <c r="J76" s="91">
        <v>3.3499727611951124</v>
      </c>
      <c r="K76" s="74"/>
      <c r="M76" s="234"/>
      <c r="N76" s="233"/>
      <c r="P76" s="225"/>
      <c r="AA76" s="40"/>
    </row>
    <row r="77" spans="2:27" ht="18.75" customHeight="1" x14ac:dyDescent="0.25">
      <c r="B77" s="87" t="s">
        <v>120</v>
      </c>
      <c r="C77" s="66">
        <v>3</v>
      </c>
      <c r="D77" s="88">
        <v>6.4901245653560934E-3</v>
      </c>
      <c r="E77" s="88">
        <v>0.2857997646779557</v>
      </c>
      <c r="F77" s="88">
        <v>6.3237238462002882E-2</v>
      </c>
      <c r="G77" s="89">
        <v>2.4326666666666665</v>
      </c>
      <c r="H77" s="90">
        <v>1.5183071805347499</v>
      </c>
      <c r="I77" s="90">
        <v>1.380279255031591</v>
      </c>
      <c r="J77" s="91">
        <v>3.4389885172250412</v>
      </c>
      <c r="K77" s="74"/>
      <c r="M77" s="234"/>
      <c r="N77" s="233"/>
      <c r="P77" s="225"/>
      <c r="AA77" s="40"/>
    </row>
    <row r="78" spans="2:27" ht="18.75" customHeight="1" x14ac:dyDescent="0.25">
      <c r="B78" s="87" t="s">
        <v>120</v>
      </c>
      <c r="C78" s="66">
        <v>4</v>
      </c>
      <c r="D78" s="88">
        <v>6.1460563852466839E-3</v>
      </c>
      <c r="E78" s="88">
        <v>0.2831041208742367</v>
      </c>
      <c r="F78" s="88">
        <v>7.464218884990334E-2</v>
      </c>
      <c r="G78" s="89">
        <v>2.6263333333333332</v>
      </c>
      <c r="H78" s="90">
        <v>2.1178752545647317</v>
      </c>
      <c r="I78" s="90">
        <v>1.1170500580478615</v>
      </c>
      <c r="J78" s="91">
        <v>3.3929807680510931</v>
      </c>
      <c r="K78" s="74"/>
      <c r="M78" s="234"/>
      <c r="N78" s="233"/>
      <c r="P78" s="225"/>
      <c r="AA78" s="40"/>
    </row>
    <row r="79" spans="2:27" ht="18.75" customHeight="1" x14ac:dyDescent="0.25">
      <c r="B79" s="87" t="s">
        <v>120</v>
      </c>
      <c r="C79" s="66">
        <v>5</v>
      </c>
      <c r="D79" s="88">
        <v>6.5133345090437299E-3</v>
      </c>
      <c r="E79" s="88">
        <v>0.2823697874890751</v>
      </c>
      <c r="F79" s="88">
        <v>7.7707145192342619E-2</v>
      </c>
      <c r="G79" s="89">
        <v>3.0486666666666671</v>
      </c>
      <c r="H79" s="90">
        <v>2.2841367285408114</v>
      </c>
      <c r="I79" s="90">
        <v>1.4762613970721785</v>
      </c>
      <c r="J79" s="91">
        <v>3.3208600531742931</v>
      </c>
      <c r="K79" s="74"/>
      <c r="M79" s="234"/>
      <c r="N79" s="233"/>
      <c r="P79" s="225"/>
      <c r="AA79" s="40"/>
    </row>
    <row r="80" spans="2:27" ht="18.75" customHeight="1" x14ac:dyDescent="0.25">
      <c r="B80" s="87" t="s">
        <v>120</v>
      </c>
      <c r="C80" s="66">
        <v>6</v>
      </c>
      <c r="D80" s="88">
        <v>7.3424026101939601E-3</v>
      </c>
      <c r="E80" s="88">
        <v>0.28636927504847948</v>
      </c>
      <c r="F80" s="88">
        <v>9.8324430018502315E-2</v>
      </c>
      <c r="G80" s="89">
        <v>3.3830000000000005</v>
      </c>
      <c r="H80" s="90">
        <v>1.3461723715567131</v>
      </c>
      <c r="I80" s="90">
        <v>1.8307944253171298</v>
      </c>
      <c r="J80" s="91">
        <v>3.2290936348447454</v>
      </c>
      <c r="K80" s="74"/>
      <c r="M80" s="234"/>
      <c r="N80" s="233"/>
      <c r="P80" s="225"/>
      <c r="AA80" s="40"/>
    </row>
    <row r="81" spans="2:27" ht="18.75" customHeight="1" x14ac:dyDescent="0.25">
      <c r="B81" s="87" t="s">
        <v>120</v>
      </c>
      <c r="C81" s="66">
        <v>7</v>
      </c>
      <c r="D81" s="88">
        <v>7.720306633193029E-3</v>
      </c>
      <c r="E81" s="88">
        <v>0.28814886044737736</v>
      </c>
      <c r="F81" s="88">
        <v>7.9384337345611025E-2</v>
      </c>
      <c r="G81" s="89">
        <v>3.8693333333333335</v>
      </c>
      <c r="H81" s="90">
        <v>1.582268020813544</v>
      </c>
      <c r="I81" s="90">
        <v>1.8911354084381056</v>
      </c>
      <c r="J81" s="91">
        <v>3.0897973104086924</v>
      </c>
      <c r="K81" s="74"/>
      <c r="M81" s="234"/>
      <c r="N81" s="233"/>
      <c r="P81" s="225"/>
      <c r="AA81" s="40"/>
    </row>
    <row r="82" spans="2:27" ht="18.75" customHeight="1" x14ac:dyDescent="0.25">
      <c r="B82" s="87" t="s">
        <v>120</v>
      </c>
      <c r="C82" s="66">
        <v>8</v>
      </c>
      <c r="D82" s="88">
        <v>8.4253400750241292E-3</v>
      </c>
      <c r="E82" s="88">
        <v>0.29624871399892294</v>
      </c>
      <c r="F82" s="88">
        <v>7.4153479990360052E-2</v>
      </c>
      <c r="G82" s="89">
        <v>4.5106666666666664</v>
      </c>
      <c r="H82" s="90">
        <v>0.62711399991847516</v>
      </c>
      <c r="I82" s="90">
        <v>2.7835059996381442</v>
      </c>
      <c r="J82" s="91">
        <v>2.9681671505436125</v>
      </c>
      <c r="K82" s="74"/>
      <c r="M82" s="234"/>
      <c r="N82" s="233"/>
      <c r="P82" s="225"/>
      <c r="AA82" s="40"/>
    </row>
    <row r="83" spans="2:27" ht="18.75" customHeight="1" x14ac:dyDescent="0.25">
      <c r="B83" s="87" t="s">
        <v>120</v>
      </c>
      <c r="C83" s="66">
        <v>9</v>
      </c>
      <c r="D83" s="88">
        <v>6.5161282744518566E-3</v>
      </c>
      <c r="E83" s="88">
        <v>0.29134293970313313</v>
      </c>
      <c r="F83" s="88">
        <v>7.9656868729386876E-2</v>
      </c>
      <c r="G83" s="89">
        <v>4.1086666666666671</v>
      </c>
      <c r="H83" s="90">
        <v>0.69585310614177043</v>
      </c>
      <c r="I83" s="90">
        <v>2.0509354707336391</v>
      </c>
      <c r="J83" s="91">
        <v>3.0770129994042348</v>
      </c>
      <c r="K83" s="74" t="s">
        <v>66</v>
      </c>
      <c r="M83" s="234"/>
      <c r="N83" s="233"/>
      <c r="P83" s="225"/>
      <c r="AA83" s="40"/>
    </row>
    <row r="84" spans="2:27" ht="18.75" customHeight="1" x14ac:dyDescent="0.25">
      <c r="B84" s="87" t="s">
        <v>117</v>
      </c>
      <c r="C84" s="66">
        <v>1</v>
      </c>
      <c r="D84" s="88">
        <v>2.4091610164346206E-2</v>
      </c>
      <c r="E84" s="88">
        <v>0.33832158102636545</v>
      </c>
      <c r="F84" s="88">
        <v>0.16896801782748636</v>
      </c>
      <c r="G84" s="89">
        <v>7.011222222222222</v>
      </c>
      <c r="H84" s="90">
        <v>0.1974050097763497</v>
      </c>
      <c r="I84" s="90">
        <v>26.33489535827195</v>
      </c>
      <c r="J84" s="91">
        <v>2.6495862952920466</v>
      </c>
      <c r="K84" s="74"/>
      <c r="M84" s="234"/>
      <c r="N84" s="233"/>
      <c r="P84" s="225"/>
      <c r="AA84" s="40"/>
    </row>
    <row r="85" spans="2:27" ht="18.75" customHeight="1" x14ac:dyDescent="0.25">
      <c r="B85" s="87" t="s">
        <v>117</v>
      </c>
      <c r="C85" s="66">
        <v>2</v>
      </c>
      <c r="D85" s="88">
        <v>1.5019051661496842E-2</v>
      </c>
      <c r="E85" s="88">
        <v>0.31323669599140941</v>
      </c>
      <c r="F85" s="88">
        <v>0.14610289183100222</v>
      </c>
      <c r="G85" s="89">
        <v>5.269222222222222</v>
      </c>
      <c r="H85" s="90">
        <v>7.2434771509407511E-2</v>
      </c>
      <c r="I85" s="90">
        <v>8.8546613928932487</v>
      </c>
      <c r="J85" s="91">
        <v>2.8570952339721583</v>
      </c>
      <c r="K85" s="74"/>
      <c r="M85" s="234"/>
      <c r="N85" s="233"/>
      <c r="P85" s="225"/>
      <c r="AA85" s="40"/>
    </row>
    <row r="86" spans="2:27" ht="18.75" customHeight="1" x14ac:dyDescent="0.25">
      <c r="B86" s="87" t="s">
        <v>117</v>
      </c>
      <c r="C86" s="66">
        <v>3</v>
      </c>
      <c r="D86" s="88">
        <v>6.3747726140521354E-3</v>
      </c>
      <c r="E86" s="88">
        <v>0.32518772935151308</v>
      </c>
      <c r="F86" s="88">
        <v>0.13865654177534351</v>
      </c>
      <c r="G86" s="89">
        <v>5.5237777777777781</v>
      </c>
      <c r="H86" s="90">
        <v>6.2849252371172906E-2</v>
      </c>
      <c r="I86" s="90">
        <v>11.989419143512571</v>
      </c>
      <c r="J86" s="91">
        <v>2.8130851147306521</v>
      </c>
      <c r="K86" s="74"/>
      <c r="M86" s="234"/>
      <c r="N86" s="233"/>
      <c r="P86" s="225"/>
      <c r="AA86" s="40"/>
    </row>
    <row r="87" spans="2:27" ht="18.75" customHeight="1" x14ac:dyDescent="0.25">
      <c r="B87" s="87" t="s">
        <v>117</v>
      </c>
      <c r="C87" s="66">
        <v>4</v>
      </c>
      <c r="D87" s="88">
        <v>5.5785484619481742E-3</v>
      </c>
      <c r="E87" s="88">
        <v>0.32376866768612295</v>
      </c>
      <c r="F87" s="88">
        <v>0.13195093605126332</v>
      </c>
      <c r="G87" s="89">
        <v>5.8937777777777773</v>
      </c>
      <c r="H87" s="90">
        <v>4.9155677505329703E-2</v>
      </c>
      <c r="I87" s="90">
        <v>13.547732161142827</v>
      </c>
      <c r="J87" s="91">
        <v>2.7187843932759561</v>
      </c>
      <c r="K87" s="74"/>
      <c r="M87" s="234"/>
      <c r="N87" s="233"/>
      <c r="P87" s="225"/>
      <c r="AA87" s="40"/>
    </row>
    <row r="88" spans="2:27" ht="18.75" customHeight="1" x14ac:dyDescent="0.25">
      <c r="B88" s="87" t="s">
        <v>117</v>
      </c>
      <c r="C88" s="66">
        <v>5</v>
      </c>
      <c r="D88" s="88">
        <v>5.6453232811338652E-3</v>
      </c>
      <c r="E88" s="88">
        <v>0.32245858849213271</v>
      </c>
      <c r="F88" s="88">
        <v>0.1415170983798098</v>
      </c>
      <c r="G88" s="89">
        <v>6.0825555555555555</v>
      </c>
      <c r="H88" s="90">
        <v>3.9212846277036403E-2</v>
      </c>
      <c r="I88" s="90">
        <v>15.25379720176716</v>
      </c>
      <c r="J88" s="91">
        <v>2.7324372415333991</v>
      </c>
      <c r="K88" s="74"/>
      <c r="M88" s="234"/>
      <c r="N88" s="233"/>
      <c r="P88" s="225"/>
      <c r="AA88" s="40"/>
    </row>
    <row r="89" spans="2:27" ht="18.75" customHeight="1" x14ac:dyDescent="0.25">
      <c r="B89" s="87" t="s">
        <v>117</v>
      </c>
      <c r="C89" s="66">
        <v>6</v>
      </c>
      <c r="D89" s="88">
        <v>6.2318425782629597E-3</v>
      </c>
      <c r="E89" s="88">
        <v>0.32082143635607913</v>
      </c>
      <c r="F89" s="88">
        <v>0.13309808952750396</v>
      </c>
      <c r="G89" s="89">
        <v>6.9261250000000008</v>
      </c>
      <c r="H89" s="90">
        <v>5.6250818070791658E-2</v>
      </c>
      <c r="I89" s="90">
        <v>17.506985378032542</v>
      </c>
      <c r="J89" s="91">
        <v>2.650971248422203</v>
      </c>
      <c r="K89" s="74"/>
      <c r="M89" s="234"/>
      <c r="N89" s="233"/>
      <c r="P89" s="225"/>
      <c r="AA89" s="40"/>
    </row>
    <row r="90" spans="2:27" ht="18.75" customHeight="1" x14ac:dyDescent="0.25">
      <c r="B90" s="87" t="s">
        <v>117</v>
      </c>
      <c r="C90" s="66">
        <v>7</v>
      </c>
      <c r="D90" s="88">
        <v>8.1934185292637327E-3</v>
      </c>
      <c r="E90" s="88">
        <v>0.32463000189938596</v>
      </c>
      <c r="F90" s="88">
        <v>0.13223471586761995</v>
      </c>
      <c r="G90" s="89">
        <v>7.753222222222222</v>
      </c>
      <c r="H90" s="90">
        <v>1.5060901579455575E-2</v>
      </c>
      <c r="I90" s="90">
        <v>15.86854242665388</v>
      </c>
      <c r="J90" s="91">
        <v>2.474185847921166</v>
      </c>
      <c r="K90" s="74"/>
      <c r="M90" s="234"/>
      <c r="N90" s="233"/>
      <c r="P90" s="225"/>
      <c r="AA90" s="40"/>
    </row>
    <row r="91" spans="2:27" ht="18.75" customHeight="1" x14ac:dyDescent="0.25">
      <c r="B91" s="87" t="s">
        <v>117</v>
      </c>
      <c r="C91" s="66">
        <v>8</v>
      </c>
      <c r="D91" s="88">
        <v>1.0690661497718683E-2</v>
      </c>
      <c r="E91" s="88">
        <v>0.32519657078907477</v>
      </c>
      <c r="F91" s="88">
        <v>0.11979982484988856</v>
      </c>
      <c r="G91" s="89">
        <v>8.05822222222222</v>
      </c>
      <c r="H91" s="90">
        <v>1.2579610589767788E-2</v>
      </c>
      <c r="I91" s="90">
        <v>15.917400599586173</v>
      </c>
      <c r="J91" s="91">
        <v>2.4328581369903293</v>
      </c>
      <c r="K91" s="74"/>
      <c r="M91" s="234"/>
      <c r="N91" s="233"/>
      <c r="P91" s="225"/>
      <c r="AA91" s="40"/>
    </row>
    <row r="92" spans="2:27" ht="20.25" customHeight="1" x14ac:dyDescent="0.25">
      <c r="B92" s="87" t="s">
        <v>117</v>
      </c>
      <c r="C92" s="66">
        <v>9</v>
      </c>
      <c r="D92" s="88">
        <v>7.6005819402452848E-3</v>
      </c>
      <c r="E92" s="88">
        <v>0.32965288334457976</v>
      </c>
      <c r="F92" s="88">
        <v>0.13956722621499665</v>
      </c>
      <c r="G92" s="89">
        <v>7.2702222222222206</v>
      </c>
      <c r="H92" s="90">
        <v>2.825724168348169E-2</v>
      </c>
      <c r="I92" s="90">
        <v>9.5862692411211636</v>
      </c>
      <c r="J92" s="91">
        <v>2.490420262843287</v>
      </c>
      <c r="K92" s="74" t="s">
        <v>68</v>
      </c>
      <c r="M92" s="234"/>
      <c r="N92" s="233"/>
      <c r="P92" s="225"/>
      <c r="AA92" s="40"/>
    </row>
    <row r="93" spans="2:27" ht="20.25" customHeight="1" x14ac:dyDescent="0.25">
      <c r="B93" s="87" t="s">
        <v>116</v>
      </c>
      <c r="C93" s="66">
        <v>1</v>
      </c>
      <c r="D93" s="88">
        <v>1.7696039683063814E-2</v>
      </c>
      <c r="E93" s="88">
        <v>0.35879102647149785</v>
      </c>
      <c r="F93" s="88">
        <v>0.17277898434604499</v>
      </c>
      <c r="G93" s="89">
        <v>10.301692307692308</v>
      </c>
      <c r="H93" s="90">
        <v>0.45272953707253832</v>
      </c>
      <c r="I93" s="90">
        <v>27.176561194326101</v>
      </c>
      <c r="J93" s="91">
        <v>2.7758111696462797</v>
      </c>
      <c r="K93" s="74"/>
      <c r="M93" s="234"/>
      <c r="N93" s="233"/>
      <c r="P93" s="225"/>
      <c r="AA93" s="40"/>
    </row>
    <row r="94" spans="2:27" ht="20.25" customHeight="1" x14ac:dyDescent="0.25">
      <c r="B94" s="87" t="s">
        <v>116</v>
      </c>
      <c r="C94" s="66">
        <v>2</v>
      </c>
      <c r="D94" s="88">
        <v>1.0145344993436686E-2</v>
      </c>
      <c r="E94" s="88">
        <v>0.33026611774024933</v>
      </c>
      <c r="F94" s="88">
        <v>0.140535047665998</v>
      </c>
      <c r="G94" s="89">
        <v>7.2709285714285725</v>
      </c>
      <c r="H94" s="90">
        <v>0.32562579372720435</v>
      </c>
      <c r="I94" s="90">
        <v>5.1561239239128094</v>
      </c>
      <c r="J94" s="91">
        <v>3.1120482817606403</v>
      </c>
      <c r="K94" s="74"/>
      <c r="M94" s="234"/>
      <c r="N94" s="233"/>
      <c r="P94" s="225"/>
      <c r="AA94" s="40"/>
    </row>
    <row r="95" spans="2:27" ht="20.25" customHeight="1" x14ac:dyDescent="0.25">
      <c r="B95" s="87" t="s">
        <v>116</v>
      </c>
      <c r="C95" s="66">
        <v>3</v>
      </c>
      <c r="D95" s="88">
        <v>5.9195435521763925E-3</v>
      </c>
      <c r="E95" s="88">
        <v>0.33361504765003125</v>
      </c>
      <c r="F95" s="88">
        <v>0.16368148783575132</v>
      </c>
      <c r="G95" s="89">
        <v>7.5644285714285733</v>
      </c>
      <c r="H95" s="90">
        <v>0.17428276426051512</v>
      </c>
      <c r="I95" s="90">
        <v>5.8223764238624325</v>
      </c>
      <c r="J95" s="91">
        <v>3.0549963141718082</v>
      </c>
      <c r="K95" s="74"/>
      <c r="M95" s="234"/>
      <c r="N95" s="233"/>
      <c r="P95" s="225"/>
      <c r="AA95" s="40"/>
    </row>
    <row r="96" spans="2:27" ht="20.25" customHeight="1" x14ac:dyDescent="0.25">
      <c r="B96" s="87" t="s">
        <v>116</v>
      </c>
      <c r="C96" s="66">
        <v>4</v>
      </c>
      <c r="D96" s="88">
        <v>5.2538223064200447E-3</v>
      </c>
      <c r="E96" s="88">
        <v>0.32897061693154361</v>
      </c>
      <c r="F96" s="88">
        <v>0.18477837571419398</v>
      </c>
      <c r="G96" s="89">
        <v>7.7841428571428564</v>
      </c>
      <c r="H96" s="90">
        <v>0.22978389973149749</v>
      </c>
      <c r="I96" s="90">
        <v>5.5444631290051651</v>
      </c>
      <c r="J96" s="91">
        <v>3.0124517939758495</v>
      </c>
      <c r="K96" s="74"/>
    </row>
    <row r="97" spans="2:11" ht="20.25" customHeight="1" x14ac:dyDescent="0.25">
      <c r="B97" s="87" t="s">
        <v>116</v>
      </c>
      <c r="C97" s="66">
        <v>5</v>
      </c>
      <c r="D97" s="88">
        <v>5.5718346345976317E-3</v>
      </c>
      <c r="E97" s="88">
        <v>0.33061705965451227</v>
      </c>
      <c r="F97" s="88">
        <v>0.17270577975290233</v>
      </c>
      <c r="G97" s="89">
        <v>8.5407692307692304</v>
      </c>
      <c r="H97" s="90">
        <v>0.18301519696312743</v>
      </c>
      <c r="I97" s="90">
        <v>6.6596465197086223</v>
      </c>
      <c r="J97" s="91">
        <v>2.9048580485895892</v>
      </c>
      <c r="K97" s="74"/>
    </row>
    <row r="98" spans="2:11" ht="20.25" customHeight="1" x14ac:dyDescent="0.25">
      <c r="B98" s="87" t="s">
        <v>116</v>
      </c>
      <c r="C98" s="66">
        <v>6</v>
      </c>
      <c r="D98" s="88">
        <v>6.1794973189788979E-3</v>
      </c>
      <c r="E98" s="88">
        <v>0.33082480046695456</v>
      </c>
      <c r="F98" s="88">
        <v>0.17641200597413967</v>
      </c>
      <c r="G98" s="89">
        <v>9.6781538461538457</v>
      </c>
      <c r="H98" s="90">
        <v>0.10758355207613113</v>
      </c>
      <c r="I98" s="90">
        <v>7.11802803852542</v>
      </c>
      <c r="J98" s="91">
        <v>2.7198859618127225</v>
      </c>
      <c r="K98" s="74"/>
    </row>
    <row r="99" spans="2:11" ht="20.25" customHeight="1" x14ac:dyDescent="0.25">
      <c r="B99" s="87" t="s">
        <v>116</v>
      </c>
      <c r="C99" s="66">
        <v>7</v>
      </c>
      <c r="D99" s="88">
        <v>7.1339225497622401E-3</v>
      </c>
      <c r="E99" s="88">
        <v>0.33606591182382584</v>
      </c>
      <c r="F99" s="88">
        <v>0.17083680389525585</v>
      </c>
      <c r="G99" s="89">
        <v>9.9688461538461546</v>
      </c>
      <c r="H99" s="90">
        <v>0.17138577395244728</v>
      </c>
      <c r="I99" s="90">
        <v>7.1767792842587301</v>
      </c>
      <c r="J99" s="91">
        <v>2.6608782311534473</v>
      </c>
      <c r="K99" s="74"/>
    </row>
    <row r="100" spans="2:11" ht="20.25" customHeight="1" x14ac:dyDescent="0.25">
      <c r="B100" s="87" t="s">
        <v>116</v>
      </c>
      <c r="C100" s="66">
        <v>8</v>
      </c>
      <c r="D100" s="88">
        <v>9.3750697851809148E-3</v>
      </c>
      <c r="E100" s="88">
        <v>0.33526239262034369</v>
      </c>
      <c r="F100" s="88">
        <v>0.16261518842436948</v>
      </c>
      <c r="G100" s="89">
        <v>10.330538461538461</v>
      </c>
      <c r="H100" s="90">
        <v>0.11778440724648061</v>
      </c>
      <c r="I100" s="90">
        <v>6.4795965270409583</v>
      </c>
      <c r="J100" s="91">
        <v>2.6051203385359818</v>
      </c>
      <c r="K100" s="74"/>
    </row>
    <row r="101" spans="2:11" ht="20.25" customHeight="1" x14ac:dyDescent="0.25">
      <c r="B101" s="87" t="s">
        <v>116</v>
      </c>
      <c r="C101" s="66">
        <v>9</v>
      </c>
      <c r="D101" s="88">
        <v>7.9214143623120344E-3</v>
      </c>
      <c r="E101" s="88">
        <v>0.3401737880654721</v>
      </c>
      <c r="F101" s="88">
        <v>0.17070290788510195</v>
      </c>
      <c r="G101" s="89">
        <v>10.039846153846154</v>
      </c>
      <c r="H101" s="90">
        <v>0.14299069038905016</v>
      </c>
      <c r="I101" s="90">
        <v>6.8868668381943623</v>
      </c>
      <c r="J101" s="91">
        <v>2.6609506828431115</v>
      </c>
      <c r="K101" s="74" t="s">
        <v>68</v>
      </c>
    </row>
    <row r="102" spans="2:11" ht="20.25" customHeight="1" x14ac:dyDescent="0.25">
      <c r="B102" s="87" t="s">
        <v>119</v>
      </c>
      <c r="C102" s="66">
        <v>1</v>
      </c>
      <c r="D102" s="88">
        <v>1.3916730541426741E-2</v>
      </c>
      <c r="E102" s="88">
        <v>0.30611376118530831</v>
      </c>
      <c r="F102" s="88">
        <v>0.11119158949086307</v>
      </c>
      <c r="G102" s="89">
        <v>4.5326000000000004</v>
      </c>
      <c r="H102" s="90">
        <v>9.9278204902556316E-2</v>
      </c>
      <c r="I102" s="90">
        <v>12.126123598812235</v>
      </c>
      <c r="J102" s="91">
        <v>3.3272081133957672</v>
      </c>
      <c r="K102" s="74"/>
    </row>
    <row r="103" spans="2:11" ht="20.25" customHeight="1" x14ac:dyDescent="0.25">
      <c r="B103" s="87" t="s">
        <v>119</v>
      </c>
      <c r="C103" s="66">
        <v>2</v>
      </c>
      <c r="D103" s="88">
        <v>1.2864386097210931E-2</v>
      </c>
      <c r="E103" s="88">
        <v>0.28670506337002061</v>
      </c>
      <c r="F103" s="88">
        <v>7.5892240997567403E-2</v>
      </c>
      <c r="G103" s="89">
        <v>3.2310000000000003</v>
      </c>
      <c r="H103" s="90">
        <v>3.3717396963006623E-2</v>
      </c>
      <c r="I103" s="90">
        <v>3.5796636442392029</v>
      </c>
      <c r="J103" s="91">
        <v>3.6570346769509094</v>
      </c>
      <c r="K103" s="74"/>
    </row>
    <row r="104" spans="2:11" ht="20.25" customHeight="1" x14ac:dyDescent="0.25">
      <c r="B104" s="87" t="s">
        <v>119</v>
      </c>
      <c r="C104" s="66">
        <v>3</v>
      </c>
      <c r="D104" s="88">
        <v>8.5178515345539132E-3</v>
      </c>
      <c r="E104" s="88">
        <v>0.28669369900968089</v>
      </c>
      <c r="F104" s="88">
        <v>9.8003966913906282E-2</v>
      </c>
      <c r="G104" s="89">
        <v>4.0289999999999999</v>
      </c>
      <c r="H104" s="90">
        <v>3.4127904903275545E-2</v>
      </c>
      <c r="I104" s="90">
        <v>7.1298881327093167</v>
      </c>
      <c r="J104" s="91">
        <v>3.396868514069602</v>
      </c>
      <c r="K104" s="74"/>
    </row>
    <row r="105" spans="2:11" ht="20.25" customHeight="1" x14ac:dyDescent="0.25">
      <c r="B105" s="87" t="s">
        <v>119</v>
      </c>
      <c r="C105" s="66">
        <v>4</v>
      </c>
      <c r="D105" s="88">
        <v>6.118105741876931E-3</v>
      </c>
      <c r="E105" s="88">
        <v>0.27746201171444057</v>
      </c>
      <c r="F105" s="88">
        <v>9.8144681082528509E-2</v>
      </c>
      <c r="G105" s="89">
        <v>3.7698</v>
      </c>
      <c r="H105" s="90">
        <v>6.0367398529234118E-2</v>
      </c>
      <c r="I105" s="90">
        <v>3.8476273483632903</v>
      </c>
      <c r="J105" s="91">
        <v>3.4617543848071453</v>
      </c>
      <c r="K105" s="74"/>
    </row>
    <row r="106" spans="2:11" ht="20.25" customHeight="1" x14ac:dyDescent="0.25">
      <c r="B106" s="87" t="s">
        <v>119</v>
      </c>
      <c r="C106" s="66">
        <v>5</v>
      </c>
      <c r="D106" s="88">
        <v>5.2064426518160815E-3</v>
      </c>
      <c r="E106" s="88">
        <v>0.28865375459638115</v>
      </c>
      <c r="F106" s="88">
        <v>0.10127084777799446</v>
      </c>
      <c r="G106" s="89">
        <v>4.2350000000000003</v>
      </c>
      <c r="H106" s="90">
        <v>4.5385799721240419E-2</v>
      </c>
      <c r="I106" s="90">
        <v>5.4130130467532735</v>
      </c>
      <c r="J106" s="91">
        <v>3.3555331650184952</v>
      </c>
      <c r="K106" s="74"/>
    </row>
    <row r="107" spans="2:11" ht="20.25" customHeight="1" x14ac:dyDescent="0.25">
      <c r="B107" s="87" t="s">
        <v>119</v>
      </c>
      <c r="C107" s="66">
        <v>6</v>
      </c>
      <c r="D107" s="88">
        <v>4.9455582781081572E-3</v>
      </c>
      <c r="E107" s="88">
        <v>0.28972554186688104</v>
      </c>
      <c r="F107" s="88">
        <v>9.7356241221476916E-2</v>
      </c>
      <c r="G107" s="89">
        <v>4.9502000000000006</v>
      </c>
      <c r="H107" s="90">
        <v>3.3551834998785841E-2</v>
      </c>
      <c r="I107" s="90">
        <v>4.6832769685805236</v>
      </c>
      <c r="J107" s="91">
        <v>3.1621296358430784</v>
      </c>
      <c r="K107" s="74"/>
    </row>
    <row r="108" spans="2:11" ht="20.25" customHeight="1" x14ac:dyDescent="0.25">
      <c r="B108" s="87" t="s">
        <v>119</v>
      </c>
      <c r="C108" s="66">
        <v>7</v>
      </c>
      <c r="D108" s="88">
        <v>5.9314041595768226E-3</v>
      </c>
      <c r="E108" s="88">
        <v>0.29352613126058269</v>
      </c>
      <c r="F108" s="88">
        <v>0.10507089359012887</v>
      </c>
      <c r="G108" s="89">
        <v>5.9189999999999996</v>
      </c>
      <c r="H108" s="90">
        <v>2.2085316571755935E-2</v>
      </c>
      <c r="I108" s="90">
        <v>4.9691962286450861</v>
      </c>
      <c r="J108" s="91">
        <v>2.9566271599879692</v>
      </c>
      <c r="K108" s="74"/>
    </row>
    <row r="109" spans="2:11" ht="20.25" customHeight="1" x14ac:dyDescent="0.25">
      <c r="B109" s="87" t="s">
        <v>119</v>
      </c>
      <c r="C109" s="66">
        <v>8</v>
      </c>
      <c r="D109" s="88">
        <v>6.4058701904410823E-3</v>
      </c>
      <c r="E109" s="88">
        <v>0.29143431519950747</v>
      </c>
      <c r="F109" s="88">
        <v>8.721183846868856E-2</v>
      </c>
      <c r="G109" s="89">
        <v>6.1533999999999995</v>
      </c>
      <c r="H109" s="90">
        <v>4.0929743685666112E-2</v>
      </c>
      <c r="I109" s="90">
        <v>4.650248571056065</v>
      </c>
      <c r="J109" s="91">
        <v>2.8945459758267642</v>
      </c>
      <c r="K109" s="74"/>
    </row>
    <row r="110" spans="2:11" ht="20.25" customHeight="1" x14ac:dyDescent="0.25">
      <c r="B110" s="87" t="s">
        <v>119</v>
      </c>
      <c r="C110" s="66">
        <v>9</v>
      </c>
      <c r="D110" s="88">
        <v>5.5059862914120863E-3</v>
      </c>
      <c r="E110" s="88">
        <v>0.29895087223337591</v>
      </c>
      <c r="F110" s="88">
        <v>9.7726134263904377E-2</v>
      </c>
      <c r="G110" s="89">
        <v>6.121599999999999</v>
      </c>
      <c r="H110" s="90">
        <v>1.3043194429616867E-2</v>
      </c>
      <c r="I110" s="90">
        <v>5.4977064520835093</v>
      </c>
      <c r="J110" s="91">
        <v>2.9208322781262654</v>
      </c>
      <c r="K110" s="74" t="s">
        <v>68</v>
      </c>
    </row>
    <row r="111" spans="2:11" ht="20.25" customHeight="1" x14ac:dyDescent="0.25">
      <c r="B111" s="87" t="s">
        <v>118</v>
      </c>
      <c r="C111" s="66">
        <v>1</v>
      </c>
      <c r="D111" s="88">
        <v>2.2160010880569323E-2</v>
      </c>
      <c r="E111" s="88">
        <v>0.33769996855218476</v>
      </c>
      <c r="F111" s="88">
        <v>0.11440003677907724</v>
      </c>
      <c r="G111" s="89">
        <v>4.8878888888888889</v>
      </c>
      <c r="H111" s="90">
        <v>10.124115404388505</v>
      </c>
      <c r="I111" s="90">
        <v>25.955896195166627</v>
      </c>
      <c r="J111" s="91">
        <v>2.8452851302096493</v>
      </c>
      <c r="K111" s="74"/>
    </row>
    <row r="112" spans="2:11" ht="20.25" customHeight="1" x14ac:dyDescent="0.25">
      <c r="B112" s="87" t="s">
        <v>118</v>
      </c>
      <c r="C112" s="66">
        <v>2</v>
      </c>
      <c r="D112" s="88">
        <v>1.3044025808155552E-2</v>
      </c>
      <c r="E112" s="88">
        <v>0.32250147856189537</v>
      </c>
      <c r="F112" s="88">
        <v>9.0472435842263194E-2</v>
      </c>
      <c r="G112" s="89">
        <v>3.6105555555555551</v>
      </c>
      <c r="H112" s="90">
        <v>7.3353560158862425</v>
      </c>
      <c r="I112" s="90">
        <v>11.349248211876796</v>
      </c>
      <c r="J112" s="91">
        <v>3.0480401153640821</v>
      </c>
      <c r="K112" s="74"/>
    </row>
    <row r="113" spans="2:11" ht="20.25" customHeight="1" x14ac:dyDescent="0.25">
      <c r="B113" s="87" t="s">
        <v>118</v>
      </c>
      <c r="C113" s="66">
        <v>3</v>
      </c>
      <c r="D113" s="88">
        <v>7.3322588195196426E-3</v>
      </c>
      <c r="E113" s="88">
        <v>0.32990298447676886</v>
      </c>
      <c r="F113" s="88">
        <v>0.11339725773031592</v>
      </c>
      <c r="G113" s="89">
        <v>3.921555555555555</v>
      </c>
      <c r="H113" s="90">
        <v>9.7077652385000608</v>
      </c>
      <c r="I113" s="90">
        <v>19.689809558433993</v>
      </c>
      <c r="J113" s="91">
        <v>3.0106651351525433</v>
      </c>
      <c r="K113" s="74"/>
    </row>
    <row r="114" spans="2:11" ht="20.25" customHeight="1" x14ac:dyDescent="0.25">
      <c r="B114" s="87" t="s">
        <v>118</v>
      </c>
      <c r="C114" s="66">
        <v>4</v>
      </c>
      <c r="D114" s="88">
        <v>6.8856448771750451E-3</v>
      </c>
      <c r="E114" s="88">
        <v>0.33983042340315983</v>
      </c>
      <c r="F114" s="88">
        <v>0.13046756559077002</v>
      </c>
      <c r="G114" s="89">
        <v>4.5005555555555548</v>
      </c>
      <c r="H114" s="90">
        <v>11.71492906284432</v>
      </c>
      <c r="I114" s="90">
        <v>23.176176697834794</v>
      </c>
      <c r="J114" s="91">
        <v>2.9249932653310031</v>
      </c>
      <c r="K114" s="74"/>
    </row>
    <row r="115" spans="2:11" ht="20.25" customHeight="1" x14ac:dyDescent="0.25">
      <c r="B115" s="87" t="s">
        <v>118</v>
      </c>
      <c r="C115" s="66">
        <v>5</v>
      </c>
      <c r="D115" s="88">
        <v>7.1172325130470504E-3</v>
      </c>
      <c r="E115" s="88">
        <v>0.33719971427080414</v>
      </c>
      <c r="F115" s="88">
        <v>0.13357963605289691</v>
      </c>
      <c r="G115" s="89">
        <v>4.6457777777777771</v>
      </c>
      <c r="H115" s="90">
        <v>10.918734404851781</v>
      </c>
      <c r="I115" s="90">
        <v>23.206963758383161</v>
      </c>
      <c r="J115" s="91">
        <v>2.8920443940736131</v>
      </c>
      <c r="K115" s="74"/>
    </row>
    <row r="116" spans="2:11" ht="20.25" customHeight="1" x14ac:dyDescent="0.25">
      <c r="B116" s="87" t="s">
        <v>118</v>
      </c>
      <c r="C116" s="66">
        <v>6</v>
      </c>
      <c r="D116" s="88">
        <v>7.3060131076947265E-3</v>
      </c>
      <c r="E116" s="88">
        <v>0.33800687301056287</v>
      </c>
      <c r="F116" s="88">
        <v>0.1224154947361642</v>
      </c>
      <c r="G116" s="89">
        <v>5.0607500000000005</v>
      </c>
      <c r="H116" s="90">
        <v>3.6590483315359607E-2</v>
      </c>
      <c r="I116" s="90">
        <v>11.641872108170249</v>
      </c>
      <c r="J116" s="91">
        <v>2.7715818249621829</v>
      </c>
      <c r="K116" s="74"/>
    </row>
    <row r="117" spans="2:11" ht="20.25" customHeight="1" x14ac:dyDescent="0.25">
      <c r="B117" s="87" t="s">
        <v>118</v>
      </c>
      <c r="C117" s="66">
        <v>7</v>
      </c>
      <c r="D117" s="88">
        <v>8.2414633005018414E-3</v>
      </c>
      <c r="E117" s="88">
        <v>0.34416725391704212</v>
      </c>
      <c r="F117" s="88">
        <v>0.11071056527771704</v>
      </c>
      <c r="G117" s="89">
        <v>5.86</v>
      </c>
      <c r="H117" s="90">
        <v>2.228473536185931E-2</v>
      </c>
      <c r="I117" s="90">
        <v>12.178607875256112</v>
      </c>
      <c r="J117" s="91">
        <v>2.5833059788008228</v>
      </c>
      <c r="K117" s="74"/>
    </row>
    <row r="118" spans="2:11" ht="20.25" customHeight="1" x14ac:dyDescent="0.25">
      <c r="B118" s="87" t="s">
        <v>118</v>
      </c>
      <c r="C118" s="66">
        <v>8</v>
      </c>
      <c r="D118" s="88">
        <v>8.418709236829594E-3</v>
      </c>
      <c r="E118" s="88">
        <v>0.34410557852813339</v>
      </c>
      <c r="F118" s="88">
        <v>0.11286519142318198</v>
      </c>
      <c r="G118" s="89">
        <v>6.5584285714285713</v>
      </c>
      <c r="H118" s="90">
        <v>1.7814122659803241E-2</v>
      </c>
      <c r="I118" s="90">
        <v>16.516236580303293</v>
      </c>
      <c r="J118" s="91">
        <v>2.4616240542212156</v>
      </c>
      <c r="K118" s="74"/>
    </row>
    <row r="119" spans="2:11" ht="20.25" customHeight="1" x14ac:dyDescent="0.25">
      <c r="B119" s="87" t="s">
        <v>118</v>
      </c>
      <c r="C119" s="66">
        <v>9</v>
      </c>
      <c r="D119" s="88">
        <v>8.1773292803391916E-3</v>
      </c>
      <c r="E119" s="88">
        <v>0.34821355120379727</v>
      </c>
      <c r="F119" s="88">
        <v>0.12241812111053414</v>
      </c>
      <c r="G119" s="89">
        <v>6.3622857142857141</v>
      </c>
      <c r="H119" s="90">
        <v>1.462232693627976E-2</v>
      </c>
      <c r="I119" s="90">
        <v>15.081468002078944</v>
      </c>
      <c r="J119" s="91">
        <v>2.5155531680780028</v>
      </c>
      <c r="K119" s="74" t="s">
        <v>68</v>
      </c>
    </row>
    <row r="120" spans="2:11" ht="20.25" customHeight="1" x14ac:dyDescent="0.25">
      <c r="B120" s="85" t="s">
        <v>124</v>
      </c>
      <c r="C120" s="84"/>
      <c r="D120" s="85"/>
      <c r="E120" s="85"/>
      <c r="F120" s="85"/>
      <c r="G120" s="85"/>
      <c r="H120" s="85"/>
      <c r="I120" s="85"/>
      <c r="J120" s="85"/>
      <c r="K120" s="84"/>
    </row>
    <row r="121" spans="2:11" ht="20.25" customHeight="1" x14ac:dyDescent="0.25">
      <c r="B121" s="222" t="str">
        <f>C64</f>
        <v>순환47</v>
      </c>
      <c r="C121" s="54"/>
      <c r="D121" s="67">
        <f t="shared" ref="D121:J125" si="2">(SUMIFS(D$75:D$119,$B$75:$B$119,$B121,$C$75:$C$119,MAX($C$75:$C$119))/SUMIFS(D$75:D$119,$B$75:$B$119,$B121,$C$75:$C$119,MAX($C$75:$C$119)-1))-1</f>
        <v>-0.22660352977702269</v>
      </c>
      <c r="E121" s="67">
        <f t="shared" si="2"/>
        <v>-1.6559647566293356E-2</v>
      </c>
      <c r="F121" s="67">
        <f t="shared" si="2"/>
        <v>7.4216189715469394E-2</v>
      </c>
      <c r="G121" s="67">
        <f t="shared" si="2"/>
        <v>-8.912208099320118E-2</v>
      </c>
      <c r="H121" s="67">
        <f t="shared" si="2"/>
        <v>0.10961181895513628</v>
      </c>
      <c r="I121" s="67">
        <f>(SUMIFS(I$75:I$119,$B$75:$B$119,$B121,$C$75:$C$119,MAX($C$75:$C$119))/SUMIFS(I$75:I$119,$B$75:$B$119,$B121,$C$75:$C$119,MAX($C$75:$C$119)-1))-1</f>
        <v>-0.26318266567405968</v>
      </c>
      <c r="J121" s="86">
        <f t="shared" si="2"/>
        <v>3.6671064444833368E-2</v>
      </c>
      <c r="K121" s="55"/>
    </row>
    <row r="122" spans="2:11" ht="20.25" customHeight="1" x14ac:dyDescent="0.25">
      <c r="B122" s="42" t="str">
        <f>D64</f>
        <v>순환41</v>
      </c>
      <c r="C122" s="54"/>
      <c r="D122" s="67">
        <f t="shared" si="2"/>
        <v>-0.28904474789822887</v>
      </c>
      <c r="E122" s="67">
        <f t="shared" si="2"/>
        <v>1.3703442642989616E-2</v>
      </c>
      <c r="F122" s="67">
        <f t="shared" si="2"/>
        <v>0.1650035915317658</v>
      </c>
      <c r="G122" s="67">
        <f t="shared" si="2"/>
        <v>-9.7788318349787628E-2</v>
      </c>
      <c r="H122" s="67">
        <f t="shared" si="2"/>
        <v>1.2462731641682163</v>
      </c>
      <c r="I122" s="67">
        <f t="shared" si="2"/>
        <v>-0.39774907459636399</v>
      </c>
      <c r="J122" s="86">
        <f t="shared" si="2"/>
        <v>2.3660288685869446E-2</v>
      </c>
      <c r="K122" s="55"/>
    </row>
    <row r="123" spans="2:11" ht="20.25" customHeight="1" x14ac:dyDescent="0.25">
      <c r="B123" s="42" t="str">
        <f>E64</f>
        <v>63</v>
      </c>
      <c r="C123" s="54"/>
      <c r="D123" s="67">
        <f t="shared" si="2"/>
        <v>-0.15505542424512508</v>
      </c>
      <c r="E123" s="67">
        <f t="shared" si="2"/>
        <v>1.4649407607999043E-2</v>
      </c>
      <c r="F123" s="67">
        <f t="shared" si="2"/>
        <v>4.9735326319127804E-2</v>
      </c>
      <c r="G123" s="67">
        <f>(SUMIFS(G$75:G$119,$B$75:$B$119,$B123,$C$75:$C$119,MAX($C$75:$C$119))/SUMIFS(G$75:G$119,$B$75:$B$119,$B123,$C$75:$C$119,MAX($C$75:$C$119)-1))-1</f>
        <v>-2.8139124477836397E-2</v>
      </c>
      <c r="H123" s="67">
        <f>(SUMIFS(H$75:H$119,$B$75:$B$119,$B123,$C$75:$C$119,MAX($C$75:$C$119))/SUMIFS(H$75:H$119,$B$75:$B$119,$B123,$C$75:$C$119,MAX($C$75:$C$119)-1))-1</f>
        <v>0.21400356576759627</v>
      </c>
      <c r="I123" s="67">
        <f t="shared" si="2"/>
        <v>6.2854270239476318E-2</v>
      </c>
      <c r="J123" s="86">
        <f t="shared" si="2"/>
        <v>2.1431003966022155E-2</v>
      </c>
      <c r="K123" s="55"/>
    </row>
    <row r="124" spans="2:11" ht="20.25" customHeight="1" x14ac:dyDescent="0.25">
      <c r="B124" s="42" t="str">
        <f>F64</f>
        <v>순환43</v>
      </c>
      <c r="C124" s="54"/>
      <c r="D124" s="67">
        <f t="shared" si="2"/>
        <v>-0.14047801036802365</v>
      </c>
      <c r="E124" s="67">
        <f t="shared" si="2"/>
        <v>2.5791599142066746E-2</v>
      </c>
      <c r="F124" s="67">
        <f t="shared" si="2"/>
        <v>0.12056041908795145</v>
      </c>
      <c r="G124" s="67">
        <f t="shared" si="2"/>
        <v>-5.1678746709137302E-3</v>
      </c>
      <c r="H124" s="67">
        <f t="shared" si="2"/>
        <v>-0.68132723894421332</v>
      </c>
      <c r="I124" s="67">
        <f t="shared" si="2"/>
        <v>0.18223926486471398</v>
      </c>
      <c r="J124" s="86">
        <f t="shared" si="2"/>
        <v>9.0813213951432825E-3</v>
      </c>
      <c r="K124" s="55"/>
    </row>
    <row r="125" spans="2:11" ht="20.25" customHeight="1" x14ac:dyDescent="0.25">
      <c r="B125" s="42" t="str">
        <f>G64</f>
        <v>순환42</v>
      </c>
      <c r="C125" s="54"/>
      <c r="D125" s="67">
        <f t="shared" si="2"/>
        <v>-2.8671848581541481E-2</v>
      </c>
      <c r="E125" s="67">
        <f t="shared" si="2"/>
        <v>1.1938117054757447E-2</v>
      </c>
      <c r="F125" s="67">
        <f t="shared" si="2"/>
        <v>8.4640176186242977E-2</v>
      </c>
      <c r="G125" s="67">
        <f t="shared" si="2"/>
        <v>-2.9906989914831539E-2</v>
      </c>
      <c r="H125" s="67">
        <f t="shared" si="2"/>
        <v>-0.17917220985154791</v>
      </c>
      <c r="I125" s="67">
        <f t="shared" si="2"/>
        <v>-8.6870188087242894E-2</v>
      </c>
      <c r="J125" s="86">
        <f t="shared" si="2"/>
        <v>2.1907940720805374E-2</v>
      </c>
      <c r="K125" s="55"/>
    </row>
    <row r="126" spans="2:11" ht="20.25" customHeight="1" thickBot="1" x14ac:dyDescent="0.3"/>
    <row r="127" spans="2:11" ht="17.25" thickTop="1" x14ac:dyDescent="0.25">
      <c r="B127" s="25" t="s">
        <v>51</v>
      </c>
      <c r="C127" s="25"/>
      <c r="D127" s="25"/>
      <c r="E127" s="25"/>
      <c r="F127" s="173" t="s">
        <v>74</v>
      </c>
      <c r="G127" s="43"/>
      <c r="H127" s="25"/>
      <c r="I127" s="25"/>
    </row>
    <row r="128" spans="2:11" x14ac:dyDescent="0.25">
      <c r="B128" s="26" t="s">
        <v>33</v>
      </c>
      <c r="C128" s="26" t="s">
        <v>52</v>
      </c>
      <c r="D128" s="26"/>
      <c r="E128" s="26"/>
      <c r="F128" s="92" t="s">
        <v>75</v>
      </c>
      <c r="G128" s="44"/>
      <c r="H128" s="46" t="s">
        <v>78</v>
      </c>
      <c r="I128" s="46"/>
    </row>
    <row r="129" spans="2:9" x14ac:dyDescent="0.25">
      <c r="B129" s="26" t="s">
        <v>34</v>
      </c>
      <c r="C129" s="26" t="s">
        <v>53</v>
      </c>
      <c r="D129" s="26"/>
      <c r="E129" s="26"/>
      <c r="F129" s="92" t="s">
        <v>76</v>
      </c>
      <c r="G129" s="44"/>
      <c r="H129" s="46" t="s">
        <v>79</v>
      </c>
      <c r="I129" s="46"/>
    </row>
    <row r="130" spans="2:9" x14ac:dyDescent="0.25">
      <c r="B130" s="26" t="s">
        <v>4</v>
      </c>
      <c r="C130" s="26" t="s">
        <v>54</v>
      </c>
      <c r="D130" s="26"/>
      <c r="E130" s="26"/>
      <c r="F130" s="92" t="s">
        <v>77</v>
      </c>
      <c r="G130" s="44"/>
      <c r="H130" s="46" t="s">
        <v>80</v>
      </c>
      <c r="I130" s="46"/>
    </row>
    <row r="131" spans="2:9" x14ac:dyDescent="0.25">
      <c r="B131" s="26" t="s">
        <v>5</v>
      </c>
      <c r="C131" s="26" t="s">
        <v>55</v>
      </c>
      <c r="D131" s="26"/>
      <c r="E131" s="26"/>
      <c r="F131" s="92" t="s">
        <v>84</v>
      </c>
      <c r="G131" s="44"/>
      <c r="H131" s="46" t="s">
        <v>81</v>
      </c>
      <c r="I131" s="46"/>
    </row>
    <row r="132" spans="2:9" x14ac:dyDescent="0.25">
      <c r="B132" s="26" t="s">
        <v>56</v>
      </c>
      <c r="C132" s="26" t="s">
        <v>57</v>
      </c>
      <c r="D132" s="26"/>
      <c r="E132" s="26"/>
      <c r="F132" s="92" t="s">
        <v>85</v>
      </c>
      <c r="G132" s="44"/>
      <c r="H132" s="46" t="s">
        <v>82</v>
      </c>
      <c r="I132" s="46"/>
    </row>
    <row r="133" spans="2:9" ht="17.25" thickBot="1" x14ac:dyDescent="0.3">
      <c r="B133" s="27" t="s">
        <v>58</v>
      </c>
      <c r="C133" s="27" t="s">
        <v>59</v>
      </c>
      <c r="D133" s="27"/>
      <c r="E133" s="27"/>
      <c r="F133" s="93" t="s">
        <v>86</v>
      </c>
      <c r="G133" s="45"/>
      <c r="H133" s="47" t="s">
        <v>83</v>
      </c>
      <c r="I133" s="47"/>
    </row>
    <row r="134" spans="2:9" ht="17.25" thickTop="1" x14ac:dyDescent="0.25"/>
    <row r="135" spans="2:9" ht="6.75" customHeight="1" x14ac:dyDescent="0.25"/>
  </sheetData>
  <mergeCells count="3">
    <mergeCell ref="O9:P9"/>
    <mergeCell ref="C4:D4"/>
    <mergeCell ref="C5:D5"/>
  </mergeCells>
  <phoneticPr fontId="3" type="noConversion"/>
  <conditionalFormatting sqref="B75:K119">
    <cfRule type="expression" dxfId="75" priority="10">
      <formula>$B75&lt;&gt;$B76</formula>
    </cfRule>
  </conditionalFormatting>
  <conditionalFormatting sqref="C65:K65">
    <cfRule type="containsText" dxfId="73" priority="11" operator="containsText" text="F">
      <formula>NOT(ISERROR(SEARCH("F",C65)))</formula>
    </cfRule>
    <cfRule type="containsText" dxfId="72" priority="12" operator="containsText" text="D">
      <formula>NOT(ISERROR(SEARCH("D",C65)))</formula>
    </cfRule>
    <cfRule type="containsText" dxfId="71" priority="13" operator="containsText" text="S">
      <formula>NOT(ISERROR(SEARCH("S",C65)))</formula>
    </cfRule>
    <cfRule type="containsText" dxfId="70" priority="14" operator="containsText" text="A">
      <formula>NOT(ISERROR(SEARCH("A",C65)))</formula>
    </cfRule>
  </conditionalFormatting>
  <conditionalFormatting sqref="D52:K52 D54:K55 D56:D61 D62:K63 D72:K72 D120:K120 K121:K125">
    <cfRule type="containsText" dxfId="69" priority="69" operator="containsText" text="악화">
      <formula>NOT(ISERROR(SEARCH("악화",D52)))</formula>
    </cfRule>
  </conditionalFormatting>
  <conditionalFormatting sqref="D52:K52 D54:K55 D62:K63 D72:K72 D120:K120 K121:K125 D56:D61">
    <cfRule type="containsText" dxfId="68" priority="68" operator="containsText" text="개선">
      <formula>NOT(ISERROR(SEARCH("개선",D52)))</formula>
    </cfRule>
  </conditionalFormatting>
  <conditionalFormatting sqref="G4:G5">
    <cfRule type="containsText" dxfId="67" priority="19" operator="containsText" text="S">
      <formula>NOT(ISERROR(SEARCH("S",G4)))</formula>
    </cfRule>
    <cfRule type="containsText" dxfId="66" priority="20" operator="containsText" text="A">
      <formula>NOT(ISERROR(SEARCH("A",G4)))</formula>
    </cfRule>
  </conditionalFormatting>
  <conditionalFormatting sqref="G5">
    <cfRule type="containsText" dxfId="65" priority="15" operator="containsText" text="F">
      <formula>NOT(ISERROR(SEARCH("F",G5)))</formula>
    </cfRule>
    <cfRule type="containsText" dxfId="64" priority="16" operator="containsText" text="D">
      <formula>NOT(ISERROR(SEARCH("D",G5)))</formula>
    </cfRule>
  </conditionalFormatting>
  <conditionalFormatting sqref="K1:K20 J21">
    <cfRule type="containsText" dxfId="63" priority="1" operator="containsText" text="D">
      <formula>NOT(ISERROR(SEARCH("D",J1)))</formula>
    </cfRule>
    <cfRule type="containsText" dxfId="62" priority="2" operator="containsText" text="F">
      <formula>NOT(ISERROR(SEARCH("F",J1)))</formula>
    </cfRule>
    <cfRule type="containsText" dxfId="61" priority="3" operator="containsText" text="S">
      <formula>NOT(ISERROR(SEARCH("S",J1)))</formula>
    </cfRule>
    <cfRule type="containsText" dxfId="60" priority="4" operator="containsText" text="A">
      <formula>NOT(ISERROR(SEARCH("A",J1)))</formula>
    </cfRule>
  </conditionalFormatting>
  <conditionalFormatting sqref="K23:K27 K29:K64 K66:K1048576">
    <cfRule type="containsText" dxfId="27" priority="21" operator="containsText" text="D">
      <formula>NOT(ISERROR(SEARCH("D",K23)))</formula>
    </cfRule>
    <cfRule type="containsText" dxfId="26" priority="22" operator="containsText" text="F">
      <formula>NOT(ISERROR(SEARCH("F",K23)))</formula>
    </cfRule>
    <cfRule type="containsText" dxfId="25" priority="23" operator="containsText" text="S">
      <formula>NOT(ISERROR(SEARCH("S",K23)))</formula>
    </cfRule>
    <cfRule type="containsText" dxfId="24" priority="24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D121:J125</xm:sqref>
        </x14:conditionalFormatting>
        <x14:conditionalFormatting xmlns:xm="http://schemas.microsoft.com/office/excel/2006/main">
          <x14:cfRule type="iconSet" priority="5" id="{747B8508-97F2-424E-BF34-0C65AFFD3FD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153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139</v>
      </c>
      <c r="C4" s="139" t="s">
        <v>1</v>
      </c>
      <c r="D4" s="139" t="s">
        <v>10</v>
      </c>
      <c r="E4" s="140" t="s">
        <v>138</v>
      </c>
      <c r="F4" s="126" t="s">
        <v>45</v>
      </c>
      <c r="G4" s="150" t="s">
        <v>143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87</v>
      </c>
      <c r="AZ4" s="99" t="s">
        <v>65</v>
      </c>
      <c r="BA4" s="99" t="s">
        <v>123</v>
      </c>
      <c r="BB4" t="s">
        <v>131</v>
      </c>
      <c r="BC4" t="s">
        <v>132</v>
      </c>
      <c r="BD4" t="s">
        <v>111</v>
      </c>
      <c r="BE4" t="s">
        <v>133</v>
      </c>
      <c r="BF4" t="s">
        <v>134</v>
      </c>
      <c r="BG4" t="s">
        <v>87</v>
      </c>
      <c r="BH4" t="s">
        <v>133</v>
      </c>
      <c r="BI4" t="s">
        <v>134</v>
      </c>
      <c r="BJ4" t="s">
        <v>87</v>
      </c>
      <c r="BL4" t="s">
        <v>135</v>
      </c>
      <c r="BM4" t="s">
        <v>136</v>
      </c>
      <c r="BN4" t="s">
        <v>137</v>
      </c>
    </row>
    <row r="5" spans="1:66" x14ac:dyDescent="0.25">
      <c r="A5" s="144" t="str">
        <f>W5</f>
        <v>인천교통공사</v>
      </c>
      <c r="B5" s="144" t="str">
        <f>V5</f>
        <v>63</v>
      </c>
      <c r="C5" s="145" t="str">
        <f>Y5</f>
        <v>70바4904</v>
      </c>
      <c r="D5" s="133" t="str">
        <f>Z5</f>
        <v>중형</v>
      </c>
      <c r="E5" s="129" t="str">
        <f>AZ5</f>
        <v>F</v>
      </c>
      <c r="F5" s="152">
        <f>G5/H5</f>
        <v>0.7014285714285714</v>
      </c>
      <c r="G5" s="153">
        <f>AE5</f>
        <v>2.4550000000000001</v>
      </c>
      <c r="H5" s="154">
        <f>AF5</f>
        <v>3.5</v>
      </c>
      <c r="I5" s="155">
        <f>AC5</f>
        <v>5130.6239999999998</v>
      </c>
      <c r="J5" s="156">
        <f>AI5/AH5</f>
        <v>1.1590263440820339E-2</v>
      </c>
      <c r="K5" s="156">
        <f>AJ5/AH5</f>
        <v>0.33751873240111757</v>
      </c>
      <c r="L5" s="156">
        <f>AK5/AC5</f>
        <v>0.16430749943866477</v>
      </c>
      <c r="M5" s="157">
        <f>AG5</f>
        <v>11.803000000000001</v>
      </c>
      <c r="N5" s="158">
        <f>IF(AW5=0,AT5,"속도계이상")</f>
        <v>0.214</v>
      </c>
      <c r="O5" s="158">
        <f>IF(AW5=0,AU5,"속도계이상")</f>
        <v>8.3810000000000002</v>
      </c>
      <c r="P5" s="159">
        <f>AQ5/60</f>
        <v>0.51</v>
      </c>
      <c r="Q5" s="160">
        <f>AN5</f>
        <v>93</v>
      </c>
      <c r="R5" s="161">
        <f>AC5/(AH5-AI5-AJ5)</f>
        <v>26.992692562098558</v>
      </c>
      <c r="S5" s="146">
        <f>IF(AW5=0,AL5,"속도계이상")</f>
        <v>11</v>
      </c>
      <c r="T5" s="146">
        <f>IF(AW5=0,AM5,"속도계이상")</f>
        <v>430</v>
      </c>
      <c r="U5" t="s">
        <v>115</v>
      </c>
      <c r="V5" s="5" t="s">
        <v>116</v>
      </c>
      <c r="W5" t="s">
        <v>115</v>
      </c>
      <c r="X5" s="5" t="s">
        <v>116</v>
      </c>
      <c r="Y5" t="s">
        <v>194</v>
      </c>
      <c r="Z5" t="s">
        <v>189</v>
      </c>
      <c r="AA5" t="s">
        <v>48</v>
      </c>
      <c r="AB5">
        <v>528</v>
      </c>
      <c r="AC5" s="1">
        <v>5130.6239999999998</v>
      </c>
      <c r="AD5" s="1">
        <v>2090.06</v>
      </c>
      <c r="AE5" s="28">
        <v>2.4550000000000001</v>
      </c>
      <c r="AF5">
        <v>3.5</v>
      </c>
      <c r="AG5">
        <v>11.803000000000001</v>
      </c>
      <c r="AH5">
        <v>292.02209399999998</v>
      </c>
      <c r="AI5">
        <v>3.3846129999999999</v>
      </c>
      <c r="AJ5">
        <v>98.562927000000002</v>
      </c>
      <c r="AK5">
        <v>843</v>
      </c>
      <c r="AL5">
        <v>11</v>
      </c>
      <c r="AM5">
        <v>430</v>
      </c>
      <c r="AN5">
        <v>93</v>
      </c>
      <c r="AO5">
        <v>17.569299999999998</v>
      </c>
      <c r="AP5">
        <v>1736.3</v>
      </c>
      <c r="AQ5">
        <v>30.6</v>
      </c>
      <c r="AR5">
        <v>5</v>
      </c>
      <c r="AS5">
        <v>816</v>
      </c>
      <c r="AT5">
        <v>0.214</v>
      </c>
      <c r="AU5">
        <v>8.3810000000000002</v>
      </c>
      <c r="AV5">
        <v>33166</v>
      </c>
      <c r="AW5">
        <v>0</v>
      </c>
      <c r="AX5" s="29">
        <v>0.56999999999999995</v>
      </c>
      <c r="AY5">
        <v>0.7014285714285714</v>
      </c>
      <c r="AZ5" t="s">
        <v>68</v>
      </c>
      <c r="BA5" t="s">
        <v>195</v>
      </c>
      <c r="BB5">
        <v>9</v>
      </c>
      <c r="BC5" t="s">
        <v>394</v>
      </c>
      <c r="BD5">
        <v>9</v>
      </c>
      <c r="BE5">
        <v>64339.852999999996</v>
      </c>
      <c r="BF5">
        <v>7.9742550857242397E-2</v>
      </c>
      <c r="BG5">
        <v>5.5933703529865736E-2</v>
      </c>
      <c r="BH5">
        <v>197855.24699999997</v>
      </c>
      <c r="BI5">
        <v>2.5931200095997458E-2</v>
      </c>
      <c r="BJ5">
        <v>1.818888463876393E-2</v>
      </c>
      <c r="BK5">
        <v>1</v>
      </c>
      <c r="BL5" t="s">
        <v>68</v>
      </c>
      <c r="BM5">
        <v>0</v>
      </c>
      <c r="BN5" t="s">
        <v>392</v>
      </c>
    </row>
    <row r="6" spans="1:66" x14ac:dyDescent="0.25">
      <c r="A6" s="141" t="str">
        <f t="shared" ref="A6:A7" si="0">W6</f>
        <v>인천교통공사</v>
      </c>
      <c r="B6" s="141" t="str">
        <f t="shared" ref="B6:B7" si="1">V6</f>
        <v>63</v>
      </c>
      <c r="C6" s="142" t="str">
        <f t="shared" ref="C6:C7" si="2">Y6</f>
        <v>70바4905</v>
      </c>
      <c r="D6" s="116" t="str">
        <f t="shared" ref="D6:D7" si="3">Z6</f>
        <v>중형</v>
      </c>
      <c r="E6" s="112" t="str">
        <f>AZ6</f>
        <v>F</v>
      </c>
      <c r="F6" s="162">
        <f>G6/H6</f>
        <v>0.71599999999999997</v>
      </c>
      <c r="G6" s="163">
        <f>AE6</f>
        <v>2.5059999999999998</v>
      </c>
      <c r="H6" s="164">
        <f>AF6</f>
        <v>3.5</v>
      </c>
      <c r="I6" s="165">
        <f t="shared" ref="I6:I7" si="4">AC6</f>
        <v>4616.585</v>
      </c>
      <c r="J6" s="166">
        <f t="shared" ref="J6:J7" si="5">AI6/AH6</f>
        <v>8.6611689750989082E-3</v>
      </c>
      <c r="K6" s="166">
        <f t="shared" ref="K6:K7" si="6">AJ6/AH6</f>
        <v>0.34373673416425016</v>
      </c>
      <c r="L6" s="166">
        <f t="shared" ref="L6:L7" si="7">AK6/AC6</f>
        <v>0.14946112765171657</v>
      </c>
      <c r="M6" s="167">
        <f t="shared" ref="M6:M7" si="8">AG6</f>
        <v>9.6020000000000003</v>
      </c>
      <c r="N6" s="168">
        <f t="shared" ref="N6:N7" si="9">IF(AW6=0,AT6,"속도계이상")</f>
        <v>0.23799999999999999</v>
      </c>
      <c r="O6" s="168">
        <f t="shared" ref="O6:O7" si="10">IF(AW6=0,AU6,"속도계이상")</f>
        <v>5.415</v>
      </c>
      <c r="P6" s="169">
        <f t="shared" ref="P6:P7" si="11">AQ6/60</f>
        <v>0</v>
      </c>
      <c r="Q6" s="170">
        <f t="shared" ref="Q6:Q7" si="12">AN6</f>
        <v>77</v>
      </c>
      <c r="R6" s="171">
        <f t="shared" ref="R6:R7" si="13">AC6/(AH6-AI6-AJ6)</f>
        <v>26.665582080282476</v>
      </c>
      <c r="S6" s="143">
        <f t="shared" ref="S6:S7" si="14">IF(AW6=0,AL6,"속도계이상")</f>
        <v>11</v>
      </c>
      <c r="T6" s="143">
        <f t="shared" ref="T6:T7" si="15">IF(AW6=0,AM6,"속도계이상")</f>
        <v>250</v>
      </c>
      <c r="U6" t="s">
        <v>115</v>
      </c>
      <c r="V6" s="5" t="s">
        <v>116</v>
      </c>
      <c r="W6" t="s">
        <v>115</v>
      </c>
      <c r="X6" s="5" t="s">
        <v>116</v>
      </c>
      <c r="Y6" t="s">
        <v>196</v>
      </c>
      <c r="Z6" t="s">
        <v>189</v>
      </c>
      <c r="AA6" t="s">
        <v>48</v>
      </c>
      <c r="AB6">
        <v>528</v>
      </c>
      <c r="AC6" s="1">
        <v>4616.585</v>
      </c>
      <c r="AD6" s="1">
        <v>1842.5150000000001</v>
      </c>
      <c r="AE6" s="28">
        <v>2.5059999999999998</v>
      </c>
      <c r="AF6">
        <v>3.5</v>
      </c>
      <c r="AG6">
        <v>9.6020000000000003</v>
      </c>
      <c r="AH6">
        <v>267.33850899999999</v>
      </c>
      <c r="AI6">
        <v>2.315464</v>
      </c>
      <c r="AJ6">
        <v>91.894065999999995</v>
      </c>
      <c r="AK6">
        <v>690</v>
      </c>
      <c r="AL6">
        <v>11</v>
      </c>
      <c r="AM6">
        <v>250</v>
      </c>
      <c r="AN6">
        <v>77</v>
      </c>
      <c r="AO6">
        <v>17.268685999999999</v>
      </c>
      <c r="AP6">
        <v>818.1</v>
      </c>
      <c r="AQ6">
        <v>0</v>
      </c>
      <c r="AR6">
        <v>0</v>
      </c>
      <c r="AS6">
        <v>0</v>
      </c>
      <c r="AT6">
        <v>0.23799999999999999</v>
      </c>
      <c r="AU6">
        <v>5.415</v>
      </c>
      <c r="AV6">
        <v>40782</v>
      </c>
      <c r="AW6">
        <v>0</v>
      </c>
      <c r="AX6" s="29">
        <v>0.52</v>
      </c>
      <c r="AY6">
        <v>0.71599999999999997</v>
      </c>
      <c r="AZ6" t="s">
        <v>68</v>
      </c>
      <c r="BA6" t="s">
        <v>195</v>
      </c>
      <c r="BB6">
        <v>6</v>
      </c>
      <c r="BC6" t="s">
        <v>375</v>
      </c>
      <c r="BD6">
        <v>8</v>
      </c>
      <c r="BE6">
        <v>64339.852999999996</v>
      </c>
      <c r="BF6">
        <v>7.1753116998884037E-2</v>
      </c>
      <c r="BG6">
        <v>5.1375231771200972E-2</v>
      </c>
      <c r="BH6">
        <v>197855.24699999997</v>
      </c>
      <c r="BI6">
        <v>2.333314415462533E-2</v>
      </c>
      <c r="BJ6">
        <v>1.6706531214711735E-2</v>
      </c>
      <c r="BK6">
        <v>1</v>
      </c>
      <c r="BL6" t="s">
        <v>68</v>
      </c>
      <c r="BM6">
        <v>0</v>
      </c>
      <c r="BN6" t="s">
        <v>392</v>
      </c>
    </row>
    <row r="7" spans="1:66" x14ac:dyDescent="0.25">
      <c r="A7" s="144" t="str">
        <f t="shared" si="0"/>
        <v>인천교통공사</v>
      </c>
      <c r="B7" s="144" t="str">
        <f t="shared" si="1"/>
        <v>63</v>
      </c>
      <c r="C7" s="145" t="str">
        <f t="shared" si="2"/>
        <v>70바4906</v>
      </c>
      <c r="D7" s="133" t="str">
        <f t="shared" si="3"/>
        <v>중형</v>
      </c>
      <c r="E7" s="129" t="str">
        <f t="shared" ref="E7:E44" si="16">AZ7</f>
        <v>F</v>
      </c>
      <c r="F7" s="152">
        <f t="shared" ref="F7:F44" si="17">G7/H7</f>
        <v>0.77971428571428569</v>
      </c>
      <c r="G7" s="153">
        <f t="shared" ref="G7:G44" si="18">AE7</f>
        <v>2.7290000000000001</v>
      </c>
      <c r="H7" s="154">
        <f t="shared" ref="H7:H44" si="19">AF7</f>
        <v>3.5</v>
      </c>
      <c r="I7" s="155">
        <f t="shared" si="4"/>
        <v>4559.1459999999997</v>
      </c>
      <c r="J7" s="156">
        <f t="shared" si="5"/>
        <v>6.1805388002020853E-3</v>
      </c>
      <c r="K7" s="156">
        <f t="shared" si="6"/>
        <v>0.33549686992373212</v>
      </c>
      <c r="L7" s="156">
        <f t="shared" si="7"/>
        <v>0.12941020094552796</v>
      </c>
      <c r="M7" s="157">
        <f t="shared" si="8"/>
        <v>9.3889999999999993</v>
      </c>
      <c r="N7" s="158">
        <f t="shared" si="9"/>
        <v>8.7999999999999995E-2</v>
      </c>
      <c r="O7" s="158">
        <f t="shared" si="10"/>
        <v>4.8470000000000004</v>
      </c>
      <c r="P7" s="159">
        <f t="shared" si="11"/>
        <v>0</v>
      </c>
      <c r="Q7" s="160">
        <f t="shared" si="12"/>
        <v>75</v>
      </c>
      <c r="R7" s="161">
        <f t="shared" si="13"/>
        <v>26.154205673850157</v>
      </c>
      <c r="S7" s="146">
        <f t="shared" si="14"/>
        <v>4</v>
      </c>
      <c r="T7" s="146">
        <f t="shared" si="15"/>
        <v>221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418</v>
      </c>
      <c r="Z7" s="4" t="s">
        <v>189</v>
      </c>
      <c r="AA7" s="4" t="s">
        <v>48</v>
      </c>
      <c r="AB7" s="4">
        <v>528</v>
      </c>
      <c r="AC7" s="4">
        <v>4559.1459999999997</v>
      </c>
      <c r="AD7" s="4">
        <v>1670.7159999999999</v>
      </c>
      <c r="AE7" s="4">
        <v>2.7290000000000001</v>
      </c>
      <c r="AF7" s="4">
        <v>3.5</v>
      </c>
      <c r="AG7" s="4">
        <v>9.3889999999999993</v>
      </c>
      <c r="AH7" s="4">
        <v>264.79099200000002</v>
      </c>
      <c r="AI7" s="4">
        <v>1.6365510000000001</v>
      </c>
      <c r="AJ7" s="4">
        <v>88.836549000000005</v>
      </c>
      <c r="AK7" s="4">
        <v>590</v>
      </c>
      <c r="AL7" s="4">
        <v>4</v>
      </c>
      <c r="AM7" s="4">
        <v>221</v>
      </c>
      <c r="AN7" s="4">
        <v>75</v>
      </c>
      <c r="AO7" s="4">
        <v>17.217904000000001</v>
      </c>
      <c r="AP7" s="4">
        <v>254.2</v>
      </c>
      <c r="AQ7" s="4">
        <v>0</v>
      </c>
      <c r="AR7" s="4">
        <v>0</v>
      </c>
      <c r="AS7" s="4">
        <v>0</v>
      </c>
      <c r="AT7" s="4">
        <v>8.7999999999999995E-2</v>
      </c>
      <c r="AU7" s="4">
        <v>4.8470000000000004</v>
      </c>
      <c r="AV7" s="4">
        <v>38392</v>
      </c>
      <c r="AW7" s="4">
        <v>0</v>
      </c>
      <c r="AX7" s="30">
        <v>0.56999999999999995</v>
      </c>
      <c r="AY7">
        <v>0.77971428571428569</v>
      </c>
      <c r="AZ7" t="s">
        <v>68</v>
      </c>
      <c r="BA7" t="s">
        <v>195</v>
      </c>
      <c r="BB7">
        <v>2</v>
      </c>
      <c r="BC7" t="s">
        <v>205</v>
      </c>
      <c r="BD7">
        <v>10</v>
      </c>
      <c r="BE7">
        <v>64339.852999999996</v>
      </c>
      <c r="BF7">
        <v>7.0860373274399618E-2</v>
      </c>
      <c r="BG7">
        <v>5.5250845333096155E-2</v>
      </c>
      <c r="BH7">
        <v>197855.24699999997</v>
      </c>
      <c r="BI7">
        <v>2.3042835957744402E-2</v>
      </c>
      <c r="BJ7">
        <v>1.7966828379624135E-2</v>
      </c>
      <c r="BK7">
        <v>1</v>
      </c>
      <c r="BL7" t="s">
        <v>68</v>
      </c>
      <c r="BM7">
        <v>0</v>
      </c>
      <c r="BN7" t="s">
        <v>392</v>
      </c>
    </row>
    <row r="8" spans="1:66" x14ac:dyDescent="0.25">
      <c r="A8" s="141" t="str">
        <f t="shared" ref="A8:A44" si="20">W8</f>
        <v>인천교통공사</v>
      </c>
      <c r="B8" s="141" t="str">
        <f t="shared" ref="B8:B44" si="21">V8</f>
        <v>63</v>
      </c>
      <c r="C8" s="142" t="str">
        <f t="shared" ref="C8:C44" si="22">Y8</f>
        <v>70바4908</v>
      </c>
      <c r="D8" s="116" t="str">
        <f t="shared" ref="D8:D44" si="23">Z8</f>
        <v>중형</v>
      </c>
      <c r="E8" s="112" t="str">
        <f t="shared" si="16"/>
        <v>F</v>
      </c>
      <c r="F8" s="162">
        <f t="shared" si="17"/>
        <v>0.74085714285714288</v>
      </c>
      <c r="G8" s="163">
        <f t="shared" si="18"/>
        <v>2.593</v>
      </c>
      <c r="H8" s="164">
        <f t="shared" si="19"/>
        <v>3.5</v>
      </c>
      <c r="I8" s="165">
        <f t="shared" ref="I8:I44" si="24">AC8</f>
        <v>5006.7269999999999</v>
      </c>
      <c r="J8" s="166">
        <f t="shared" ref="J8:J44" si="25">AI8/AH8</f>
        <v>7.5043794855688831E-3</v>
      </c>
      <c r="K8" s="166">
        <f t="shared" ref="K8:K44" si="26">AJ8/AH8</f>
        <v>0.34029069942087969</v>
      </c>
      <c r="L8" s="166">
        <f t="shared" ref="L8:L44" si="27">AK8/AC8</f>
        <v>0.23068963017156718</v>
      </c>
      <c r="M8" s="167">
        <f t="shared" ref="M8:M44" si="28">AG8</f>
        <v>9.5719999999999992</v>
      </c>
      <c r="N8" s="168">
        <f t="shared" ref="N8:N44" si="29">IF(AW8=0,AT8,"속도계이상")</f>
        <v>0.12</v>
      </c>
      <c r="O8" s="168">
        <f t="shared" ref="O8:O44" si="30">IF(AW8=0,AU8,"속도계이상")</f>
        <v>5.0129999999999999</v>
      </c>
      <c r="P8" s="169">
        <f t="shared" ref="P8:P44" si="31">AQ8/60</f>
        <v>0</v>
      </c>
      <c r="Q8" s="170">
        <f t="shared" ref="Q8:Q44" si="32">AN8</f>
        <v>80</v>
      </c>
      <c r="R8" s="171">
        <f t="shared" ref="R8:R44" si="33">AC8/(AH8-AI8-AJ8)</f>
        <v>26.038718330924809</v>
      </c>
      <c r="S8" s="143">
        <f t="shared" ref="S8:S44" si="34">IF(AW8=0,AL8,"속도계이상")</f>
        <v>6</v>
      </c>
      <c r="T8" s="143">
        <f t="shared" ref="T8:T44" si="35">IF(AW8=0,AM8,"속도계이상")</f>
        <v>251</v>
      </c>
      <c r="U8" t="s">
        <v>115</v>
      </c>
      <c r="V8" s="5" t="s">
        <v>116</v>
      </c>
      <c r="W8" t="s">
        <v>115</v>
      </c>
      <c r="X8" s="5" t="s">
        <v>116</v>
      </c>
      <c r="Y8" t="s">
        <v>199</v>
      </c>
      <c r="Z8" t="s">
        <v>189</v>
      </c>
      <c r="AA8" t="s">
        <v>48</v>
      </c>
      <c r="AB8">
        <v>528</v>
      </c>
      <c r="AC8" s="1">
        <v>5006.7269999999999</v>
      </c>
      <c r="AD8" s="1">
        <v>1931.0160000000001</v>
      </c>
      <c r="AE8" s="28">
        <v>2.593</v>
      </c>
      <c r="AF8">
        <v>3.5</v>
      </c>
      <c r="AG8">
        <v>9.5719999999999992</v>
      </c>
      <c r="AH8">
        <v>294.815448</v>
      </c>
      <c r="AI8">
        <v>2.2124069999999998</v>
      </c>
      <c r="AJ8">
        <v>100.32295499999999</v>
      </c>
      <c r="AK8">
        <v>1155</v>
      </c>
      <c r="AL8">
        <v>6</v>
      </c>
      <c r="AM8">
        <v>251</v>
      </c>
      <c r="AN8">
        <v>80</v>
      </c>
      <c r="AO8">
        <v>16.982579999999999</v>
      </c>
      <c r="AP8">
        <v>305.10000000000002</v>
      </c>
      <c r="AQ8">
        <v>0</v>
      </c>
      <c r="AR8">
        <v>1</v>
      </c>
      <c r="AS8">
        <v>133</v>
      </c>
      <c r="AT8">
        <v>0.12</v>
      </c>
      <c r="AU8">
        <v>5.0129999999999999</v>
      </c>
      <c r="AV8">
        <v>42097</v>
      </c>
      <c r="AW8">
        <v>0</v>
      </c>
      <c r="AX8" s="29">
        <v>0.55000000000000004</v>
      </c>
      <c r="AY8">
        <v>0.74085714285714288</v>
      </c>
      <c r="AZ8" t="s">
        <v>68</v>
      </c>
      <c r="BA8" t="s">
        <v>195</v>
      </c>
      <c r="BB8">
        <v>4</v>
      </c>
      <c r="BC8" t="s">
        <v>374</v>
      </c>
      <c r="BD8">
        <v>12</v>
      </c>
      <c r="BE8">
        <v>64339.852999999996</v>
      </c>
      <c r="BF8">
        <v>7.7816885904293254E-2</v>
      </c>
      <c r="BG8">
        <v>5.7651195757094972E-2</v>
      </c>
      <c r="BH8">
        <v>197855.24699999997</v>
      </c>
      <c r="BI8">
        <v>2.5304999871951846E-2</v>
      </c>
      <c r="BJ8">
        <v>1.8747389905134609E-2</v>
      </c>
      <c r="BK8">
        <v>1</v>
      </c>
      <c r="BL8" t="s">
        <v>68</v>
      </c>
      <c r="BM8">
        <v>0</v>
      </c>
      <c r="BN8" t="s">
        <v>392</v>
      </c>
    </row>
    <row r="9" spans="1:66" x14ac:dyDescent="0.25">
      <c r="A9" s="144" t="str">
        <f t="shared" si="20"/>
        <v>인천교통공사</v>
      </c>
      <c r="B9" s="144" t="str">
        <f t="shared" si="21"/>
        <v>63</v>
      </c>
      <c r="C9" s="145" t="str">
        <f t="shared" si="22"/>
        <v>70바4909</v>
      </c>
      <c r="D9" s="133" t="str">
        <f t="shared" si="23"/>
        <v>중형</v>
      </c>
      <c r="E9" s="129" t="str">
        <f t="shared" si="16"/>
        <v>D</v>
      </c>
      <c r="F9" s="152">
        <f t="shared" si="17"/>
        <v>0.80342857142857138</v>
      </c>
      <c r="G9" s="153">
        <f t="shared" si="18"/>
        <v>2.8119999999999998</v>
      </c>
      <c r="H9" s="154">
        <f t="shared" si="19"/>
        <v>3.5</v>
      </c>
      <c r="I9" s="155">
        <f t="shared" si="24"/>
        <v>5144.0460000000003</v>
      </c>
      <c r="J9" s="156">
        <f t="shared" si="25"/>
        <v>5.4417905092636523E-3</v>
      </c>
      <c r="K9" s="156">
        <f t="shared" si="26"/>
        <v>0.33298294029014686</v>
      </c>
      <c r="L9" s="156">
        <f t="shared" si="27"/>
        <v>0.10264293904059178</v>
      </c>
      <c r="M9" s="157">
        <f t="shared" si="28"/>
        <v>9.3490000000000002</v>
      </c>
      <c r="N9" s="158">
        <f t="shared" si="29"/>
        <v>7.8E-2</v>
      </c>
      <c r="O9" s="158">
        <f t="shared" si="30"/>
        <v>3.149</v>
      </c>
      <c r="P9" s="159">
        <f t="shared" si="31"/>
        <v>0</v>
      </c>
      <c r="Q9" s="160">
        <f t="shared" si="32"/>
        <v>72</v>
      </c>
      <c r="R9" s="161">
        <f t="shared" si="33"/>
        <v>25.977541051078983</v>
      </c>
      <c r="S9" s="146">
        <f t="shared" si="34"/>
        <v>4</v>
      </c>
      <c r="T9" s="146">
        <f t="shared" si="35"/>
        <v>162</v>
      </c>
      <c r="U9" t="s">
        <v>115</v>
      </c>
      <c r="V9" s="5" t="s">
        <v>116</v>
      </c>
      <c r="W9" t="s">
        <v>115</v>
      </c>
      <c r="X9" s="5" t="s">
        <v>116</v>
      </c>
      <c r="Y9" t="s">
        <v>200</v>
      </c>
      <c r="Z9" t="s">
        <v>189</v>
      </c>
      <c r="AA9" t="s">
        <v>48</v>
      </c>
      <c r="AB9">
        <v>528</v>
      </c>
      <c r="AC9" s="1">
        <v>5144.0460000000003</v>
      </c>
      <c r="AD9" s="1">
        <v>1829.0409999999999</v>
      </c>
      <c r="AE9" s="28">
        <v>2.8119999999999998</v>
      </c>
      <c r="AF9">
        <v>3.5</v>
      </c>
      <c r="AG9">
        <v>9.3490000000000002</v>
      </c>
      <c r="AH9">
        <v>299.31435199999999</v>
      </c>
      <c r="AI9">
        <v>1.628806</v>
      </c>
      <c r="AJ9">
        <v>99.666573</v>
      </c>
      <c r="AK9">
        <v>528</v>
      </c>
      <c r="AL9">
        <v>4</v>
      </c>
      <c r="AM9">
        <v>162</v>
      </c>
      <c r="AN9">
        <v>72</v>
      </c>
      <c r="AO9">
        <v>17.186098000000001</v>
      </c>
      <c r="AP9">
        <v>691.6</v>
      </c>
      <c r="AQ9">
        <v>0</v>
      </c>
      <c r="AR9">
        <v>0</v>
      </c>
      <c r="AS9">
        <v>0</v>
      </c>
      <c r="AT9">
        <v>7.8E-2</v>
      </c>
      <c r="AU9">
        <v>3.149</v>
      </c>
      <c r="AV9">
        <v>44780</v>
      </c>
      <c r="AW9">
        <v>0</v>
      </c>
      <c r="AX9" s="29">
        <v>0.59</v>
      </c>
      <c r="AY9">
        <v>0.80342857142857138</v>
      </c>
      <c r="AZ9" t="s">
        <v>66</v>
      </c>
      <c r="BA9" t="s">
        <v>195</v>
      </c>
      <c r="BB9">
        <v>3</v>
      </c>
      <c r="BC9" t="s">
        <v>466</v>
      </c>
      <c r="BD9">
        <v>10</v>
      </c>
      <c r="BE9">
        <v>64339.852999999996</v>
      </c>
      <c r="BF9">
        <v>7.9951161840546958E-2</v>
      </c>
      <c r="BG9">
        <v>6.4235047741605156E-2</v>
      </c>
      <c r="BH9">
        <v>197855.24699999997</v>
      </c>
      <c r="BI9">
        <v>2.5999037569117391E-2</v>
      </c>
      <c r="BJ9">
        <v>2.0888369612673742E-2</v>
      </c>
      <c r="BK9">
        <v>1</v>
      </c>
      <c r="BL9" t="s">
        <v>68</v>
      </c>
      <c r="BM9">
        <v>1</v>
      </c>
      <c r="BN9" t="s">
        <v>391</v>
      </c>
    </row>
    <row r="10" spans="1:66" x14ac:dyDescent="0.25">
      <c r="A10" s="141" t="str">
        <f t="shared" si="20"/>
        <v>인천교통공사</v>
      </c>
      <c r="B10" s="141" t="str">
        <f t="shared" si="21"/>
        <v>63</v>
      </c>
      <c r="C10" s="142" t="str">
        <f t="shared" si="22"/>
        <v>70바4910</v>
      </c>
      <c r="D10" s="116" t="str">
        <f t="shared" si="23"/>
        <v>중형</v>
      </c>
      <c r="E10" s="112" t="str">
        <f t="shared" si="16"/>
        <v>F</v>
      </c>
      <c r="F10" s="162">
        <f t="shared" si="17"/>
        <v>0.70685714285714296</v>
      </c>
      <c r="G10" s="163">
        <f t="shared" si="18"/>
        <v>2.4740000000000002</v>
      </c>
      <c r="H10" s="164">
        <f t="shared" si="19"/>
        <v>3.5</v>
      </c>
      <c r="I10" s="165">
        <f t="shared" si="24"/>
        <v>5026.9719999999998</v>
      </c>
      <c r="J10" s="166">
        <f t="shared" si="25"/>
        <v>9.237962627280499E-3</v>
      </c>
      <c r="K10" s="166">
        <f t="shared" si="26"/>
        <v>0.37319223231273102</v>
      </c>
      <c r="L10" s="166">
        <f t="shared" si="27"/>
        <v>0.23294341006872529</v>
      </c>
      <c r="M10" s="167">
        <f t="shared" si="28"/>
        <v>10.553000000000001</v>
      </c>
      <c r="N10" s="168">
        <f t="shared" si="29"/>
        <v>0.17899999999999999</v>
      </c>
      <c r="O10" s="168">
        <f t="shared" si="30"/>
        <v>12.154</v>
      </c>
      <c r="P10" s="169">
        <f t="shared" si="31"/>
        <v>0</v>
      </c>
      <c r="Q10" s="170">
        <f t="shared" si="32"/>
        <v>84</v>
      </c>
      <c r="R10" s="171">
        <f t="shared" si="33"/>
        <v>27.311909810627391</v>
      </c>
      <c r="S10" s="143">
        <f t="shared" si="34"/>
        <v>9</v>
      </c>
      <c r="T10" s="143">
        <f t="shared" si="35"/>
        <v>611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201</v>
      </c>
      <c r="Z10" s="4" t="s">
        <v>189</v>
      </c>
      <c r="AA10" s="4" t="s">
        <v>48</v>
      </c>
      <c r="AB10" s="4">
        <v>528</v>
      </c>
      <c r="AC10" s="4">
        <v>5026.9719999999998</v>
      </c>
      <c r="AD10" s="4">
        <v>2031.96</v>
      </c>
      <c r="AE10" s="4">
        <v>2.4740000000000002</v>
      </c>
      <c r="AF10" s="4">
        <v>3.5</v>
      </c>
      <c r="AG10" s="4">
        <v>10.553000000000001</v>
      </c>
      <c r="AH10" s="4">
        <v>298.03573699999998</v>
      </c>
      <c r="AI10" s="4">
        <v>2.7532429999999999</v>
      </c>
      <c r="AJ10" s="4">
        <v>111.224622</v>
      </c>
      <c r="AK10" s="4">
        <v>1171</v>
      </c>
      <c r="AL10" s="4">
        <v>9</v>
      </c>
      <c r="AM10" s="4">
        <v>611</v>
      </c>
      <c r="AN10" s="4">
        <v>84</v>
      </c>
      <c r="AO10" s="4">
        <v>16.867010000000001</v>
      </c>
      <c r="AP10" s="4">
        <v>639.9</v>
      </c>
      <c r="AQ10" s="4">
        <v>0</v>
      </c>
      <c r="AR10" s="4">
        <v>3</v>
      </c>
      <c r="AS10" s="4">
        <v>441</v>
      </c>
      <c r="AT10" s="4">
        <v>0.17899999999999999</v>
      </c>
      <c r="AU10" s="4">
        <v>12.154</v>
      </c>
      <c r="AV10" s="4">
        <v>42385</v>
      </c>
      <c r="AW10" s="4">
        <v>0</v>
      </c>
      <c r="AX10" s="30">
        <v>0.53</v>
      </c>
      <c r="AY10">
        <v>0.70685714285714296</v>
      </c>
      <c r="AZ10" t="s">
        <v>68</v>
      </c>
      <c r="BA10" t="s">
        <v>195</v>
      </c>
      <c r="BB10">
        <v>8</v>
      </c>
      <c r="BC10" t="s">
        <v>377</v>
      </c>
      <c r="BD10">
        <v>7</v>
      </c>
      <c r="BE10">
        <v>64339.852999999996</v>
      </c>
      <c r="BF10">
        <v>7.8131543135480902E-2</v>
      </c>
      <c r="BG10">
        <v>5.522783934776565E-2</v>
      </c>
      <c r="BH10">
        <v>197855.24699999997</v>
      </c>
      <c r="BI10">
        <v>2.540732215203775E-2</v>
      </c>
      <c r="BJ10">
        <v>1.7959347144040402E-2</v>
      </c>
      <c r="BK10">
        <v>1</v>
      </c>
      <c r="BL10" t="s">
        <v>68</v>
      </c>
      <c r="BM10">
        <v>0</v>
      </c>
      <c r="BN10" t="s">
        <v>392</v>
      </c>
    </row>
    <row r="11" spans="1:66" x14ac:dyDescent="0.25">
      <c r="A11" s="144" t="str">
        <f t="shared" si="20"/>
        <v>인천교통공사</v>
      </c>
      <c r="B11" s="144" t="str">
        <f t="shared" si="21"/>
        <v>63</v>
      </c>
      <c r="C11" s="145" t="str">
        <f t="shared" si="22"/>
        <v>70바4911</v>
      </c>
      <c r="D11" s="133" t="str">
        <f t="shared" si="23"/>
        <v>중형</v>
      </c>
      <c r="E11" s="129" t="str">
        <f t="shared" si="16"/>
        <v>F</v>
      </c>
      <c r="F11" s="152">
        <f t="shared" si="17"/>
        <v>0.75085714285714289</v>
      </c>
      <c r="G11" s="153">
        <f t="shared" si="18"/>
        <v>2.6280000000000001</v>
      </c>
      <c r="H11" s="154">
        <f t="shared" si="19"/>
        <v>3.5</v>
      </c>
      <c r="I11" s="155">
        <f t="shared" si="24"/>
        <v>5778.8429999999998</v>
      </c>
      <c r="J11" s="156">
        <f t="shared" si="25"/>
        <v>7.4219368598222105E-3</v>
      </c>
      <c r="K11" s="156">
        <f t="shared" si="26"/>
        <v>0.33013487123942198</v>
      </c>
      <c r="L11" s="156">
        <f t="shared" si="27"/>
        <v>9.4655625702238316E-2</v>
      </c>
      <c r="M11" s="157">
        <f t="shared" si="28"/>
        <v>11.009</v>
      </c>
      <c r="N11" s="158">
        <f t="shared" si="29"/>
        <v>0.104</v>
      </c>
      <c r="O11" s="158">
        <f t="shared" si="30"/>
        <v>7.8739999999999997</v>
      </c>
      <c r="P11" s="159">
        <f t="shared" si="31"/>
        <v>0.52</v>
      </c>
      <c r="Q11" s="160">
        <f t="shared" si="32"/>
        <v>94</v>
      </c>
      <c r="R11" s="161">
        <f t="shared" si="33"/>
        <v>25.861957507823949</v>
      </c>
      <c r="S11" s="146">
        <f t="shared" si="34"/>
        <v>6</v>
      </c>
      <c r="T11" s="146">
        <f t="shared" si="35"/>
        <v>455</v>
      </c>
      <c r="U11" t="s">
        <v>115</v>
      </c>
      <c r="V11" s="5" t="s">
        <v>116</v>
      </c>
      <c r="W11" t="s">
        <v>115</v>
      </c>
      <c r="X11" s="5" t="s">
        <v>116</v>
      </c>
      <c r="Y11" t="s">
        <v>202</v>
      </c>
      <c r="Z11" t="s">
        <v>189</v>
      </c>
      <c r="AA11" t="s">
        <v>48</v>
      </c>
      <c r="AB11">
        <v>528</v>
      </c>
      <c r="AC11" s="1">
        <v>5778.8429999999998</v>
      </c>
      <c r="AD11" s="1">
        <v>2199.0239999999999</v>
      </c>
      <c r="AE11" s="28">
        <v>2.6280000000000001</v>
      </c>
      <c r="AF11">
        <v>3.5</v>
      </c>
      <c r="AG11">
        <v>11.009</v>
      </c>
      <c r="AH11">
        <v>337.31127700000002</v>
      </c>
      <c r="AI11">
        <v>2.5035029999999998</v>
      </c>
      <c r="AJ11">
        <v>111.358215</v>
      </c>
      <c r="AK11">
        <v>547</v>
      </c>
      <c r="AL11">
        <v>6</v>
      </c>
      <c r="AM11">
        <v>455</v>
      </c>
      <c r="AN11">
        <v>94</v>
      </c>
      <c r="AO11">
        <v>17.132076999999999</v>
      </c>
      <c r="AP11">
        <v>1201</v>
      </c>
      <c r="AQ11">
        <v>31.2</v>
      </c>
      <c r="AR11">
        <v>3</v>
      </c>
      <c r="AS11">
        <v>218</v>
      </c>
      <c r="AT11">
        <v>0.104</v>
      </c>
      <c r="AU11">
        <v>7.8739999999999997</v>
      </c>
      <c r="AV11">
        <v>51188</v>
      </c>
      <c r="AW11">
        <v>0</v>
      </c>
      <c r="AX11" s="29">
        <v>0.61</v>
      </c>
      <c r="AY11">
        <v>0.75085714285714289</v>
      </c>
      <c r="AZ11" t="s">
        <v>68</v>
      </c>
      <c r="BA11" t="s">
        <v>195</v>
      </c>
      <c r="BB11">
        <v>3</v>
      </c>
      <c r="BC11" t="s">
        <v>198</v>
      </c>
      <c r="BD11">
        <v>14</v>
      </c>
      <c r="BE11">
        <v>64339.852999999996</v>
      </c>
      <c r="BF11">
        <v>8.9817472849992377E-2</v>
      </c>
      <c r="BG11">
        <v>6.7440091042794276E-2</v>
      </c>
      <c r="BH11">
        <v>197855.24699999997</v>
      </c>
      <c r="BI11">
        <v>2.920742860056676E-2</v>
      </c>
      <c r="BJ11">
        <v>2.1930606389225556E-2</v>
      </c>
      <c r="BK11">
        <v>1</v>
      </c>
      <c r="BL11" t="s">
        <v>68</v>
      </c>
      <c r="BM11">
        <v>0</v>
      </c>
      <c r="BN11" t="s">
        <v>392</v>
      </c>
    </row>
    <row r="12" spans="1:66" s="2" customFormat="1" x14ac:dyDescent="0.25">
      <c r="A12" s="141" t="str">
        <f t="shared" si="20"/>
        <v>인천교통공사</v>
      </c>
      <c r="B12" s="141" t="str">
        <f t="shared" si="21"/>
        <v>63</v>
      </c>
      <c r="C12" s="142" t="str">
        <f t="shared" si="22"/>
        <v>70바4912</v>
      </c>
      <c r="D12" s="116" t="str">
        <f t="shared" si="23"/>
        <v>중형</v>
      </c>
      <c r="E12" s="112" t="str">
        <f t="shared" si="16"/>
        <v>D</v>
      </c>
      <c r="F12" s="162">
        <f t="shared" si="17"/>
        <v>0.83685714285714285</v>
      </c>
      <c r="G12" s="163">
        <f t="shared" si="18"/>
        <v>2.9289999999999998</v>
      </c>
      <c r="H12" s="164">
        <f t="shared" si="19"/>
        <v>3.5</v>
      </c>
      <c r="I12" s="165">
        <f t="shared" si="24"/>
        <v>4768.473</v>
      </c>
      <c r="J12" s="166">
        <f t="shared" si="25"/>
        <v>6.8014491574712272E-3</v>
      </c>
      <c r="K12" s="166">
        <f t="shared" si="26"/>
        <v>0.32678116942799351</v>
      </c>
      <c r="L12" s="166">
        <f t="shared" si="27"/>
        <v>9.3740700639387081E-2</v>
      </c>
      <c r="M12" s="167">
        <f t="shared" si="28"/>
        <v>8.3209999999999997</v>
      </c>
      <c r="N12" s="168">
        <f t="shared" si="29"/>
        <v>8.4000000000000005E-2</v>
      </c>
      <c r="O12" s="168">
        <f t="shared" si="30"/>
        <v>2.6</v>
      </c>
      <c r="P12" s="169">
        <f t="shared" si="31"/>
        <v>0</v>
      </c>
      <c r="Q12" s="170">
        <f t="shared" si="32"/>
        <v>73</v>
      </c>
      <c r="R12" s="171">
        <f t="shared" si="33"/>
        <v>25.792252171279376</v>
      </c>
      <c r="S12" s="143">
        <f t="shared" si="34"/>
        <v>4</v>
      </c>
      <c r="T12" s="143">
        <f t="shared" si="35"/>
        <v>124</v>
      </c>
      <c r="U12" t="s">
        <v>115</v>
      </c>
      <c r="V12" s="5" t="s">
        <v>116</v>
      </c>
      <c r="W12" t="s">
        <v>115</v>
      </c>
      <c r="X12" s="5" t="s">
        <v>116</v>
      </c>
      <c r="Y12" t="s">
        <v>203</v>
      </c>
      <c r="Z12" t="s">
        <v>189</v>
      </c>
      <c r="AA12" t="s">
        <v>48</v>
      </c>
      <c r="AB12">
        <v>528</v>
      </c>
      <c r="AC12" s="1">
        <v>4768.473</v>
      </c>
      <c r="AD12" s="1">
        <v>1628.107</v>
      </c>
      <c r="AE12" s="28">
        <v>2.9289999999999998</v>
      </c>
      <c r="AF12">
        <v>3.5</v>
      </c>
      <c r="AG12">
        <v>8.3209999999999997</v>
      </c>
      <c r="AH12">
        <v>277.42381899999998</v>
      </c>
      <c r="AI12">
        <v>1.886884</v>
      </c>
      <c r="AJ12">
        <v>90.656880000000001</v>
      </c>
      <c r="AK12">
        <v>447</v>
      </c>
      <c r="AL12">
        <v>4</v>
      </c>
      <c r="AM12">
        <v>124</v>
      </c>
      <c r="AN12">
        <v>73</v>
      </c>
      <c r="AO12">
        <v>17.188404999999999</v>
      </c>
      <c r="AP12">
        <v>465.9</v>
      </c>
      <c r="AQ12">
        <v>0</v>
      </c>
      <c r="AR12">
        <v>2</v>
      </c>
      <c r="AS12">
        <v>378</v>
      </c>
      <c r="AT12">
        <v>8.4000000000000005E-2</v>
      </c>
      <c r="AU12">
        <v>2.6</v>
      </c>
      <c r="AV12">
        <v>39145</v>
      </c>
      <c r="AW12">
        <v>0</v>
      </c>
      <c r="AX12" s="29">
        <v>0.57999999999999996</v>
      </c>
      <c r="AY12" s="2">
        <v>0.83685714285714285</v>
      </c>
      <c r="AZ12" s="2" t="s">
        <v>66</v>
      </c>
      <c r="BA12" s="2" t="s">
        <v>195</v>
      </c>
      <c r="BB12" s="2">
        <v>1</v>
      </c>
      <c r="BC12" s="2" t="s">
        <v>207</v>
      </c>
      <c r="BD12" s="2">
        <v>10</v>
      </c>
      <c r="BE12" s="2">
        <v>64339.852999999996</v>
      </c>
      <c r="BF12" s="2">
        <v>7.4113831127341878E-2</v>
      </c>
      <c r="BG12" s="2">
        <v>6.2022688963424104E-2</v>
      </c>
      <c r="BH12" s="2">
        <v>197855.24699999997</v>
      </c>
      <c r="BI12" s="2">
        <v>2.4100816492372328E-2</v>
      </c>
      <c r="BJ12" s="2">
        <v>2.0168940430331014E-2</v>
      </c>
      <c r="BK12" s="2">
        <v>1</v>
      </c>
      <c r="BL12" s="2" t="s">
        <v>68</v>
      </c>
      <c r="BM12" s="2">
        <v>1</v>
      </c>
      <c r="BN12" s="2" t="s">
        <v>391</v>
      </c>
    </row>
    <row r="13" spans="1:66" x14ac:dyDescent="0.25">
      <c r="A13" s="144" t="str">
        <f t="shared" si="20"/>
        <v>인천교통공사</v>
      </c>
      <c r="B13" s="144" t="str">
        <f t="shared" si="21"/>
        <v>63</v>
      </c>
      <c r="C13" s="145" t="str">
        <f t="shared" si="22"/>
        <v>70바4913</v>
      </c>
      <c r="D13" s="133" t="str">
        <f t="shared" si="23"/>
        <v>중형</v>
      </c>
      <c r="E13" s="129" t="str">
        <f t="shared" si="16"/>
        <v>F</v>
      </c>
      <c r="F13" s="152">
        <f t="shared" si="17"/>
        <v>0.73199999999999998</v>
      </c>
      <c r="G13" s="153">
        <f t="shared" si="18"/>
        <v>2.5619999999999998</v>
      </c>
      <c r="H13" s="154">
        <f t="shared" si="19"/>
        <v>3.5</v>
      </c>
      <c r="I13" s="155">
        <f t="shared" si="24"/>
        <v>5163.7690000000002</v>
      </c>
      <c r="J13" s="156">
        <f t="shared" si="25"/>
        <v>1.1821965216348491E-2</v>
      </c>
      <c r="K13" s="156">
        <f t="shared" si="26"/>
        <v>0.34633555106714481</v>
      </c>
      <c r="L13" s="156">
        <f t="shared" si="27"/>
        <v>0.21205441219388396</v>
      </c>
      <c r="M13" s="157">
        <f t="shared" si="28"/>
        <v>10.519</v>
      </c>
      <c r="N13" s="158">
        <f t="shared" si="29"/>
        <v>7.6999999999999999E-2</v>
      </c>
      <c r="O13" s="158">
        <f t="shared" si="30"/>
        <v>5.4219999999999997</v>
      </c>
      <c r="P13" s="159">
        <f t="shared" si="31"/>
        <v>0</v>
      </c>
      <c r="Q13" s="160">
        <f t="shared" si="32"/>
        <v>74</v>
      </c>
      <c r="R13" s="161">
        <f t="shared" si="33"/>
        <v>25.797157072077937</v>
      </c>
      <c r="S13" s="146">
        <f t="shared" si="34"/>
        <v>4</v>
      </c>
      <c r="T13" s="146">
        <f t="shared" si="35"/>
        <v>280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204</v>
      </c>
      <c r="Z13" s="4" t="s">
        <v>189</v>
      </c>
      <c r="AA13" s="4" t="s">
        <v>48</v>
      </c>
      <c r="AB13" s="4">
        <v>528</v>
      </c>
      <c r="AC13" s="4">
        <v>5163.7690000000002</v>
      </c>
      <c r="AD13" s="4">
        <v>2015.441</v>
      </c>
      <c r="AE13" s="4">
        <v>2.5619999999999998</v>
      </c>
      <c r="AF13" s="4">
        <v>3.5</v>
      </c>
      <c r="AG13" s="4">
        <v>10.519</v>
      </c>
      <c r="AH13" s="4">
        <v>311.86489999999998</v>
      </c>
      <c r="AI13" s="4">
        <v>3.6868560000000001</v>
      </c>
      <c r="AJ13" s="4">
        <v>108.009902</v>
      </c>
      <c r="AK13" s="4">
        <v>1095</v>
      </c>
      <c r="AL13" s="4">
        <v>4</v>
      </c>
      <c r="AM13" s="4">
        <v>280</v>
      </c>
      <c r="AN13" s="4">
        <v>74</v>
      </c>
      <c r="AO13" s="4">
        <v>16.557711000000001</v>
      </c>
      <c r="AP13" s="4">
        <v>410.4</v>
      </c>
      <c r="AQ13" s="4">
        <v>0</v>
      </c>
      <c r="AR13" s="4">
        <v>5</v>
      </c>
      <c r="AS13" s="4">
        <v>296</v>
      </c>
      <c r="AT13" s="4">
        <v>7.6999999999999999E-2</v>
      </c>
      <c r="AU13" s="4">
        <v>5.4219999999999997</v>
      </c>
      <c r="AV13" s="4">
        <v>44107</v>
      </c>
      <c r="AW13" s="4">
        <v>0</v>
      </c>
      <c r="AX13" s="30">
        <v>0.57999999999999996</v>
      </c>
      <c r="AY13">
        <v>0.73199999999999998</v>
      </c>
      <c r="AZ13" t="s">
        <v>68</v>
      </c>
      <c r="BA13" t="s">
        <v>195</v>
      </c>
      <c r="BB13">
        <v>5</v>
      </c>
      <c r="BC13" t="s">
        <v>376</v>
      </c>
      <c r="BD13">
        <v>10</v>
      </c>
      <c r="BE13">
        <v>64339.852999999996</v>
      </c>
      <c r="BF13">
        <v>8.025770590430166E-2</v>
      </c>
      <c r="BG13">
        <v>5.8748640721948811E-2</v>
      </c>
      <c r="BH13">
        <v>197855.24699999997</v>
      </c>
      <c r="BI13">
        <v>2.6098721556775298E-2</v>
      </c>
      <c r="BJ13">
        <v>1.9104264179559519E-2</v>
      </c>
      <c r="BK13">
        <v>1</v>
      </c>
      <c r="BL13" t="s">
        <v>68</v>
      </c>
      <c r="BM13">
        <v>0</v>
      </c>
      <c r="BN13" t="s">
        <v>392</v>
      </c>
    </row>
    <row r="14" spans="1:66" x14ac:dyDescent="0.25">
      <c r="A14" s="141" t="str">
        <f t="shared" si="20"/>
        <v>인천교통공사</v>
      </c>
      <c r="B14" s="141" t="str">
        <f t="shared" si="21"/>
        <v>63</v>
      </c>
      <c r="C14" s="142" t="str">
        <f t="shared" si="22"/>
        <v>70바4914</v>
      </c>
      <c r="D14" s="116" t="str">
        <f t="shared" si="23"/>
        <v>중형</v>
      </c>
      <c r="E14" s="112" t="str">
        <f t="shared" si="16"/>
        <v>D</v>
      </c>
      <c r="F14" s="162">
        <f t="shared" si="17"/>
        <v>0.82057142857142851</v>
      </c>
      <c r="G14" s="163">
        <f t="shared" si="18"/>
        <v>2.8719999999999999</v>
      </c>
      <c r="H14" s="164">
        <f t="shared" si="19"/>
        <v>3.5</v>
      </c>
      <c r="I14" s="165">
        <f t="shared" si="24"/>
        <v>4229.5029999999997</v>
      </c>
      <c r="J14" s="166">
        <f t="shared" si="25"/>
        <v>4.8147942135912626E-3</v>
      </c>
      <c r="K14" s="166">
        <f t="shared" si="26"/>
        <v>0.32162022175121735</v>
      </c>
      <c r="L14" s="166">
        <f t="shared" si="27"/>
        <v>9.9775316390601929E-2</v>
      </c>
      <c r="M14" s="167">
        <f t="shared" si="28"/>
        <v>9.5609999999999999</v>
      </c>
      <c r="N14" s="168">
        <f t="shared" si="29"/>
        <v>0.14199999999999999</v>
      </c>
      <c r="O14" s="168">
        <f t="shared" si="30"/>
        <v>6.6669999999999998</v>
      </c>
      <c r="P14" s="169">
        <f t="shared" si="31"/>
        <v>0</v>
      </c>
      <c r="Q14" s="170">
        <f t="shared" si="32"/>
        <v>80</v>
      </c>
      <c r="R14" s="171">
        <f t="shared" si="33"/>
        <v>25.574744585457932</v>
      </c>
      <c r="S14" s="143">
        <f t="shared" si="34"/>
        <v>6</v>
      </c>
      <c r="T14" s="143">
        <f t="shared" si="35"/>
        <v>282</v>
      </c>
      <c r="U14" t="s">
        <v>115</v>
      </c>
      <c r="V14" s="5" t="s">
        <v>116</v>
      </c>
      <c r="W14" t="s">
        <v>115</v>
      </c>
      <c r="X14" s="5" t="s">
        <v>116</v>
      </c>
      <c r="Y14" t="s">
        <v>206</v>
      </c>
      <c r="Z14" t="s">
        <v>189</v>
      </c>
      <c r="AA14" t="s">
        <v>48</v>
      </c>
      <c r="AB14">
        <v>528</v>
      </c>
      <c r="AC14" s="1">
        <v>4229.5029999999997</v>
      </c>
      <c r="AD14" s="1">
        <v>1472.568</v>
      </c>
      <c r="AE14" s="28">
        <v>2.8719999999999999</v>
      </c>
      <c r="AF14">
        <v>3.5</v>
      </c>
      <c r="AG14">
        <v>9.5609999999999999</v>
      </c>
      <c r="AH14">
        <v>245.526589</v>
      </c>
      <c r="AI14">
        <v>1.1821600000000001</v>
      </c>
      <c r="AJ14">
        <v>78.966316000000006</v>
      </c>
      <c r="AK14">
        <v>422</v>
      </c>
      <c r="AL14">
        <v>6</v>
      </c>
      <c r="AM14">
        <v>282</v>
      </c>
      <c r="AN14">
        <v>80</v>
      </c>
      <c r="AO14">
        <v>17.226251999999999</v>
      </c>
      <c r="AP14">
        <v>651.6</v>
      </c>
      <c r="AQ14">
        <v>0</v>
      </c>
      <c r="AR14">
        <v>0</v>
      </c>
      <c r="AS14">
        <v>0</v>
      </c>
      <c r="AT14">
        <v>0.14199999999999999</v>
      </c>
      <c r="AU14">
        <v>6.6669999999999998</v>
      </c>
      <c r="AV14">
        <v>36665</v>
      </c>
      <c r="AW14">
        <v>0</v>
      </c>
      <c r="AX14" s="29">
        <v>0.62</v>
      </c>
      <c r="AY14">
        <v>0.82057142857142851</v>
      </c>
      <c r="AZ14" t="s">
        <v>66</v>
      </c>
      <c r="BA14" t="s">
        <v>195</v>
      </c>
      <c r="BB14">
        <v>2</v>
      </c>
      <c r="BC14" t="s">
        <v>379</v>
      </c>
      <c r="BD14">
        <v>12</v>
      </c>
      <c r="BE14">
        <v>64339.852999999996</v>
      </c>
      <c r="BF14">
        <v>6.573690804049552E-2</v>
      </c>
      <c r="BG14">
        <v>5.3941828540658036E-2</v>
      </c>
      <c r="BH14">
        <v>197855.24699999997</v>
      </c>
      <c r="BI14">
        <v>2.1376754289462944E-2</v>
      </c>
      <c r="BJ14">
        <v>1.7541153805525022E-2</v>
      </c>
      <c r="BK14">
        <v>1</v>
      </c>
      <c r="BL14" t="s">
        <v>68</v>
      </c>
      <c r="BM14">
        <v>1</v>
      </c>
      <c r="BN14" t="s">
        <v>391</v>
      </c>
    </row>
    <row r="15" spans="1:66" x14ac:dyDescent="0.25">
      <c r="A15" s="144" t="str">
        <f t="shared" si="20"/>
        <v>인천교통공사</v>
      </c>
      <c r="B15" s="144" t="str">
        <f t="shared" si="21"/>
        <v>63</v>
      </c>
      <c r="C15" s="145" t="str">
        <f t="shared" si="22"/>
        <v>70바4915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0.71085714285714285</v>
      </c>
      <c r="G15" s="153">
        <f t="shared" si="18"/>
        <v>2.488</v>
      </c>
      <c r="H15" s="154">
        <f t="shared" si="19"/>
        <v>3.5</v>
      </c>
      <c r="I15" s="155">
        <f t="shared" si="24"/>
        <v>5095.6980000000003</v>
      </c>
      <c r="J15" s="156">
        <f t="shared" si="25"/>
        <v>1.0888938457733591E-2</v>
      </c>
      <c r="K15" s="156">
        <f t="shared" si="26"/>
        <v>0.3715196302782946</v>
      </c>
      <c r="L15" s="156">
        <f t="shared" si="27"/>
        <v>0.22626929617885516</v>
      </c>
      <c r="M15" s="157">
        <f t="shared" si="28"/>
        <v>12.603999999999999</v>
      </c>
      <c r="N15" s="158">
        <f t="shared" si="29"/>
        <v>0.216</v>
      </c>
      <c r="O15" s="158">
        <f t="shared" si="30"/>
        <v>17.917000000000002</v>
      </c>
      <c r="P15" s="159">
        <f t="shared" si="31"/>
        <v>0</v>
      </c>
      <c r="Q15" s="160">
        <f t="shared" si="32"/>
        <v>77</v>
      </c>
      <c r="R15" s="161">
        <f t="shared" si="33"/>
        <v>28.030837949490891</v>
      </c>
      <c r="S15" s="146">
        <f t="shared" si="34"/>
        <v>11</v>
      </c>
      <c r="T15" s="146">
        <f t="shared" si="35"/>
        <v>913</v>
      </c>
      <c r="U15" t="s">
        <v>115</v>
      </c>
      <c r="V15" s="5" t="s">
        <v>116</v>
      </c>
      <c r="W15" t="s">
        <v>115</v>
      </c>
      <c r="X15" s="5" t="s">
        <v>116</v>
      </c>
      <c r="Y15" t="s">
        <v>208</v>
      </c>
      <c r="Z15" t="s">
        <v>189</v>
      </c>
      <c r="AA15" t="s">
        <v>48</v>
      </c>
      <c r="AB15">
        <v>528</v>
      </c>
      <c r="AC15" s="1">
        <v>5095.6980000000003</v>
      </c>
      <c r="AD15" s="1">
        <v>2048.2829999999999</v>
      </c>
      <c r="AE15" s="28">
        <v>2.488</v>
      </c>
      <c r="AF15">
        <v>3.5</v>
      </c>
      <c r="AG15">
        <v>12.603999999999999</v>
      </c>
      <c r="AH15">
        <v>294.35155800000001</v>
      </c>
      <c r="AI15">
        <v>3.2051759999999998</v>
      </c>
      <c r="AJ15">
        <v>109.357382</v>
      </c>
      <c r="AK15">
        <v>1153</v>
      </c>
      <c r="AL15">
        <v>11</v>
      </c>
      <c r="AM15">
        <v>913</v>
      </c>
      <c r="AN15">
        <v>77</v>
      </c>
      <c r="AO15">
        <v>17.311605</v>
      </c>
      <c r="AP15">
        <v>679.2</v>
      </c>
      <c r="AQ15">
        <v>0</v>
      </c>
      <c r="AR15">
        <v>0</v>
      </c>
      <c r="AS15">
        <v>0</v>
      </c>
      <c r="AT15">
        <v>0.216</v>
      </c>
      <c r="AU15">
        <v>17.917000000000002</v>
      </c>
      <c r="AV15">
        <v>41604</v>
      </c>
      <c r="AW15">
        <v>0</v>
      </c>
      <c r="AX15" s="29">
        <v>0.57999999999999996</v>
      </c>
      <c r="AY15">
        <v>0.71085714285714285</v>
      </c>
      <c r="AZ15" t="s">
        <v>68</v>
      </c>
      <c r="BA15" t="s">
        <v>195</v>
      </c>
      <c r="BB15">
        <v>7</v>
      </c>
      <c r="BC15" t="s">
        <v>378</v>
      </c>
      <c r="BD15">
        <v>10</v>
      </c>
      <c r="BE15">
        <v>64339.852999999996</v>
      </c>
      <c r="BF15">
        <v>7.9199714677619812E-2</v>
      </c>
      <c r="BG15">
        <v>5.6299682890833744E-2</v>
      </c>
      <c r="BH15">
        <v>197855.24699999997</v>
      </c>
      <c r="BI15">
        <v>2.575467710492409E-2</v>
      </c>
      <c r="BJ15">
        <v>1.8307896182014609E-2</v>
      </c>
      <c r="BK15">
        <v>1</v>
      </c>
      <c r="BL15" t="s">
        <v>68</v>
      </c>
      <c r="BM15">
        <v>0</v>
      </c>
      <c r="BN15" t="s">
        <v>392</v>
      </c>
    </row>
    <row r="16" spans="1:66" x14ac:dyDescent="0.25">
      <c r="A16" s="141" t="str">
        <f t="shared" si="20"/>
        <v>인천교통공사</v>
      </c>
      <c r="B16" s="141" t="str">
        <f t="shared" si="21"/>
        <v>63</v>
      </c>
      <c r="C16" s="142" t="str">
        <f t="shared" si="22"/>
        <v>70바4916</v>
      </c>
      <c r="D16" s="116" t="str">
        <f t="shared" si="23"/>
        <v>중형</v>
      </c>
      <c r="E16" s="112" t="str">
        <f t="shared" si="16"/>
        <v>C</v>
      </c>
      <c r="F16" s="162">
        <f t="shared" si="17"/>
        <v>0.8611428571428571</v>
      </c>
      <c r="G16" s="163">
        <f t="shared" si="18"/>
        <v>3.0139999999999998</v>
      </c>
      <c r="H16" s="164">
        <f t="shared" si="19"/>
        <v>3.5</v>
      </c>
      <c r="I16" s="165">
        <f t="shared" si="24"/>
        <v>4995.2190000000001</v>
      </c>
      <c r="J16" s="166">
        <f t="shared" si="25"/>
        <v>5.5620073531185013E-3</v>
      </c>
      <c r="K16" s="166">
        <f t="shared" si="26"/>
        <v>0.32117340402220529</v>
      </c>
      <c r="L16" s="166">
        <f t="shared" si="27"/>
        <v>0.26945765541010314</v>
      </c>
      <c r="M16" s="167">
        <f t="shared" si="28"/>
        <v>8.1189999999999998</v>
      </c>
      <c r="N16" s="168">
        <f t="shared" si="29"/>
        <v>0.12</v>
      </c>
      <c r="O16" s="168">
        <f t="shared" si="30"/>
        <v>3.4630000000000001</v>
      </c>
      <c r="P16" s="169">
        <f t="shared" si="31"/>
        <v>0</v>
      </c>
      <c r="Q16" s="170">
        <f t="shared" si="32"/>
        <v>72</v>
      </c>
      <c r="R16" s="171">
        <f t="shared" si="33"/>
        <v>25.748576896794784</v>
      </c>
      <c r="S16" s="143">
        <f t="shared" si="34"/>
        <v>6</v>
      </c>
      <c r="T16" s="143">
        <f t="shared" si="35"/>
        <v>173</v>
      </c>
      <c r="U16" t="s">
        <v>115</v>
      </c>
      <c r="V16" t="s">
        <v>116</v>
      </c>
      <c r="W16" s="4" t="s">
        <v>115</v>
      </c>
      <c r="X16" s="4" t="s">
        <v>116</v>
      </c>
      <c r="Y16" s="4" t="s">
        <v>209</v>
      </c>
      <c r="Z16" s="4" t="s">
        <v>189</v>
      </c>
      <c r="AA16" s="4" t="s">
        <v>48</v>
      </c>
      <c r="AB16" s="4">
        <v>528</v>
      </c>
      <c r="AC16" s="4">
        <v>4995.2190000000001</v>
      </c>
      <c r="AD16" s="4">
        <v>1657.14</v>
      </c>
      <c r="AE16" s="4">
        <v>3.0139999999999998</v>
      </c>
      <c r="AF16" s="4">
        <v>3.5</v>
      </c>
      <c r="AG16" s="4">
        <v>8.1189999999999998</v>
      </c>
      <c r="AH16" s="4">
        <v>288.14794699999999</v>
      </c>
      <c r="AI16" s="4">
        <v>1.602681</v>
      </c>
      <c r="AJ16" s="4">
        <v>92.545456999999999</v>
      </c>
      <c r="AK16" s="4">
        <v>1346</v>
      </c>
      <c r="AL16" s="4">
        <v>6</v>
      </c>
      <c r="AM16" s="4">
        <v>173</v>
      </c>
      <c r="AN16" s="4">
        <v>72</v>
      </c>
      <c r="AO16" s="4">
        <v>17.335605000000001</v>
      </c>
      <c r="AP16" s="4">
        <v>73.3</v>
      </c>
      <c r="AQ16" s="4">
        <v>0</v>
      </c>
      <c r="AR16" s="4">
        <v>0</v>
      </c>
      <c r="AS16" s="4">
        <v>0</v>
      </c>
      <c r="AT16" s="4">
        <v>0.12</v>
      </c>
      <c r="AU16" s="4">
        <v>3.4630000000000001</v>
      </c>
      <c r="AV16" s="4">
        <v>42979</v>
      </c>
      <c r="AW16" s="4">
        <v>0</v>
      </c>
      <c r="AX16" s="30">
        <v>0.59</v>
      </c>
      <c r="AY16">
        <v>0.8611428571428571</v>
      </c>
      <c r="AZ16" t="s">
        <v>67</v>
      </c>
      <c r="BA16" t="s">
        <v>195</v>
      </c>
      <c r="BB16">
        <v>1</v>
      </c>
      <c r="BC16" t="s">
        <v>467</v>
      </c>
      <c r="BD16">
        <v>9</v>
      </c>
      <c r="BE16">
        <v>64339.852999999996</v>
      </c>
      <c r="BF16">
        <v>7.7638023201576173E-2</v>
      </c>
      <c r="BG16">
        <v>6.685742912272874E-2</v>
      </c>
      <c r="BH16">
        <v>197855.24699999997</v>
      </c>
      <c r="BI16">
        <v>2.5246836137734575E-2</v>
      </c>
      <c r="BJ16">
        <v>2.1741132605466288E-2</v>
      </c>
      <c r="BK16">
        <v>1</v>
      </c>
      <c r="BL16" t="s">
        <v>66</v>
      </c>
      <c r="BM16">
        <v>1</v>
      </c>
      <c r="BN16" t="s">
        <v>391</v>
      </c>
    </row>
    <row r="17" spans="1:66" x14ac:dyDescent="0.25">
      <c r="A17" s="144" t="str">
        <f t="shared" si="20"/>
        <v>인천교통공사</v>
      </c>
      <c r="B17" s="144" t="str">
        <f t="shared" si="21"/>
        <v>63</v>
      </c>
      <c r="C17" s="145" t="str">
        <f t="shared" si="22"/>
        <v>70바4917</v>
      </c>
      <c r="D17" s="133" t="str">
        <f t="shared" si="23"/>
        <v>중형</v>
      </c>
      <c r="E17" s="129" t="str">
        <f t="shared" si="16"/>
        <v>F</v>
      </c>
      <c r="F17" s="152">
        <f t="shared" si="17"/>
        <v>0.78171428571428581</v>
      </c>
      <c r="G17" s="153">
        <f t="shared" si="18"/>
        <v>2.7360000000000002</v>
      </c>
      <c r="H17" s="154">
        <f t="shared" si="19"/>
        <v>3.5</v>
      </c>
      <c r="I17" s="155">
        <f t="shared" si="24"/>
        <v>4824.2479999999996</v>
      </c>
      <c r="J17" s="156">
        <f t="shared" si="25"/>
        <v>6.1396343270684068E-3</v>
      </c>
      <c r="K17" s="156">
        <f t="shared" si="26"/>
        <v>0.33777500905406904</v>
      </c>
      <c r="L17" s="156">
        <f t="shared" si="27"/>
        <v>0.20645704781346233</v>
      </c>
      <c r="M17" s="157">
        <f t="shared" si="28"/>
        <v>10.117000000000001</v>
      </c>
      <c r="N17" s="158">
        <f t="shared" si="29"/>
        <v>0.20699999999999999</v>
      </c>
      <c r="O17" s="158">
        <f t="shared" si="30"/>
        <v>5.7830000000000004</v>
      </c>
      <c r="P17" s="159">
        <f t="shared" si="31"/>
        <v>0</v>
      </c>
      <c r="Q17" s="160">
        <f t="shared" si="32"/>
        <v>76</v>
      </c>
      <c r="R17" s="161">
        <f t="shared" si="33"/>
        <v>26.017661211560245</v>
      </c>
      <c r="S17" s="146">
        <f t="shared" si="34"/>
        <v>10</v>
      </c>
      <c r="T17" s="146">
        <f t="shared" si="35"/>
        <v>279</v>
      </c>
      <c r="U17" t="s">
        <v>115</v>
      </c>
      <c r="V17" s="5" t="s">
        <v>116</v>
      </c>
      <c r="W17" t="s">
        <v>115</v>
      </c>
      <c r="X17" s="5" t="s">
        <v>116</v>
      </c>
      <c r="Y17" t="s">
        <v>210</v>
      </c>
      <c r="Z17" t="s">
        <v>189</v>
      </c>
      <c r="AA17" t="s">
        <v>48</v>
      </c>
      <c r="AB17">
        <v>528</v>
      </c>
      <c r="AC17" s="1">
        <v>4824.2479999999996</v>
      </c>
      <c r="AD17" s="1">
        <v>1763.402</v>
      </c>
      <c r="AE17" s="28">
        <v>2.7360000000000002</v>
      </c>
      <c r="AF17">
        <v>3.5</v>
      </c>
      <c r="AG17">
        <v>10.117000000000001</v>
      </c>
      <c r="AH17">
        <v>282.618786</v>
      </c>
      <c r="AI17">
        <v>1.7351760000000001</v>
      </c>
      <c r="AJ17">
        <v>95.461562999999998</v>
      </c>
      <c r="AK17">
        <v>996</v>
      </c>
      <c r="AL17">
        <v>10</v>
      </c>
      <c r="AM17">
        <v>279</v>
      </c>
      <c r="AN17">
        <v>76</v>
      </c>
      <c r="AO17">
        <v>17.069806</v>
      </c>
      <c r="AP17">
        <v>430.1</v>
      </c>
      <c r="AQ17">
        <v>0</v>
      </c>
      <c r="AR17">
        <v>0</v>
      </c>
      <c r="AS17">
        <v>0</v>
      </c>
      <c r="AT17">
        <v>0.20699999999999999</v>
      </c>
      <c r="AU17">
        <v>5.7830000000000004</v>
      </c>
      <c r="AV17">
        <v>41118</v>
      </c>
      <c r="AW17">
        <v>0</v>
      </c>
      <c r="AX17" s="29">
        <v>0.6</v>
      </c>
      <c r="AY17">
        <v>0.78171428571428581</v>
      </c>
      <c r="AZ17" t="s">
        <v>68</v>
      </c>
      <c r="BA17" t="s">
        <v>195</v>
      </c>
      <c r="BB17">
        <v>1</v>
      </c>
      <c r="BC17" t="s">
        <v>197</v>
      </c>
      <c r="BD17">
        <v>14</v>
      </c>
      <c r="BE17">
        <v>64339.852999999996</v>
      </c>
      <c r="BF17">
        <v>7.4980712187825482E-2</v>
      </c>
      <c r="BG17">
        <v>5.8613493870254441E-2</v>
      </c>
      <c r="BH17">
        <v>197855.24699999997</v>
      </c>
      <c r="BI17">
        <v>2.4382714500363997E-2</v>
      </c>
      <c r="BJ17">
        <v>1.90603162494274E-2</v>
      </c>
      <c r="BK17">
        <v>1</v>
      </c>
      <c r="BL17" t="s">
        <v>68</v>
      </c>
      <c r="BM17">
        <v>0</v>
      </c>
      <c r="BN17" t="s">
        <v>392</v>
      </c>
    </row>
    <row r="18" spans="1:66" x14ac:dyDescent="0.25">
      <c r="A18" s="141" t="str">
        <f t="shared" si="20"/>
        <v>인천교통공사</v>
      </c>
      <c r="B18" s="141" t="str">
        <f t="shared" si="21"/>
        <v>순환41</v>
      </c>
      <c r="C18" s="142" t="str">
        <f t="shared" si="22"/>
        <v>70바4919</v>
      </c>
      <c r="D18" s="116" t="str">
        <f t="shared" si="23"/>
        <v>중형</v>
      </c>
      <c r="E18" s="112" t="str">
        <f t="shared" si="16"/>
        <v>F</v>
      </c>
      <c r="F18" s="162">
        <f t="shared" si="17"/>
        <v>0.78787878787878796</v>
      </c>
      <c r="G18" s="163">
        <f t="shared" si="18"/>
        <v>2.6</v>
      </c>
      <c r="H18" s="164">
        <f t="shared" si="19"/>
        <v>3.3</v>
      </c>
      <c r="I18" s="165">
        <f t="shared" si="24"/>
        <v>4786.1059999999998</v>
      </c>
      <c r="J18" s="166">
        <f t="shared" si="25"/>
        <v>8.4255068733986235E-3</v>
      </c>
      <c r="K18" s="166">
        <f t="shared" si="26"/>
        <v>0.35329234335997761</v>
      </c>
      <c r="L18" s="166">
        <f t="shared" si="27"/>
        <v>0.18135829001697831</v>
      </c>
      <c r="M18" s="167">
        <f t="shared" si="28"/>
        <v>8.7119999999999997</v>
      </c>
      <c r="N18" s="168">
        <f t="shared" si="29"/>
        <v>2.1000000000000001E-2</v>
      </c>
      <c r="O18" s="168">
        <f t="shared" si="30"/>
        <v>9.4649999999999999</v>
      </c>
      <c r="P18" s="169">
        <f t="shared" si="31"/>
        <v>0</v>
      </c>
      <c r="Q18" s="170">
        <f t="shared" si="32"/>
        <v>66</v>
      </c>
      <c r="R18" s="171">
        <f t="shared" si="33"/>
        <v>23.475193871573893</v>
      </c>
      <c r="S18" s="143">
        <f t="shared" si="34"/>
        <v>1</v>
      </c>
      <c r="T18" s="143">
        <f t="shared" si="35"/>
        <v>453</v>
      </c>
      <c r="U18" t="s">
        <v>115</v>
      </c>
      <c r="V18" s="5" t="s">
        <v>117</v>
      </c>
      <c r="W18" t="s">
        <v>115</v>
      </c>
      <c r="X18" s="5" t="s">
        <v>117</v>
      </c>
      <c r="Y18" t="s">
        <v>211</v>
      </c>
      <c r="Z18" t="s">
        <v>189</v>
      </c>
      <c r="AA18" t="s">
        <v>48</v>
      </c>
      <c r="AB18">
        <v>528</v>
      </c>
      <c r="AC18" s="1">
        <v>4786.1059999999998</v>
      </c>
      <c r="AD18" s="1">
        <v>1841.107</v>
      </c>
      <c r="AE18" s="28">
        <v>2.6</v>
      </c>
      <c r="AF18">
        <v>3.3</v>
      </c>
      <c r="AG18">
        <v>8.7119999999999997</v>
      </c>
      <c r="AH18">
        <v>319.41876500000001</v>
      </c>
      <c r="AI18">
        <v>2.691265</v>
      </c>
      <c r="AJ18">
        <v>112.848204</v>
      </c>
      <c r="AK18">
        <v>868</v>
      </c>
      <c r="AL18">
        <v>1</v>
      </c>
      <c r="AM18">
        <v>453</v>
      </c>
      <c r="AN18">
        <v>66</v>
      </c>
      <c r="AO18">
        <v>14.983796999999999</v>
      </c>
      <c r="AP18">
        <v>4.2</v>
      </c>
      <c r="AQ18">
        <v>0</v>
      </c>
      <c r="AR18">
        <v>0</v>
      </c>
      <c r="AS18">
        <v>0</v>
      </c>
      <c r="AT18">
        <v>2.1000000000000001E-2</v>
      </c>
      <c r="AU18">
        <v>9.4649999999999999</v>
      </c>
      <c r="AV18">
        <v>40130</v>
      </c>
      <c r="AW18">
        <v>0</v>
      </c>
      <c r="AX18" s="29">
        <v>0.57999999999999996</v>
      </c>
      <c r="AY18">
        <v>0.78787878787878796</v>
      </c>
      <c r="AZ18" t="s">
        <v>68</v>
      </c>
      <c r="BA18" t="s">
        <v>419</v>
      </c>
      <c r="BB18">
        <v>2</v>
      </c>
      <c r="BC18" t="s">
        <v>422</v>
      </c>
      <c r="BD18">
        <v>10</v>
      </c>
      <c r="BE18">
        <v>42466.99</v>
      </c>
      <c r="BF18">
        <v>0.11270179497063484</v>
      </c>
      <c r="BG18">
        <v>8.8795353613227462E-2</v>
      </c>
      <c r="BH18">
        <v>197855.24699999997</v>
      </c>
      <c r="BI18">
        <v>2.418993720191813E-2</v>
      </c>
      <c r="BJ18">
        <v>1.9058738401511257E-2</v>
      </c>
      <c r="BK18">
        <v>1</v>
      </c>
      <c r="BL18" t="s">
        <v>68</v>
      </c>
      <c r="BM18">
        <v>0</v>
      </c>
      <c r="BN18" t="s">
        <v>392</v>
      </c>
    </row>
    <row r="19" spans="1:66" x14ac:dyDescent="0.25">
      <c r="A19" s="144" t="str">
        <f t="shared" si="20"/>
        <v>인천교통공사</v>
      </c>
      <c r="B19" s="144" t="str">
        <f t="shared" si="21"/>
        <v>순환41</v>
      </c>
      <c r="C19" s="145" t="str">
        <f t="shared" si="22"/>
        <v>70바4920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0.70393939393939398</v>
      </c>
      <c r="G19" s="153">
        <f t="shared" si="18"/>
        <v>2.323</v>
      </c>
      <c r="H19" s="154">
        <f t="shared" si="19"/>
        <v>3.3</v>
      </c>
      <c r="I19" s="155">
        <f t="shared" si="24"/>
        <v>4858.9070000000002</v>
      </c>
      <c r="J19" s="156">
        <f t="shared" si="25"/>
        <v>6.0946174018500698E-3</v>
      </c>
      <c r="K19" s="156">
        <f t="shared" si="26"/>
        <v>0.33808324219158736</v>
      </c>
      <c r="L19" s="156">
        <f t="shared" si="27"/>
        <v>0.14365370648172521</v>
      </c>
      <c r="M19" s="157">
        <f t="shared" si="28"/>
        <v>9.4109999999999996</v>
      </c>
      <c r="N19" s="158">
        <f t="shared" si="29"/>
        <v>4.1000000000000002E-2</v>
      </c>
      <c r="O19" s="158">
        <f t="shared" si="30"/>
        <v>14.365</v>
      </c>
      <c r="P19" s="159">
        <f t="shared" si="31"/>
        <v>0</v>
      </c>
      <c r="Q19" s="160">
        <f t="shared" si="32"/>
        <v>67</v>
      </c>
      <c r="R19" s="161">
        <f t="shared" si="33"/>
        <v>22.69190629685739</v>
      </c>
      <c r="S19" s="146">
        <f t="shared" si="34"/>
        <v>2</v>
      </c>
      <c r="T19" s="146">
        <f t="shared" si="35"/>
        <v>698</v>
      </c>
      <c r="U19" t="s">
        <v>115</v>
      </c>
      <c r="V19" t="s">
        <v>117</v>
      </c>
      <c r="W19" s="4" t="s">
        <v>115</v>
      </c>
      <c r="X19" s="4" t="s">
        <v>117</v>
      </c>
      <c r="Y19" s="4" t="s">
        <v>212</v>
      </c>
      <c r="Z19" s="4" t="s">
        <v>189</v>
      </c>
      <c r="AA19" s="4" t="s">
        <v>48</v>
      </c>
      <c r="AB19" s="4">
        <v>528</v>
      </c>
      <c r="AC19" s="4">
        <v>4858.9070000000002</v>
      </c>
      <c r="AD19" s="4">
        <v>2091.7269999999999</v>
      </c>
      <c r="AE19" s="4">
        <v>2.323</v>
      </c>
      <c r="AF19" s="4">
        <v>3.3</v>
      </c>
      <c r="AG19" s="4">
        <v>9.4109999999999996</v>
      </c>
      <c r="AH19" s="4">
        <v>326.49875600000001</v>
      </c>
      <c r="AI19" s="4">
        <v>1.9898849999999999</v>
      </c>
      <c r="AJ19" s="4">
        <v>110.383758</v>
      </c>
      <c r="AK19" s="4">
        <v>698</v>
      </c>
      <c r="AL19" s="4">
        <v>2</v>
      </c>
      <c r="AM19" s="4">
        <v>698</v>
      </c>
      <c r="AN19" s="4">
        <v>67</v>
      </c>
      <c r="AO19" s="4">
        <v>14.881854000000001</v>
      </c>
      <c r="AP19" s="4">
        <v>4.0999999999999996</v>
      </c>
      <c r="AQ19" s="4">
        <v>0</v>
      </c>
      <c r="AR19" s="4">
        <v>0</v>
      </c>
      <c r="AS19" s="4">
        <v>0</v>
      </c>
      <c r="AT19" s="4">
        <v>4.1000000000000002E-2</v>
      </c>
      <c r="AU19" s="4">
        <v>14.365</v>
      </c>
      <c r="AV19" s="4">
        <v>43327</v>
      </c>
      <c r="AW19" s="4">
        <v>0</v>
      </c>
      <c r="AX19" s="30">
        <v>0.56000000000000005</v>
      </c>
      <c r="AY19">
        <v>0.70393939393939398</v>
      </c>
      <c r="AZ19" t="s">
        <v>68</v>
      </c>
      <c r="BA19" t="s">
        <v>419</v>
      </c>
      <c r="BB19">
        <v>8</v>
      </c>
      <c r="BC19" t="s">
        <v>421</v>
      </c>
      <c r="BD19">
        <v>9</v>
      </c>
      <c r="BE19">
        <v>42466.99</v>
      </c>
      <c r="BF19">
        <v>0.11441609118046747</v>
      </c>
      <c r="BG19">
        <v>8.054199388249271E-2</v>
      </c>
      <c r="BH19">
        <v>197855.24699999997</v>
      </c>
      <c r="BI19">
        <v>2.4557888020023046E-2</v>
      </c>
      <c r="BJ19">
        <v>1.7287264809246528E-2</v>
      </c>
      <c r="BK19">
        <v>1</v>
      </c>
      <c r="BL19" t="s">
        <v>68</v>
      </c>
      <c r="BM19">
        <v>0</v>
      </c>
      <c r="BN19" t="s">
        <v>392</v>
      </c>
    </row>
    <row r="20" spans="1:66" x14ac:dyDescent="0.25">
      <c r="A20" s="141" t="str">
        <f t="shared" si="20"/>
        <v>인천교통공사</v>
      </c>
      <c r="B20" s="141" t="str">
        <f t="shared" si="21"/>
        <v>순환41</v>
      </c>
      <c r="C20" s="142" t="str">
        <f t="shared" si="22"/>
        <v>70바4921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0.75787878787878793</v>
      </c>
      <c r="G20" s="163">
        <f t="shared" si="18"/>
        <v>2.5009999999999999</v>
      </c>
      <c r="H20" s="164">
        <f t="shared" si="19"/>
        <v>3.3</v>
      </c>
      <c r="I20" s="165">
        <f t="shared" si="24"/>
        <v>4486.6729999999998</v>
      </c>
      <c r="J20" s="166">
        <f t="shared" si="25"/>
        <v>7.7200050302834063E-3</v>
      </c>
      <c r="K20" s="166">
        <f t="shared" si="26"/>
        <v>0.32686584779993366</v>
      </c>
      <c r="L20" s="166">
        <f t="shared" si="27"/>
        <v>0.15936084488439431</v>
      </c>
      <c r="M20" s="167">
        <f t="shared" si="28"/>
        <v>7.8479999999999999</v>
      </c>
      <c r="N20" s="168">
        <f t="shared" si="29"/>
        <v>2.1999999999999999E-2</v>
      </c>
      <c r="O20" s="168">
        <f t="shared" si="30"/>
        <v>8.5809999999999995</v>
      </c>
      <c r="P20" s="169">
        <f t="shared" si="31"/>
        <v>0</v>
      </c>
      <c r="Q20" s="170">
        <f t="shared" si="32"/>
        <v>69</v>
      </c>
      <c r="R20" s="171">
        <f t="shared" si="33"/>
        <v>22.107088035184873</v>
      </c>
      <c r="S20" s="143">
        <f t="shared" si="34"/>
        <v>1</v>
      </c>
      <c r="T20" s="143">
        <f t="shared" si="35"/>
        <v>385</v>
      </c>
      <c r="U20" t="s">
        <v>115</v>
      </c>
      <c r="V20" s="5" t="s">
        <v>117</v>
      </c>
      <c r="W20" t="s">
        <v>115</v>
      </c>
      <c r="X20" s="5" t="s">
        <v>117</v>
      </c>
      <c r="Y20" t="s">
        <v>213</v>
      </c>
      <c r="Z20" t="s">
        <v>189</v>
      </c>
      <c r="AA20" t="s">
        <v>48</v>
      </c>
      <c r="AB20">
        <v>528</v>
      </c>
      <c r="AC20" s="1">
        <v>4486.6729999999998</v>
      </c>
      <c r="AD20" s="1">
        <v>1793.769</v>
      </c>
      <c r="AE20" s="28">
        <v>2.5009999999999999</v>
      </c>
      <c r="AF20">
        <v>3.3</v>
      </c>
      <c r="AG20">
        <v>7.8479999999999999</v>
      </c>
      <c r="AH20">
        <v>305.00070799999997</v>
      </c>
      <c r="AI20">
        <v>2.3546070000000001</v>
      </c>
      <c r="AJ20">
        <v>99.694315000000003</v>
      </c>
      <c r="AK20">
        <v>715</v>
      </c>
      <c r="AL20">
        <v>1</v>
      </c>
      <c r="AM20">
        <v>385</v>
      </c>
      <c r="AN20">
        <v>69</v>
      </c>
      <c r="AO20">
        <v>14.710369</v>
      </c>
      <c r="AP20">
        <v>38.5</v>
      </c>
      <c r="AQ20">
        <v>0</v>
      </c>
      <c r="AR20">
        <v>0</v>
      </c>
      <c r="AS20">
        <v>0</v>
      </c>
      <c r="AT20">
        <v>2.1999999999999999E-2</v>
      </c>
      <c r="AU20">
        <v>8.5809999999999995</v>
      </c>
      <c r="AV20">
        <v>37987</v>
      </c>
      <c r="AW20">
        <v>0</v>
      </c>
      <c r="AX20" s="29">
        <v>0.56000000000000005</v>
      </c>
      <c r="AY20">
        <v>0.75787878787878793</v>
      </c>
      <c r="AZ20" t="s">
        <v>68</v>
      </c>
      <c r="BA20" t="s">
        <v>419</v>
      </c>
      <c r="BB20">
        <v>5</v>
      </c>
      <c r="BC20" t="s">
        <v>423</v>
      </c>
      <c r="BD20">
        <v>9</v>
      </c>
      <c r="BE20">
        <v>42466.99</v>
      </c>
      <c r="BF20">
        <v>0.10565083609645987</v>
      </c>
      <c r="BG20">
        <v>8.0070527599165497E-2</v>
      </c>
      <c r="BH20">
        <v>197855.24699999997</v>
      </c>
      <c r="BI20">
        <v>2.267654291725708E-2</v>
      </c>
      <c r="BJ20">
        <v>1.7186070859412109E-2</v>
      </c>
      <c r="BK20">
        <v>1</v>
      </c>
      <c r="BL20" t="s">
        <v>68</v>
      </c>
      <c r="BM20">
        <v>0</v>
      </c>
      <c r="BN20" t="s">
        <v>392</v>
      </c>
    </row>
    <row r="21" spans="1:66" x14ac:dyDescent="0.25">
      <c r="A21" s="144" t="str">
        <f t="shared" si="20"/>
        <v>인천교통공사</v>
      </c>
      <c r="B21" s="144" t="str">
        <f t="shared" si="21"/>
        <v>순환41</v>
      </c>
      <c r="C21" s="145" t="str">
        <f t="shared" si="22"/>
        <v>70바4922</v>
      </c>
      <c r="D21" s="133" t="str">
        <f t="shared" si="23"/>
        <v>중형</v>
      </c>
      <c r="E21" s="129" t="str">
        <f t="shared" si="16"/>
        <v>F</v>
      </c>
      <c r="F21" s="152">
        <f t="shared" si="17"/>
        <v>0.78151515151515161</v>
      </c>
      <c r="G21" s="153">
        <f t="shared" si="18"/>
        <v>2.5790000000000002</v>
      </c>
      <c r="H21" s="154">
        <f t="shared" si="19"/>
        <v>3.3</v>
      </c>
      <c r="I21" s="155">
        <f t="shared" si="24"/>
        <v>5192.7529999999997</v>
      </c>
      <c r="J21" s="156">
        <f t="shared" si="25"/>
        <v>4.4929670932733218E-3</v>
      </c>
      <c r="K21" s="156">
        <f t="shared" si="26"/>
        <v>0.31730534866850446</v>
      </c>
      <c r="L21" s="156">
        <f t="shared" si="27"/>
        <v>0.17928832740552075</v>
      </c>
      <c r="M21" s="157">
        <f t="shared" si="28"/>
        <v>8.2159999999999993</v>
      </c>
      <c r="N21" s="158">
        <f t="shared" si="29"/>
        <v>1.9E-2</v>
      </c>
      <c r="O21" s="158">
        <f t="shared" si="30"/>
        <v>8.7040000000000006</v>
      </c>
      <c r="P21" s="159">
        <f t="shared" si="31"/>
        <v>0</v>
      </c>
      <c r="Q21" s="160">
        <f t="shared" si="32"/>
        <v>69</v>
      </c>
      <c r="R21" s="161">
        <f t="shared" si="33"/>
        <v>22.168084877553198</v>
      </c>
      <c r="S21" s="146">
        <f t="shared" si="34"/>
        <v>1</v>
      </c>
      <c r="T21" s="146">
        <f t="shared" si="35"/>
        <v>452</v>
      </c>
      <c r="U21" t="s">
        <v>115</v>
      </c>
      <c r="V21" s="5" t="s">
        <v>117</v>
      </c>
      <c r="W21" t="s">
        <v>115</v>
      </c>
      <c r="X21" s="5" t="s">
        <v>117</v>
      </c>
      <c r="Y21" t="s">
        <v>214</v>
      </c>
      <c r="Z21" t="s">
        <v>189</v>
      </c>
      <c r="AA21" t="s">
        <v>48</v>
      </c>
      <c r="AB21">
        <v>528</v>
      </c>
      <c r="AC21" s="1">
        <v>5192.7529999999997</v>
      </c>
      <c r="AD21" s="1">
        <v>2013.473</v>
      </c>
      <c r="AE21" s="28">
        <v>2.5790000000000002</v>
      </c>
      <c r="AF21">
        <v>3.3</v>
      </c>
      <c r="AG21">
        <v>8.2159999999999993</v>
      </c>
      <c r="AH21">
        <v>345.39068900000001</v>
      </c>
      <c r="AI21">
        <v>1.5518289999999999</v>
      </c>
      <c r="AJ21">
        <v>109.594313</v>
      </c>
      <c r="AK21">
        <v>931</v>
      </c>
      <c r="AL21">
        <v>1</v>
      </c>
      <c r="AM21">
        <v>452</v>
      </c>
      <c r="AN21">
        <v>69</v>
      </c>
      <c r="AO21">
        <v>15.034432000000001</v>
      </c>
      <c r="AP21">
        <v>26</v>
      </c>
      <c r="AQ21">
        <v>0</v>
      </c>
      <c r="AR21">
        <v>0</v>
      </c>
      <c r="AS21">
        <v>0</v>
      </c>
      <c r="AT21">
        <v>1.9E-2</v>
      </c>
      <c r="AU21">
        <v>8.7040000000000006</v>
      </c>
      <c r="AV21">
        <v>46719</v>
      </c>
      <c r="AW21">
        <v>0</v>
      </c>
      <c r="AX21" s="29">
        <v>0.59</v>
      </c>
      <c r="AY21">
        <v>0.78151515151515161</v>
      </c>
      <c r="AZ21" t="s">
        <v>68</v>
      </c>
      <c r="BA21" t="s">
        <v>419</v>
      </c>
      <c r="BB21">
        <v>3</v>
      </c>
      <c r="BC21" t="s">
        <v>424</v>
      </c>
      <c r="BD21">
        <v>12</v>
      </c>
      <c r="BE21">
        <v>42466.99</v>
      </c>
      <c r="BF21">
        <v>0.12227739710302049</v>
      </c>
      <c r="BG21">
        <v>9.5561638523845416E-2</v>
      </c>
      <c r="BH21">
        <v>197855.24699999997</v>
      </c>
      <c r="BI21">
        <v>2.6245212491129943E-2</v>
      </c>
      <c r="BJ21">
        <v>2.0511031216552768E-2</v>
      </c>
      <c r="BK21">
        <v>1</v>
      </c>
      <c r="BL21" t="s">
        <v>68</v>
      </c>
      <c r="BM21">
        <v>0</v>
      </c>
      <c r="BN21" t="s">
        <v>392</v>
      </c>
    </row>
    <row r="22" spans="1:66" x14ac:dyDescent="0.25">
      <c r="A22" s="141" t="str">
        <f t="shared" si="20"/>
        <v>인천교통공사</v>
      </c>
      <c r="B22" s="141" t="str">
        <f t="shared" si="21"/>
        <v>순환41</v>
      </c>
      <c r="C22" s="142" t="str">
        <f t="shared" si="22"/>
        <v>70바4923</v>
      </c>
      <c r="D22" s="116" t="str">
        <f t="shared" si="23"/>
        <v>중형</v>
      </c>
      <c r="E22" s="112" t="str">
        <f t="shared" si="16"/>
        <v>F</v>
      </c>
      <c r="F22" s="162">
        <f t="shared" si="17"/>
        <v>0.73515151515151522</v>
      </c>
      <c r="G22" s="163">
        <f t="shared" si="18"/>
        <v>2.4260000000000002</v>
      </c>
      <c r="H22" s="164">
        <f t="shared" si="19"/>
        <v>3.3</v>
      </c>
      <c r="I22" s="165">
        <f t="shared" si="24"/>
        <v>4717.8879999999999</v>
      </c>
      <c r="J22" s="166">
        <f t="shared" si="25"/>
        <v>7.9596150871526078E-3</v>
      </c>
      <c r="K22" s="166">
        <f t="shared" si="26"/>
        <v>0.33332961339720746</v>
      </c>
      <c r="L22" s="166">
        <f t="shared" si="27"/>
        <v>0.19627426509488993</v>
      </c>
      <c r="M22" s="167">
        <f t="shared" si="28"/>
        <v>9.3699999999999992</v>
      </c>
      <c r="N22" s="168">
        <f t="shared" si="29"/>
        <v>4.2000000000000003E-2</v>
      </c>
      <c r="O22" s="168">
        <f t="shared" si="30"/>
        <v>13.544</v>
      </c>
      <c r="P22" s="169">
        <f t="shared" si="31"/>
        <v>0</v>
      </c>
      <c r="Q22" s="170">
        <f t="shared" si="32"/>
        <v>74</v>
      </c>
      <c r="R22" s="171">
        <f t="shared" si="33"/>
        <v>22.433331636290912</v>
      </c>
      <c r="S22" s="143">
        <f t="shared" si="34"/>
        <v>2</v>
      </c>
      <c r="T22" s="143">
        <f t="shared" si="35"/>
        <v>639</v>
      </c>
      <c r="U22" t="s">
        <v>115</v>
      </c>
      <c r="V22" t="s">
        <v>117</v>
      </c>
      <c r="W22" s="4" t="s">
        <v>115</v>
      </c>
      <c r="X22" s="4" t="s">
        <v>117</v>
      </c>
      <c r="Y22" s="4" t="s">
        <v>215</v>
      </c>
      <c r="Z22" s="4" t="s">
        <v>189</v>
      </c>
      <c r="AA22" s="4" t="s">
        <v>48</v>
      </c>
      <c r="AB22" s="4">
        <v>528</v>
      </c>
      <c r="AC22" s="4">
        <v>4717.8879999999999</v>
      </c>
      <c r="AD22" s="4">
        <v>1944.8119999999999</v>
      </c>
      <c r="AE22" s="4">
        <v>2.4260000000000002</v>
      </c>
      <c r="AF22" s="4">
        <v>3.3</v>
      </c>
      <c r="AG22" s="4">
        <v>9.3699999999999992</v>
      </c>
      <c r="AH22" s="4">
        <v>319.270715</v>
      </c>
      <c r="AI22" s="4">
        <v>2.5412720000000002</v>
      </c>
      <c r="AJ22" s="4">
        <v>106.42238399999999</v>
      </c>
      <c r="AK22" s="4">
        <v>926</v>
      </c>
      <c r="AL22" s="4">
        <v>2</v>
      </c>
      <c r="AM22" s="4">
        <v>639</v>
      </c>
      <c r="AN22" s="4">
        <v>74</v>
      </c>
      <c r="AO22" s="4">
        <v>14.777077</v>
      </c>
      <c r="AP22" s="4">
        <v>71.3</v>
      </c>
      <c r="AQ22" s="4">
        <v>0</v>
      </c>
      <c r="AR22" s="4">
        <v>0</v>
      </c>
      <c r="AS22" s="4">
        <v>0</v>
      </c>
      <c r="AT22" s="4">
        <v>4.2000000000000003E-2</v>
      </c>
      <c r="AU22" s="4">
        <v>13.544</v>
      </c>
      <c r="AV22" s="4">
        <v>40233</v>
      </c>
      <c r="AW22" s="4">
        <v>0</v>
      </c>
      <c r="AX22" s="30">
        <v>0.59</v>
      </c>
      <c r="AY22">
        <v>0.73515151515151522</v>
      </c>
      <c r="AZ22" t="s">
        <v>68</v>
      </c>
      <c r="BA22" t="s">
        <v>419</v>
      </c>
      <c r="BB22">
        <v>6</v>
      </c>
      <c r="BC22" t="s">
        <v>425</v>
      </c>
      <c r="BD22">
        <v>15</v>
      </c>
      <c r="BE22">
        <v>42466.99</v>
      </c>
      <c r="BF22">
        <v>0.11109541787633172</v>
      </c>
      <c r="BG22">
        <v>8.1671964778175996E-2</v>
      </c>
      <c r="BH22">
        <v>197855.24699999997</v>
      </c>
      <c r="BI22">
        <v>2.3845149782659038E-2</v>
      </c>
      <c r="BJ22">
        <v>1.7529797991736616E-2</v>
      </c>
      <c r="BK22">
        <v>1</v>
      </c>
      <c r="BL22" t="s">
        <v>68</v>
      </c>
      <c r="BM22">
        <v>0</v>
      </c>
      <c r="BN22" t="s">
        <v>392</v>
      </c>
    </row>
    <row r="23" spans="1:66" x14ac:dyDescent="0.25">
      <c r="A23" s="144" t="str">
        <f t="shared" si="20"/>
        <v>인천교통공사</v>
      </c>
      <c r="B23" s="144" t="str">
        <f t="shared" si="21"/>
        <v>순환41</v>
      </c>
      <c r="C23" s="145" t="str">
        <f t="shared" si="22"/>
        <v>70바4924</v>
      </c>
      <c r="D23" s="133" t="str">
        <f t="shared" si="23"/>
        <v>중형</v>
      </c>
      <c r="E23" s="129" t="str">
        <f t="shared" si="16"/>
        <v>F</v>
      </c>
      <c r="F23" s="152">
        <f t="shared" si="17"/>
        <v>0.770625</v>
      </c>
      <c r="G23" s="153">
        <f t="shared" si="18"/>
        <v>2.4660000000000002</v>
      </c>
      <c r="H23" s="154">
        <f t="shared" si="19"/>
        <v>3.2</v>
      </c>
      <c r="I23" s="155">
        <f t="shared" si="24"/>
        <v>5102.1030000000001</v>
      </c>
      <c r="J23" s="156">
        <f t="shared" si="25"/>
        <v>9.3142556602608204E-3</v>
      </c>
      <c r="K23" s="156">
        <f t="shared" si="26"/>
        <v>0.32595518577490673</v>
      </c>
      <c r="L23" s="156">
        <f t="shared" si="27"/>
        <v>6.585519735685462E-2</v>
      </c>
      <c r="M23" s="157">
        <f t="shared" si="28"/>
        <v>5.4980000000000002</v>
      </c>
      <c r="N23" s="158">
        <f t="shared" si="29"/>
        <v>3.9E-2</v>
      </c>
      <c r="O23" s="158">
        <f t="shared" si="30"/>
        <v>4.4489999999999998</v>
      </c>
      <c r="P23" s="159">
        <f t="shared" si="31"/>
        <v>0</v>
      </c>
      <c r="Q23" s="160">
        <f t="shared" si="32"/>
        <v>66</v>
      </c>
      <c r="R23" s="161">
        <f t="shared" si="33"/>
        <v>22.337926434041957</v>
      </c>
      <c r="S23" s="146">
        <f t="shared" si="34"/>
        <v>2</v>
      </c>
      <c r="T23" s="146">
        <f t="shared" si="35"/>
        <v>227</v>
      </c>
      <c r="U23" t="s">
        <v>115</v>
      </c>
      <c r="V23" s="5" t="s">
        <v>117</v>
      </c>
      <c r="W23" t="s">
        <v>115</v>
      </c>
      <c r="X23" s="5" t="s">
        <v>117</v>
      </c>
      <c r="Y23" t="s">
        <v>216</v>
      </c>
      <c r="Z23" t="s">
        <v>189</v>
      </c>
      <c r="AA23" t="s">
        <v>217</v>
      </c>
      <c r="AB23">
        <v>528</v>
      </c>
      <c r="AC23" s="1">
        <v>5102.1030000000001</v>
      </c>
      <c r="AD23" s="1">
        <v>2068.6329999999998</v>
      </c>
      <c r="AE23" s="28">
        <v>2.4660000000000002</v>
      </c>
      <c r="AF23">
        <v>3.2</v>
      </c>
      <c r="AG23">
        <v>5.4980000000000002</v>
      </c>
      <c r="AH23">
        <v>343.60598599999997</v>
      </c>
      <c r="AI23">
        <v>3.200434</v>
      </c>
      <c r="AJ23">
        <v>112.000153</v>
      </c>
      <c r="AK23">
        <v>336</v>
      </c>
      <c r="AL23">
        <v>2</v>
      </c>
      <c r="AM23">
        <v>227</v>
      </c>
      <c r="AN23">
        <v>66</v>
      </c>
      <c r="AO23">
        <v>14.848701999999999</v>
      </c>
      <c r="AP23">
        <v>5.2</v>
      </c>
      <c r="AQ23">
        <v>0</v>
      </c>
      <c r="AR23">
        <v>0</v>
      </c>
      <c r="AS23">
        <v>0</v>
      </c>
      <c r="AT23">
        <v>3.9E-2</v>
      </c>
      <c r="AU23">
        <v>4.4489999999999998</v>
      </c>
      <c r="AV23">
        <v>45210</v>
      </c>
      <c r="AW23">
        <v>0</v>
      </c>
      <c r="AX23" s="29">
        <v>0.46</v>
      </c>
      <c r="AY23">
        <v>0.770625</v>
      </c>
      <c r="AZ23" t="s">
        <v>68</v>
      </c>
      <c r="BA23" t="s">
        <v>419</v>
      </c>
      <c r="BB23">
        <v>4</v>
      </c>
      <c r="BC23" t="s">
        <v>420</v>
      </c>
      <c r="BD23">
        <v>14</v>
      </c>
      <c r="BE23">
        <v>42466.99</v>
      </c>
      <c r="BF23">
        <v>0.12014279797084748</v>
      </c>
      <c r="BG23">
        <v>9.2585043686284341E-2</v>
      </c>
      <c r="BH23">
        <v>197855.24699999997</v>
      </c>
      <c r="BI23">
        <v>2.5787049256267642E-2</v>
      </c>
      <c r="BJ23">
        <v>1.9872144833111251E-2</v>
      </c>
      <c r="BK23">
        <v>1</v>
      </c>
      <c r="BL23" t="s">
        <v>68</v>
      </c>
      <c r="BM23">
        <v>0</v>
      </c>
      <c r="BN23" t="s">
        <v>392</v>
      </c>
    </row>
    <row r="24" spans="1:66" x14ac:dyDescent="0.25">
      <c r="A24" s="141" t="str">
        <f t="shared" si="20"/>
        <v>인천교통공사</v>
      </c>
      <c r="B24" s="141" t="str">
        <f t="shared" si="21"/>
        <v>순환41</v>
      </c>
      <c r="C24" s="142" t="str">
        <f t="shared" si="22"/>
        <v>70바4925</v>
      </c>
      <c r="D24" s="116" t="str">
        <f t="shared" si="23"/>
        <v>중형</v>
      </c>
      <c r="E24" s="112" t="str">
        <f t="shared" si="16"/>
        <v>F</v>
      </c>
      <c r="F24" s="162">
        <f t="shared" si="17"/>
        <v>0.7287499999999999</v>
      </c>
      <c r="G24" s="163">
        <f t="shared" si="18"/>
        <v>2.3319999999999999</v>
      </c>
      <c r="H24" s="164">
        <f t="shared" si="19"/>
        <v>3.2</v>
      </c>
      <c r="I24" s="165">
        <f t="shared" si="24"/>
        <v>4622.3029999999999</v>
      </c>
      <c r="J24" s="166">
        <f t="shared" si="25"/>
        <v>6.9250318182410677E-3</v>
      </c>
      <c r="K24" s="166">
        <f t="shared" si="26"/>
        <v>0.32791773049687473</v>
      </c>
      <c r="L24" s="166">
        <f t="shared" si="27"/>
        <v>9.4974301771216643E-2</v>
      </c>
      <c r="M24" s="167">
        <f t="shared" si="28"/>
        <v>5.6859999999999999</v>
      </c>
      <c r="N24" s="168">
        <f t="shared" si="29"/>
        <v>0</v>
      </c>
      <c r="O24" s="168">
        <f t="shared" si="30"/>
        <v>5.2140000000000004</v>
      </c>
      <c r="P24" s="169">
        <f t="shared" si="31"/>
        <v>0</v>
      </c>
      <c r="Q24" s="170">
        <f t="shared" si="32"/>
        <v>67</v>
      </c>
      <c r="R24" s="171">
        <f t="shared" si="33"/>
        <v>22.410158934481625</v>
      </c>
      <c r="S24" s="143">
        <f t="shared" si="34"/>
        <v>0</v>
      </c>
      <c r="T24" s="143">
        <f t="shared" si="35"/>
        <v>241</v>
      </c>
      <c r="U24" t="s">
        <v>115</v>
      </c>
      <c r="V24" s="5" t="s">
        <v>117</v>
      </c>
      <c r="W24" t="s">
        <v>115</v>
      </c>
      <c r="X24" s="5" t="s">
        <v>117</v>
      </c>
      <c r="Y24" t="s">
        <v>393</v>
      </c>
      <c r="Z24" t="s">
        <v>189</v>
      </c>
      <c r="AA24" t="s">
        <v>217</v>
      </c>
      <c r="AB24">
        <v>528</v>
      </c>
      <c r="AC24" s="1">
        <v>4622.3029999999999</v>
      </c>
      <c r="AD24" s="1">
        <v>1982.36</v>
      </c>
      <c r="AE24" s="28">
        <v>2.3319999999999999</v>
      </c>
      <c r="AF24">
        <v>3.2</v>
      </c>
      <c r="AG24">
        <v>5.6859999999999999</v>
      </c>
      <c r="AH24">
        <v>310.09099400000002</v>
      </c>
      <c r="AI24">
        <v>2.1473900000000001</v>
      </c>
      <c r="AJ24">
        <v>101.684335</v>
      </c>
      <c r="AK24">
        <v>439</v>
      </c>
      <c r="AL24">
        <v>0</v>
      </c>
      <c r="AM24">
        <v>241</v>
      </c>
      <c r="AN24">
        <v>67</v>
      </c>
      <c r="AO24">
        <v>14.906279</v>
      </c>
      <c r="AP24">
        <v>15.5</v>
      </c>
      <c r="AQ24">
        <v>0</v>
      </c>
      <c r="AR24">
        <v>1</v>
      </c>
      <c r="AS24">
        <v>127</v>
      </c>
      <c r="AT24">
        <v>0</v>
      </c>
      <c r="AU24">
        <v>5.2140000000000004</v>
      </c>
      <c r="AV24">
        <v>39696</v>
      </c>
      <c r="AW24">
        <v>0</v>
      </c>
      <c r="AX24" s="29">
        <v>0.44</v>
      </c>
      <c r="AY24">
        <v>0.7287499999999999</v>
      </c>
      <c r="AZ24" t="s">
        <v>68</v>
      </c>
      <c r="BA24" t="s">
        <v>419</v>
      </c>
      <c r="BB24">
        <v>7</v>
      </c>
      <c r="BC24" t="s">
        <v>426</v>
      </c>
      <c r="BD24">
        <v>15</v>
      </c>
      <c r="BE24">
        <v>42466.99</v>
      </c>
      <c r="BF24">
        <v>0.10884461083773538</v>
      </c>
      <c r="BG24">
        <v>7.9320510147999637E-2</v>
      </c>
      <c r="BH24">
        <v>197855.24699999997</v>
      </c>
      <c r="BI24">
        <v>2.336204407053203E-2</v>
      </c>
      <c r="BJ24">
        <v>1.7025089616400216E-2</v>
      </c>
      <c r="BK24">
        <v>1</v>
      </c>
      <c r="BL24" t="s">
        <v>68</v>
      </c>
      <c r="BM24">
        <v>0</v>
      </c>
      <c r="BN24" t="s">
        <v>392</v>
      </c>
    </row>
    <row r="25" spans="1:66" x14ac:dyDescent="0.25">
      <c r="A25" s="144" t="str">
        <f t="shared" si="20"/>
        <v>인천교통공사</v>
      </c>
      <c r="B25" s="144" t="str">
        <f t="shared" si="21"/>
        <v>순환41</v>
      </c>
      <c r="C25" s="145" t="str">
        <f t="shared" si="22"/>
        <v>70바4926</v>
      </c>
      <c r="D25" s="133" t="str">
        <f t="shared" si="23"/>
        <v>중형</v>
      </c>
      <c r="E25" s="129" t="str">
        <f t="shared" si="16"/>
        <v>D</v>
      </c>
      <c r="F25" s="152">
        <f t="shared" si="17"/>
        <v>0.84406249999999994</v>
      </c>
      <c r="G25" s="153">
        <f t="shared" si="18"/>
        <v>2.7010000000000001</v>
      </c>
      <c r="H25" s="154">
        <f t="shared" si="19"/>
        <v>3.2</v>
      </c>
      <c r="I25" s="155">
        <f t="shared" si="24"/>
        <v>5077.0540000000001</v>
      </c>
      <c r="J25" s="156">
        <f t="shared" si="25"/>
        <v>9.9700369497019627E-3</v>
      </c>
      <c r="K25" s="156">
        <f t="shared" si="26"/>
        <v>0.31840279351911505</v>
      </c>
      <c r="L25" s="156">
        <f t="shared" si="27"/>
        <v>0.12034538139637671</v>
      </c>
      <c r="M25" s="157">
        <f t="shared" si="28"/>
        <v>5.23</v>
      </c>
      <c r="N25" s="158">
        <f t="shared" si="29"/>
        <v>0.02</v>
      </c>
      <c r="O25" s="158">
        <f t="shared" si="30"/>
        <v>13.788</v>
      </c>
      <c r="P25" s="159">
        <f t="shared" si="31"/>
        <v>0</v>
      </c>
      <c r="Q25" s="160">
        <f t="shared" si="32"/>
        <v>63</v>
      </c>
      <c r="R25" s="161">
        <f t="shared" si="33"/>
        <v>22.472314045039809</v>
      </c>
      <c r="S25" s="146">
        <f t="shared" si="34"/>
        <v>1</v>
      </c>
      <c r="T25" s="146">
        <f t="shared" si="35"/>
        <v>700</v>
      </c>
      <c r="U25" t="s">
        <v>115</v>
      </c>
      <c r="V25" t="s">
        <v>117</v>
      </c>
      <c r="W25" s="4" t="s">
        <v>115</v>
      </c>
      <c r="X25" s="4" t="s">
        <v>117</v>
      </c>
      <c r="Y25" s="4" t="s">
        <v>218</v>
      </c>
      <c r="Z25" s="4" t="s">
        <v>189</v>
      </c>
      <c r="AA25" s="4" t="s">
        <v>217</v>
      </c>
      <c r="AB25" s="4">
        <v>528</v>
      </c>
      <c r="AC25" s="4">
        <v>5077.0540000000001</v>
      </c>
      <c r="AD25" s="4">
        <v>1879.5530000000001</v>
      </c>
      <c r="AE25" s="4">
        <v>2.7010000000000001</v>
      </c>
      <c r="AF25" s="4">
        <v>3.2</v>
      </c>
      <c r="AG25" s="4">
        <v>5.23</v>
      </c>
      <c r="AH25" s="4">
        <v>336.38431000000003</v>
      </c>
      <c r="AI25" s="4">
        <v>3.353764</v>
      </c>
      <c r="AJ25" s="4">
        <v>107.105704</v>
      </c>
      <c r="AK25" s="4">
        <v>611</v>
      </c>
      <c r="AL25" s="4">
        <v>1</v>
      </c>
      <c r="AM25" s="4">
        <v>700</v>
      </c>
      <c r="AN25" s="4">
        <v>63</v>
      </c>
      <c r="AO25" s="4">
        <v>15.093016</v>
      </c>
      <c r="AP25" s="4">
        <v>14.1</v>
      </c>
      <c r="AQ25" s="4">
        <v>0</v>
      </c>
      <c r="AR25" s="4">
        <v>1</v>
      </c>
      <c r="AS25" s="4">
        <v>73</v>
      </c>
      <c r="AT25" s="4">
        <v>0.02</v>
      </c>
      <c r="AU25" s="4">
        <v>13.788</v>
      </c>
      <c r="AV25" s="4">
        <v>39792</v>
      </c>
      <c r="AW25" s="4">
        <v>0</v>
      </c>
      <c r="AX25" s="30">
        <v>0.49</v>
      </c>
      <c r="AY25">
        <v>0.84406249999999994</v>
      </c>
      <c r="AZ25" t="s">
        <v>66</v>
      </c>
      <c r="BA25" t="s">
        <v>419</v>
      </c>
      <c r="BB25">
        <v>1</v>
      </c>
      <c r="BC25" t="s">
        <v>427</v>
      </c>
      <c r="BD25">
        <v>12</v>
      </c>
      <c r="BE25">
        <v>42466.99</v>
      </c>
      <c r="BF25">
        <v>0.1195529515984062</v>
      </c>
      <c r="BG25">
        <v>0.10091016320852973</v>
      </c>
      <c r="BH25">
        <v>197855.24699999997</v>
      </c>
      <c r="BI25">
        <v>2.5660446599124059E-2</v>
      </c>
      <c r="BJ25">
        <v>2.165902070757315E-2</v>
      </c>
      <c r="BK25">
        <v>1</v>
      </c>
      <c r="BL25" t="s">
        <v>66</v>
      </c>
      <c r="BM25">
        <v>0</v>
      </c>
      <c r="BN25" t="s">
        <v>392</v>
      </c>
    </row>
    <row r="26" spans="1:66" x14ac:dyDescent="0.25">
      <c r="A26" s="141" t="str">
        <f t="shared" si="20"/>
        <v>인천교통공사</v>
      </c>
      <c r="B26" s="141" t="str">
        <f t="shared" si="21"/>
        <v>순환41</v>
      </c>
      <c r="C26" s="142" t="str">
        <f t="shared" si="22"/>
        <v>70바4927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0.78812499999999985</v>
      </c>
      <c r="G26" s="163">
        <f t="shared" si="18"/>
        <v>2.5219999999999998</v>
      </c>
      <c r="H26" s="164">
        <f t="shared" si="19"/>
        <v>3.2</v>
      </c>
      <c r="I26" s="165">
        <f t="shared" si="24"/>
        <v>3623.203</v>
      </c>
      <c r="J26" s="166">
        <f t="shared" si="25"/>
        <v>7.4921261404017024E-3</v>
      </c>
      <c r="K26" s="166">
        <f t="shared" si="26"/>
        <v>0.32643131773038292</v>
      </c>
      <c r="L26" s="166">
        <f t="shared" si="27"/>
        <v>0.11122755197542064</v>
      </c>
      <c r="M26" s="167">
        <f t="shared" si="28"/>
        <v>5.4610000000000003</v>
      </c>
      <c r="N26" s="168">
        <f t="shared" si="29"/>
        <v>5.5E-2</v>
      </c>
      <c r="O26" s="168">
        <f t="shared" si="30"/>
        <v>7.6180000000000003</v>
      </c>
      <c r="P26" s="169">
        <f t="shared" si="31"/>
        <v>0</v>
      </c>
      <c r="Q26" s="170">
        <f t="shared" si="32"/>
        <v>64</v>
      </c>
      <c r="R26" s="171">
        <f t="shared" si="33"/>
        <v>22.772468284625145</v>
      </c>
      <c r="S26" s="143">
        <f t="shared" si="34"/>
        <v>2</v>
      </c>
      <c r="T26" s="143">
        <f t="shared" si="35"/>
        <v>276</v>
      </c>
      <c r="U26" t="s">
        <v>115</v>
      </c>
      <c r="V26" s="5" t="s">
        <v>117</v>
      </c>
      <c r="W26" t="s">
        <v>115</v>
      </c>
      <c r="X26" s="5" t="s">
        <v>117</v>
      </c>
      <c r="Y26" t="s">
        <v>219</v>
      </c>
      <c r="Z26" t="s">
        <v>189</v>
      </c>
      <c r="AA26" t="s">
        <v>217</v>
      </c>
      <c r="AB26">
        <v>528</v>
      </c>
      <c r="AC26" s="1">
        <v>3623.203</v>
      </c>
      <c r="AD26" s="1">
        <v>1436.704</v>
      </c>
      <c r="AE26" s="28">
        <v>2.5219999999999998</v>
      </c>
      <c r="AF26">
        <v>3.2</v>
      </c>
      <c r="AG26">
        <v>5.4610000000000003</v>
      </c>
      <c r="AH26">
        <v>238.86824200000001</v>
      </c>
      <c r="AI26">
        <v>1.789631</v>
      </c>
      <c r="AJ26">
        <v>77.974074999999999</v>
      </c>
      <c r="AK26">
        <v>403</v>
      </c>
      <c r="AL26">
        <v>2</v>
      </c>
      <c r="AM26">
        <v>276</v>
      </c>
      <c r="AN26">
        <v>64</v>
      </c>
      <c r="AO26">
        <v>15.168207000000001</v>
      </c>
      <c r="AP26">
        <v>0</v>
      </c>
      <c r="AQ26">
        <v>0</v>
      </c>
      <c r="AR26">
        <v>1</v>
      </c>
      <c r="AS26">
        <v>100</v>
      </c>
      <c r="AT26">
        <v>5.5E-2</v>
      </c>
      <c r="AU26">
        <v>7.6180000000000003</v>
      </c>
      <c r="AV26">
        <v>31043</v>
      </c>
      <c r="AW26">
        <v>0</v>
      </c>
      <c r="AX26" s="29">
        <v>0.46</v>
      </c>
      <c r="AY26">
        <v>0.78812499999999985</v>
      </c>
      <c r="AZ26" t="s">
        <v>68</v>
      </c>
      <c r="BA26" t="s">
        <v>419</v>
      </c>
      <c r="BB26">
        <v>1</v>
      </c>
      <c r="BC26" t="s">
        <v>428</v>
      </c>
      <c r="BD26">
        <v>13</v>
      </c>
      <c r="BE26">
        <v>42466.99</v>
      </c>
      <c r="BF26">
        <v>8.531810236609659E-2</v>
      </c>
      <c r="BG26">
        <v>6.7241329427279867E-2</v>
      </c>
      <c r="BH26">
        <v>197855.24699999997</v>
      </c>
      <c r="BI26">
        <v>1.8312392796942103E-2</v>
      </c>
      <c r="BJ26">
        <v>1.4432454573089993E-2</v>
      </c>
      <c r="BK26">
        <v>1</v>
      </c>
      <c r="BL26" t="s">
        <v>68</v>
      </c>
      <c r="BM26">
        <v>0</v>
      </c>
      <c r="BN26" t="s">
        <v>392</v>
      </c>
    </row>
    <row r="27" spans="1:66" x14ac:dyDescent="0.25">
      <c r="A27" s="144" t="str">
        <f t="shared" si="20"/>
        <v>인천교통공사</v>
      </c>
      <c r="B27" s="144" t="str">
        <f t="shared" si="21"/>
        <v>순환42</v>
      </c>
      <c r="C27" s="145" t="str">
        <f t="shared" si="22"/>
        <v>70바4928</v>
      </c>
      <c r="D27" s="133" t="str">
        <f t="shared" si="23"/>
        <v>중형</v>
      </c>
      <c r="E27" s="129" t="str">
        <f t="shared" si="16"/>
        <v>F</v>
      </c>
      <c r="F27" s="152">
        <f t="shared" si="17"/>
        <v>0.71914285714285708</v>
      </c>
      <c r="G27" s="153">
        <f t="shared" si="18"/>
        <v>2.5169999999999999</v>
      </c>
      <c r="H27" s="154">
        <f t="shared" si="19"/>
        <v>3.5</v>
      </c>
      <c r="I27" s="155">
        <f t="shared" si="24"/>
        <v>5009.5739999999996</v>
      </c>
      <c r="J27" s="156">
        <f t="shared" si="25"/>
        <v>8.0919174000807104E-3</v>
      </c>
      <c r="K27" s="156">
        <f t="shared" si="26"/>
        <v>0.34900948023333983</v>
      </c>
      <c r="L27" s="156">
        <f t="shared" si="27"/>
        <v>0.11857295650288828</v>
      </c>
      <c r="M27" s="157">
        <f t="shared" si="28"/>
        <v>5.9809999999999999</v>
      </c>
      <c r="N27" s="158">
        <f t="shared" si="29"/>
        <v>0.02</v>
      </c>
      <c r="O27" s="158">
        <f t="shared" si="30"/>
        <v>8.6630000000000003</v>
      </c>
      <c r="P27" s="159">
        <f t="shared" si="31"/>
        <v>0</v>
      </c>
      <c r="Q27" s="160">
        <f t="shared" si="32"/>
        <v>62</v>
      </c>
      <c r="R27" s="161">
        <f t="shared" si="33"/>
        <v>23.175235211862372</v>
      </c>
      <c r="S27" s="146">
        <f t="shared" si="34"/>
        <v>1</v>
      </c>
      <c r="T27" s="146">
        <f t="shared" si="35"/>
        <v>434</v>
      </c>
      <c r="U27" t="s">
        <v>115</v>
      </c>
      <c r="V27" t="s">
        <v>118</v>
      </c>
      <c r="W27" t="s">
        <v>115</v>
      </c>
      <c r="X27" s="4" t="s">
        <v>118</v>
      </c>
      <c r="Y27" s="4" t="s">
        <v>220</v>
      </c>
      <c r="Z27" s="4" t="s">
        <v>189</v>
      </c>
      <c r="AA27" s="4" t="s">
        <v>217</v>
      </c>
      <c r="AB27" s="4">
        <v>528</v>
      </c>
      <c r="AC27" s="4">
        <v>5009.5739999999996</v>
      </c>
      <c r="AD27" s="4">
        <v>1989.9780000000001</v>
      </c>
      <c r="AE27" s="4">
        <v>2.5169999999999999</v>
      </c>
      <c r="AF27" s="4">
        <v>3.5</v>
      </c>
      <c r="AG27" s="4">
        <v>5.9809999999999999</v>
      </c>
      <c r="AH27" s="4">
        <v>336.22822200000002</v>
      </c>
      <c r="AI27" s="4">
        <v>2.7207309999999998</v>
      </c>
      <c r="AJ27" s="4">
        <v>117.34683699999999</v>
      </c>
      <c r="AK27" s="4">
        <v>594</v>
      </c>
      <c r="AL27" s="4">
        <v>1</v>
      </c>
      <c r="AM27" s="4">
        <v>434</v>
      </c>
      <c r="AN27" s="4">
        <v>62</v>
      </c>
      <c r="AO27" s="4">
        <v>14.899326</v>
      </c>
      <c r="AP27" s="4">
        <v>16.5</v>
      </c>
      <c r="AQ27" s="4">
        <v>0</v>
      </c>
      <c r="AR27" s="4">
        <v>5</v>
      </c>
      <c r="AS27" s="4">
        <v>1399</v>
      </c>
      <c r="AT27" s="4">
        <v>0.02</v>
      </c>
      <c r="AU27" s="4">
        <v>8.6630000000000003</v>
      </c>
      <c r="AV27" s="4">
        <v>43607</v>
      </c>
      <c r="AW27" s="4">
        <v>0</v>
      </c>
      <c r="AX27" s="30">
        <v>0.47</v>
      </c>
      <c r="AY27">
        <v>0.71914285714285708</v>
      </c>
      <c r="AZ27" t="s">
        <v>68</v>
      </c>
      <c r="BA27" t="s">
        <v>429</v>
      </c>
      <c r="BB27">
        <v>5</v>
      </c>
      <c r="BC27" t="s">
        <v>432</v>
      </c>
      <c r="BD27">
        <v>12</v>
      </c>
      <c r="BE27">
        <v>38773.033000000003</v>
      </c>
      <c r="BF27">
        <v>0.12920253104780324</v>
      </c>
      <c r="BG27">
        <v>9.291507732780592E-2</v>
      </c>
      <c r="BH27">
        <v>197855.24699999997</v>
      </c>
      <c r="BI27">
        <v>2.5319389179504551E-2</v>
      </c>
      <c r="BJ27">
        <v>1.8208257875660844E-2</v>
      </c>
      <c r="BK27">
        <v>1</v>
      </c>
      <c r="BL27" t="s">
        <v>68</v>
      </c>
      <c r="BM27">
        <v>0</v>
      </c>
      <c r="BN27" t="s">
        <v>392</v>
      </c>
    </row>
    <row r="28" spans="1:66" x14ac:dyDescent="0.25">
      <c r="A28" s="141" t="str">
        <f t="shared" si="20"/>
        <v>인천교통공사</v>
      </c>
      <c r="B28" s="141" t="str">
        <f t="shared" si="21"/>
        <v>순환42</v>
      </c>
      <c r="C28" s="142" t="str">
        <f t="shared" si="22"/>
        <v>70바4929</v>
      </c>
      <c r="D28" s="116" t="str">
        <f t="shared" si="23"/>
        <v>중형</v>
      </c>
      <c r="E28" s="112" t="str">
        <f t="shared" si="16"/>
        <v>F</v>
      </c>
      <c r="F28" s="162">
        <f t="shared" si="17"/>
        <v>0.66971428571428571</v>
      </c>
      <c r="G28" s="163">
        <f t="shared" si="18"/>
        <v>2.3439999999999999</v>
      </c>
      <c r="H28" s="164">
        <f t="shared" si="19"/>
        <v>3.5</v>
      </c>
      <c r="I28" s="165">
        <f t="shared" si="24"/>
        <v>4578.7489999999998</v>
      </c>
      <c r="J28" s="166">
        <f t="shared" si="25"/>
        <v>1.1350704669401752E-2</v>
      </c>
      <c r="K28" s="166">
        <f t="shared" si="26"/>
        <v>0.3867839303044337</v>
      </c>
      <c r="L28" s="166">
        <f t="shared" si="27"/>
        <v>8.321050138367489E-2</v>
      </c>
      <c r="M28" s="167">
        <f t="shared" si="28"/>
        <v>6.5229999999999997</v>
      </c>
      <c r="N28" s="168" t="str">
        <f t="shared" si="29"/>
        <v>속도계이상</v>
      </c>
      <c r="O28" s="168" t="str">
        <f t="shared" si="30"/>
        <v>속도계이상</v>
      </c>
      <c r="P28" s="169">
        <f t="shared" si="31"/>
        <v>5.0000000000000001E-3</v>
      </c>
      <c r="Q28" s="170">
        <f t="shared" si="32"/>
        <v>130</v>
      </c>
      <c r="R28" s="171">
        <f t="shared" si="33"/>
        <v>22.016586471618609</v>
      </c>
      <c r="S28" s="143" t="str">
        <f t="shared" si="34"/>
        <v>속도계이상</v>
      </c>
      <c r="T28" s="143" t="str">
        <f t="shared" si="35"/>
        <v>속도계이상</v>
      </c>
      <c r="U28" t="s">
        <v>115</v>
      </c>
      <c r="V28" t="s">
        <v>118</v>
      </c>
      <c r="W28" s="4" t="s">
        <v>115</v>
      </c>
      <c r="X28" s="4" t="s">
        <v>118</v>
      </c>
      <c r="Y28" s="4" t="s">
        <v>221</v>
      </c>
      <c r="Z28" s="4" t="s">
        <v>189</v>
      </c>
      <c r="AA28" s="4" t="s">
        <v>217</v>
      </c>
      <c r="AB28" s="4">
        <v>528</v>
      </c>
      <c r="AC28" s="4">
        <v>4578.7489999999998</v>
      </c>
      <c r="AD28" s="4">
        <v>1953.1859999999999</v>
      </c>
      <c r="AE28" s="4">
        <v>2.3439999999999999</v>
      </c>
      <c r="AF28" s="4">
        <v>3.5</v>
      </c>
      <c r="AG28" s="4">
        <v>6.5229999999999997</v>
      </c>
      <c r="AH28" s="4">
        <v>345.53933999999998</v>
      </c>
      <c r="AI28" s="4">
        <v>3.9221149999999998</v>
      </c>
      <c r="AJ28" s="4">
        <v>133.64906400000001</v>
      </c>
      <c r="AK28" s="4">
        <v>381</v>
      </c>
      <c r="AL28" s="4">
        <v>3564</v>
      </c>
      <c r="AM28" s="4">
        <v>905</v>
      </c>
      <c r="AN28" s="4">
        <v>130</v>
      </c>
      <c r="AO28" s="4">
        <v>13.25102</v>
      </c>
      <c r="AP28" s="4">
        <v>0</v>
      </c>
      <c r="AQ28" s="4">
        <v>0.3</v>
      </c>
      <c r="AR28" s="4">
        <v>0</v>
      </c>
      <c r="AS28" s="4">
        <v>0</v>
      </c>
      <c r="AT28" s="4">
        <v>77.837999999999994</v>
      </c>
      <c r="AU28" s="4">
        <v>19.765000000000001</v>
      </c>
      <c r="AV28" s="4">
        <v>45878</v>
      </c>
      <c r="AW28" s="4">
        <v>17</v>
      </c>
      <c r="AX28" s="30">
        <v>0.48</v>
      </c>
      <c r="AY28">
        <v>0.66971428571428571</v>
      </c>
      <c r="AZ28" t="s">
        <v>68</v>
      </c>
      <c r="BA28" t="s">
        <v>429</v>
      </c>
      <c r="BB28">
        <v>8</v>
      </c>
      <c r="BC28" t="s">
        <v>431</v>
      </c>
      <c r="BD28">
        <v>11</v>
      </c>
      <c r="BE28">
        <v>38773.033000000003</v>
      </c>
      <c r="BF28">
        <v>0.11809107118341759</v>
      </c>
      <c r="BG28">
        <v>7.9087277386837379E-2</v>
      </c>
      <c r="BH28">
        <v>197855.24699999997</v>
      </c>
      <c r="BI28">
        <v>2.3141913441395871E-2</v>
      </c>
      <c r="BJ28">
        <v>1.5498470030466263E-2</v>
      </c>
      <c r="BK28">
        <v>1</v>
      </c>
      <c r="BL28" t="s">
        <v>68</v>
      </c>
      <c r="BM28">
        <v>0</v>
      </c>
      <c r="BN28" t="s">
        <v>392</v>
      </c>
    </row>
    <row r="29" spans="1:66" x14ac:dyDescent="0.25">
      <c r="A29" s="144" t="str">
        <f t="shared" si="20"/>
        <v>인천교통공사</v>
      </c>
      <c r="B29" s="144" t="str">
        <f t="shared" si="21"/>
        <v>순환42</v>
      </c>
      <c r="C29" s="145" t="str">
        <f t="shared" si="22"/>
        <v>70바4930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0.73142857142857143</v>
      </c>
      <c r="G29" s="153">
        <f t="shared" si="18"/>
        <v>2.56</v>
      </c>
      <c r="H29" s="154">
        <f t="shared" si="19"/>
        <v>3.5</v>
      </c>
      <c r="I29" s="155">
        <f t="shared" si="24"/>
        <v>3582.5459999999998</v>
      </c>
      <c r="J29" s="156">
        <f t="shared" si="25"/>
        <v>7.1784280590539906E-3</v>
      </c>
      <c r="K29" s="156">
        <f t="shared" si="26"/>
        <v>0.3612107357372486</v>
      </c>
      <c r="L29" s="156">
        <f t="shared" si="27"/>
        <v>0.12616725647067756</v>
      </c>
      <c r="M29" s="157">
        <f t="shared" si="28"/>
        <v>7.359</v>
      </c>
      <c r="N29" s="158">
        <f t="shared" si="29"/>
        <v>2.8000000000000001E-2</v>
      </c>
      <c r="O29" s="158">
        <f t="shared" si="30"/>
        <v>12.449</v>
      </c>
      <c r="P29" s="159">
        <f t="shared" si="31"/>
        <v>0</v>
      </c>
      <c r="Q29" s="160">
        <f t="shared" si="32"/>
        <v>63</v>
      </c>
      <c r="R29" s="161">
        <f t="shared" si="33"/>
        <v>24.022559418258261</v>
      </c>
      <c r="S29" s="146">
        <f t="shared" si="34"/>
        <v>1</v>
      </c>
      <c r="T29" s="146">
        <f t="shared" si="35"/>
        <v>446</v>
      </c>
      <c r="U29" t="s">
        <v>115</v>
      </c>
      <c r="V29" s="5" t="s">
        <v>118</v>
      </c>
      <c r="W29" t="s">
        <v>115</v>
      </c>
      <c r="X29" s="5" t="s">
        <v>118</v>
      </c>
      <c r="Y29" t="s">
        <v>222</v>
      </c>
      <c r="Z29" t="s">
        <v>189</v>
      </c>
      <c r="AA29" t="s">
        <v>217</v>
      </c>
      <c r="AB29">
        <v>528</v>
      </c>
      <c r="AC29" s="1">
        <v>3582.5459999999998</v>
      </c>
      <c r="AD29" s="1">
        <v>1399.54</v>
      </c>
      <c r="AE29" s="28">
        <v>2.56</v>
      </c>
      <c r="AF29">
        <v>3.5</v>
      </c>
      <c r="AG29">
        <v>7.359</v>
      </c>
      <c r="AH29">
        <v>236.11464599999999</v>
      </c>
      <c r="AI29">
        <v>1.6949320000000001</v>
      </c>
      <c r="AJ29">
        <v>85.287144999999995</v>
      </c>
      <c r="AK29">
        <v>452</v>
      </c>
      <c r="AL29">
        <v>1</v>
      </c>
      <c r="AM29">
        <v>446</v>
      </c>
      <c r="AN29">
        <v>63</v>
      </c>
      <c r="AO29">
        <v>15.172908</v>
      </c>
      <c r="AP29">
        <v>9.6999999999999993</v>
      </c>
      <c r="AQ29">
        <v>0</v>
      </c>
      <c r="AR29">
        <v>2</v>
      </c>
      <c r="AS29">
        <v>226</v>
      </c>
      <c r="AT29">
        <v>2.8000000000000001E-2</v>
      </c>
      <c r="AU29">
        <v>12.449</v>
      </c>
      <c r="AV29">
        <v>29980</v>
      </c>
      <c r="AW29">
        <v>0</v>
      </c>
      <c r="AX29" s="29">
        <v>0.51</v>
      </c>
      <c r="AY29">
        <v>0.73142857142857143</v>
      </c>
      <c r="AZ29" t="s">
        <v>68</v>
      </c>
      <c r="BA29" t="s">
        <v>429</v>
      </c>
      <c r="BB29">
        <v>2</v>
      </c>
      <c r="BC29" t="s">
        <v>438</v>
      </c>
      <c r="BD29">
        <v>8</v>
      </c>
      <c r="BE29">
        <v>38773.033000000003</v>
      </c>
      <c r="BF29">
        <v>9.2397878700900174E-2</v>
      </c>
      <c r="BG29">
        <v>6.7582448421229846E-2</v>
      </c>
      <c r="BH29">
        <v>197855.24699999997</v>
      </c>
      <c r="BI29">
        <v>1.8106904185361334E-2</v>
      </c>
      <c r="BJ29">
        <v>1.3243907061292861E-2</v>
      </c>
      <c r="BK29">
        <v>1</v>
      </c>
      <c r="BL29" t="s">
        <v>68</v>
      </c>
      <c r="BM29">
        <v>0</v>
      </c>
      <c r="BN29" t="s">
        <v>392</v>
      </c>
    </row>
    <row r="30" spans="1:66" x14ac:dyDescent="0.25">
      <c r="A30" s="141" t="str">
        <f t="shared" si="20"/>
        <v>인천교통공사</v>
      </c>
      <c r="B30" s="141" t="str">
        <f t="shared" si="21"/>
        <v>순환42</v>
      </c>
      <c r="C30" s="142" t="str">
        <f t="shared" si="22"/>
        <v>70바4931</v>
      </c>
      <c r="D30" s="116" t="str">
        <f t="shared" si="23"/>
        <v>중형</v>
      </c>
      <c r="E30" s="112" t="str">
        <f t="shared" si="16"/>
        <v>이상</v>
      </c>
      <c r="F30" s="162">
        <f t="shared" si="17"/>
        <v>0.64342857142857135</v>
      </c>
      <c r="G30" s="163">
        <f t="shared" si="18"/>
        <v>2.2519999999999998</v>
      </c>
      <c r="H30" s="164">
        <f t="shared" si="19"/>
        <v>3.5</v>
      </c>
      <c r="I30" s="165">
        <f t="shared" si="24"/>
        <v>5419.3440000000001</v>
      </c>
      <c r="J30" s="166">
        <f t="shared" si="25"/>
        <v>8.7564378352061149E-3</v>
      </c>
      <c r="K30" s="166">
        <f t="shared" si="26"/>
        <v>0.34947937098310911</v>
      </c>
      <c r="L30" s="166">
        <f t="shared" si="27"/>
        <v>0.14503600435772299</v>
      </c>
      <c r="M30" s="167">
        <f t="shared" si="28"/>
        <v>7.6989999999999998</v>
      </c>
      <c r="N30" s="168">
        <f t="shared" si="29"/>
        <v>1.7999999999999999E-2</v>
      </c>
      <c r="O30" s="168">
        <f t="shared" si="30"/>
        <v>15.113</v>
      </c>
      <c r="P30" s="169">
        <f t="shared" si="31"/>
        <v>0</v>
      </c>
      <c r="Q30" s="170">
        <f t="shared" si="32"/>
        <v>64</v>
      </c>
      <c r="R30" s="171">
        <f t="shared" si="33"/>
        <v>23.993247960897079</v>
      </c>
      <c r="S30" s="143">
        <f t="shared" si="34"/>
        <v>1</v>
      </c>
      <c r="T30" s="143">
        <f t="shared" si="35"/>
        <v>819</v>
      </c>
      <c r="U30" t="s">
        <v>115</v>
      </c>
      <c r="V30" t="s">
        <v>118</v>
      </c>
      <c r="W30" t="s">
        <v>115</v>
      </c>
      <c r="X30" s="4" t="s">
        <v>118</v>
      </c>
      <c r="Y30" s="4" t="s">
        <v>223</v>
      </c>
      <c r="Z30" s="4" t="s">
        <v>189</v>
      </c>
      <c r="AA30" s="4" t="s">
        <v>217</v>
      </c>
      <c r="AB30" s="4">
        <v>528</v>
      </c>
      <c r="AC30" s="4">
        <v>5419.3440000000001</v>
      </c>
      <c r="AD30" s="4">
        <v>2405.9470000000001</v>
      </c>
      <c r="AE30" s="4">
        <v>2.2519999999999998</v>
      </c>
      <c r="AF30" s="4">
        <v>3.5</v>
      </c>
      <c r="AG30" s="4">
        <v>7.6989999999999998</v>
      </c>
      <c r="AH30" s="4">
        <v>351.95099399999998</v>
      </c>
      <c r="AI30" s="4">
        <v>3.0818370000000002</v>
      </c>
      <c r="AJ30" s="4">
        <v>122.999612</v>
      </c>
      <c r="AK30" s="4">
        <v>786</v>
      </c>
      <c r="AL30" s="4">
        <v>1</v>
      </c>
      <c r="AM30" s="4">
        <v>819</v>
      </c>
      <c r="AN30" s="4">
        <v>64</v>
      </c>
      <c r="AO30" s="4">
        <v>15.398007</v>
      </c>
      <c r="AP30" s="4">
        <v>17.3</v>
      </c>
      <c r="AQ30" s="4">
        <v>0</v>
      </c>
      <c r="AR30" s="4">
        <v>0</v>
      </c>
      <c r="AS30" s="4">
        <v>0</v>
      </c>
      <c r="AT30" s="4">
        <v>1.7999999999999999E-2</v>
      </c>
      <c r="AU30" s="4">
        <v>15.113</v>
      </c>
      <c r="AV30" s="4">
        <v>45402</v>
      </c>
      <c r="AW30" s="4">
        <v>0</v>
      </c>
      <c r="AX30" s="30">
        <v>0.46</v>
      </c>
      <c r="AY30">
        <v>0.64342857142857135</v>
      </c>
      <c r="AZ30" t="s">
        <v>411</v>
      </c>
      <c r="BA30" t="s">
        <v>429</v>
      </c>
      <c r="BB30">
        <v>1</v>
      </c>
      <c r="BC30" t="s">
        <v>433</v>
      </c>
      <c r="BD30">
        <v>7</v>
      </c>
      <c r="BE30">
        <v>38773.033000000003</v>
      </c>
      <c r="BF30">
        <v>0.13977095885173593</v>
      </c>
      <c r="BG30">
        <v>8.9932628381174079E-2</v>
      </c>
      <c r="BH30">
        <v>197855.24699999997</v>
      </c>
      <c r="BI30">
        <v>2.739044873548388E-2</v>
      </c>
      <c r="BJ30">
        <v>1.762379730065991E-2</v>
      </c>
      <c r="BK30">
        <v>1</v>
      </c>
      <c r="BL30" t="s">
        <v>411</v>
      </c>
      <c r="BM30">
        <v>0</v>
      </c>
      <c r="BN30" t="s">
        <v>392</v>
      </c>
    </row>
    <row r="31" spans="1:66" x14ac:dyDescent="0.25">
      <c r="A31" s="144" t="str">
        <f t="shared" si="20"/>
        <v>인천교통공사</v>
      </c>
      <c r="B31" s="144" t="str">
        <f t="shared" si="21"/>
        <v>순환42</v>
      </c>
      <c r="C31" s="145" t="str">
        <f t="shared" si="22"/>
        <v>70바4932</v>
      </c>
      <c r="D31" s="133" t="str">
        <f t="shared" si="23"/>
        <v>중형</v>
      </c>
      <c r="E31" s="129" t="str">
        <f t="shared" si="16"/>
        <v>F</v>
      </c>
      <c r="F31" s="152">
        <f t="shared" si="17"/>
        <v>0.73571428571428577</v>
      </c>
      <c r="G31" s="153">
        <f t="shared" si="18"/>
        <v>2.5750000000000002</v>
      </c>
      <c r="H31" s="154">
        <f t="shared" si="19"/>
        <v>3.5</v>
      </c>
      <c r="I31" s="155">
        <f t="shared" si="24"/>
        <v>5281.3789999999999</v>
      </c>
      <c r="J31" s="156">
        <f t="shared" si="25"/>
        <v>8.5086352105893312E-3</v>
      </c>
      <c r="K31" s="156">
        <f t="shared" si="26"/>
        <v>0.34410196020277567</v>
      </c>
      <c r="L31" s="156">
        <f t="shared" si="27"/>
        <v>9.107469848310451E-2</v>
      </c>
      <c r="M31" s="157">
        <f t="shared" si="28"/>
        <v>5.9749999999999996</v>
      </c>
      <c r="N31" s="158">
        <f t="shared" si="29"/>
        <v>1.9E-2</v>
      </c>
      <c r="O31" s="158">
        <f t="shared" si="30"/>
        <v>15.602</v>
      </c>
      <c r="P31" s="159">
        <f t="shared" si="31"/>
        <v>0</v>
      </c>
      <c r="Q31" s="160">
        <f t="shared" si="32"/>
        <v>65</v>
      </c>
      <c r="R31" s="161">
        <f t="shared" si="33"/>
        <v>24.207834717594228</v>
      </c>
      <c r="S31" s="146">
        <f t="shared" si="34"/>
        <v>1</v>
      </c>
      <c r="T31" s="146">
        <f t="shared" si="35"/>
        <v>824</v>
      </c>
      <c r="U31" t="s">
        <v>115</v>
      </c>
      <c r="V31" t="s">
        <v>118</v>
      </c>
      <c r="W31" s="4" t="s">
        <v>115</v>
      </c>
      <c r="X31" s="4" t="s">
        <v>118</v>
      </c>
      <c r="Y31" s="4" t="s">
        <v>224</v>
      </c>
      <c r="Z31" s="4" t="s">
        <v>189</v>
      </c>
      <c r="AA31" s="4" t="s">
        <v>217</v>
      </c>
      <c r="AB31" s="4">
        <v>528</v>
      </c>
      <c r="AC31" s="4">
        <v>5281.3789999999999</v>
      </c>
      <c r="AD31" s="4">
        <v>2051.1880000000001</v>
      </c>
      <c r="AE31" s="4">
        <v>2.5750000000000002</v>
      </c>
      <c r="AF31" s="4">
        <v>3.5</v>
      </c>
      <c r="AG31" s="4">
        <v>5.9749999999999996</v>
      </c>
      <c r="AH31" s="4">
        <v>336.99681900000002</v>
      </c>
      <c r="AI31" s="4">
        <v>2.8673829999999998</v>
      </c>
      <c r="AJ31" s="4">
        <v>115.96126599999999</v>
      </c>
      <c r="AK31" s="4">
        <v>481</v>
      </c>
      <c r="AL31" s="4">
        <v>1</v>
      </c>
      <c r="AM31" s="4">
        <v>824</v>
      </c>
      <c r="AN31" s="4">
        <v>65</v>
      </c>
      <c r="AO31" s="4">
        <v>15.671894999999999</v>
      </c>
      <c r="AP31" s="4">
        <v>48</v>
      </c>
      <c r="AQ31" s="4">
        <v>0</v>
      </c>
      <c r="AR31" s="4">
        <v>1</v>
      </c>
      <c r="AS31" s="4">
        <v>807</v>
      </c>
      <c r="AT31" s="4">
        <v>1.9E-2</v>
      </c>
      <c r="AU31" s="4">
        <v>15.602</v>
      </c>
      <c r="AV31" s="4">
        <v>41282</v>
      </c>
      <c r="AW31" s="4">
        <v>0</v>
      </c>
      <c r="AX31" s="4">
        <v>0.46</v>
      </c>
      <c r="AY31">
        <v>0.73571428571428577</v>
      </c>
      <c r="AZ31" t="s">
        <v>68</v>
      </c>
      <c r="BA31" t="s">
        <v>429</v>
      </c>
      <c r="BB31">
        <v>1</v>
      </c>
      <c r="BC31" t="s">
        <v>436</v>
      </c>
      <c r="BD31">
        <v>8</v>
      </c>
      <c r="BE31">
        <v>38773.033000000003</v>
      </c>
      <c r="BF31">
        <v>0.13621268679187412</v>
      </c>
      <c r="BG31">
        <v>0.10021361956830739</v>
      </c>
      <c r="BH31">
        <v>197855.24699999997</v>
      </c>
      <c r="BI31">
        <v>2.6693146025083686E-2</v>
      </c>
      <c r="BJ31">
        <v>1.963852886131157E-2</v>
      </c>
      <c r="BK31">
        <v>1</v>
      </c>
      <c r="BL31" t="s">
        <v>68</v>
      </c>
      <c r="BM31">
        <v>0</v>
      </c>
      <c r="BN31" t="s">
        <v>392</v>
      </c>
    </row>
    <row r="32" spans="1:66" x14ac:dyDescent="0.25">
      <c r="A32" s="141" t="str">
        <f t="shared" si="20"/>
        <v>인천교통공사</v>
      </c>
      <c r="B32" s="141" t="str">
        <f t="shared" si="21"/>
        <v>순환42</v>
      </c>
      <c r="C32" s="142" t="str">
        <f t="shared" si="22"/>
        <v>70바4933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0.69342857142857139</v>
      </c>
      <c r="G32" s="163">
        <f t="shared" si="18"/>
        <v>2.427</v>
      </c>
      <c r="H32" s="164">
        <f t="shared" si="19"/>
        <v>3.5</v>
      </c>
      <c r="I32" s="165">
        <f t="shared" si="24"/>
        <v>5603.7550000000001</v>
      </c>
      <c r="J32" s="166">
        <f t="shared" si="25"/>
        <v>5.7881755479479288E-3</v>
      </c>
      <c r="K32" s="166">
        <f t="shared" si="26"/>
        <v>0.34215027018248156</v>
      </c>
      <c r="L32" s="166">
        <f t="shared" si="27"/>
        <v>0.15935743086555354</v>
      </c>
      <c r="M32" s="167">
        <f t="shared" si="28"/>
        <v>5.4779999999999998</v>
      </c>
      <c r="N32" s="168">
        <f t="shared" si="29"/>
        <v>1.7999999999999999E-2</v>
      </c>
      <c r="O32" s="168">
        <f t="shared" si="30"/>
        <v>9.7609999999999992</v>
      </c>
      <c r="P32" s="169">
        <f t="shared" si="31"/>
        <v>0</v>
      </c>
      <c r="Q32" s="170">
        <f t="shared" si="32"/>
        <v>63</v>
      </c>
      <c r="R32" s="171">
        <f t="shared" si="33"/>
        <v>23.474190498787198</v>
      </c>
      <c r="S32" s="143">
        <f t="shared" si="34"/>
        <v>1</v>
      </c>
      <c r="T32" s="143">
        <f t="shared" si="35"/>
        <v>547</v>
      </c>
      <c r="U32" t="s">
        <v>115</v>
      </c>
      <c r="V32" s="5" t="s">
        <v>118</v>
      </c>
      <c r="W32" t="s">
        <v>115</v>
      </c>
      <c r="X32" s="5" t="s">
        <v>118</v>
      </c>
      <c r="Y32" t="s">
        <v>225</v>
      </c>
      <c r="Z32" t="s">
        <v>189</v>
      </c>
      <c r="AA32" t="s">
        <v>217</v>
      </c>
      <c r="AB32">
        <v>528</v>
      </c>
      <c r="AC32" s="1">
        <v>5603.7550000000001</v>
      </c>
      <c r="AD32" s="1">
        <v>2309.0219999999999</v>
      </c>
      <c r="AE32" s="28">
        <v>2.427</v>
      </c>
      <c r="AF32">
        <v>3.5</v>
      </c>
      <c r="AG32">
        <v>5.4779999999999998</v>
      </c>
      <c r="AH32">
        <v>366.10016100000001</v>
      </c>
      <c r="AI32">
        <v>2.1190519999999999</v>
      </c>
      <c r="AJ32">
        <v>125.261269</v>
      </c>
      <c r="AK32">
        <v>893</v>
      </c>
      <c r="AL32">
        <v>1</v>
      </c>
      <c r="AM32">
        <v>547</v>
      </c>
      <c r="AN32">
        <v>63</v>
      </c>
      <c r="AO32">
        <v>15.306616999999999</v>
      </c>
      <c r="AP32">
        <v>5.0999999999999996</v>
      </c>
      <c r="AQ32">
        <v>0</v>
      </c>
      <c r="AR32">
        <v>2</v>
      </c>
      <c r="AS32">
        <v>318</v>
      </c>
      <c r="AT32">
        <v>1.7999999999999999E-2</v>
      </c>
      <c r="AU32">
        <v>9.7609999999999992</v>
      </c>
      <c r="AV32">
        <v>49015</v>
      </c>
      <c r="AW32">
        <v>0</v>
      </c>
      <c r="AX32">
        <v>0.43</v>
      </c>
      <c r="AY32">
        <v>0.69342857142857139</v>
      </c>
      <c r="AZ32" t="s">
        <v>68</v>
      </c>
      <c r="BA32" t="s">
        <v>429</v>
      </c>
      <c r="BB32">
        <v>7</v>
      </c>
      <c r="BC32" t="s">
        <v>435</v>
      </c>
      <c r="BD32">
        <v>15</v>
      </c>
      <c r="BE32">
        <v>38773.033000000003</v>
      </c>
      <c r="BF32">
        <v>0.14452712533476553</v>
      </c>
      <c r="BG32">
        <v>0.10021923805356454</v>
      </c>
      <c r="BH32">
        <v>197855.24699999997</v>
      </c>
      <c r="BI32">
        <v>2.8322498821575354E-2</v>
      </c>
      <c r="BJ32">
        <v>1.9639629897132395E-2</v>
      </c>
      <c r="BK32">
        <v>1</v>
      </c>
      <c r="BL32" t="s">
        <v>68</v>
      </c>
      <c r="BM32">
        <v>0</v>
      </c>
      <c r="BN32" t="s">
        <v>392</v>
      </c>
    </row>
    <row r="33" spans="1:66" x14ac:dyDescent="0.25">
      <c r="A33" s="144" t="str">
        <f t="shared" si="20"/>
        <v>인천교통공사</v>
      </c>
      <c r="B33" s="144" t="str">
        <f t="shared" si="21"/>
        <v>순환42</v>
      </c>
      <c r="C33" s="145" t="str">
        <f t="shared" si="22"/>
        <v>70바4934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0.72685714285714287</v>
      </c>
      <c r="G33" s="153">
        <f t="shared" si="18"/>
        <v>2.544</v>
      </c>
      <c r="H33" s="154">
        <f t="shared" si="19"/>
        <v>3.5</v>
      </c>
      <c r="I33" s="155">
        <f t="shared" si="24"/>
        <v>5102.027</v>
      </c>
      <c r="J33" s="156">
        <f t="shared" si="25"/>
        <v>6.8065457010840959E-3</v>
      </c>
      <c r="K33" s="156">
        <f t="shared" si="26"/>
        <v>0.35010219740851478</v>
      </c>
      <c r="L33" s="156">
        <f t="shared" si="27"/>
        <v>0.12387233544628438</v>
      </c>
      <c r="M33" s="157">
        <f t="shared" si="28"/>
        <v>6.3680000000000003</v>
      </c>
      <c r="N33" s="158">
        <f t="shared" si="29"/>
        <v>0.02</v>
      </c>
      <c r="O33" s="158">
        <f t="shared" si="30"/>
        <v>28.773</v>
      </c>
      <c r="P33" s="159">
        <f t="shared" si="31"/>
        <v>0</v>
      </c>
      <c r="Q33" s="160">
        <f t="shared" si="32"/>
        <v>70</v>
      </c>
      <c r="R33" s="161">
        <f t="shared" si="33"/>
        <v>24.117503181524764</v>
      </c>
      <c r="S33" s="146">
        <f t="shared" si="34"/>
        <v>1</v>
      </c>
      <c r="T33" s="146">
        <f t="shared" si="35"/>
        <v>1468</v>
      </c>
      <c r="U33" t="s">
        <v>115</v>
      </c>
      <c r="V33" t="s">
        <v>118</v>
      </c>
      <c r="W33" t="s">
        <v>115</v>
      </c>
      <c r="X33" s="4" t="s">
        <v>118</v>
      </c>
      <c r="Y33" s="4" t="s">
        <v>226</v>
      </c>
      <c r="Z33" s="4" t="s">
        <v>189</v>
      </c>
      <c r="AA33" s="4" t="s">
        <v>217</v>
      </c>
      <c r="AB33" s="4">
        <v>528</v>
      </c>
      <c r="AC33" s="4">
        <v>5102.027</v>
      </c>
      <c r="AD33" s="4">
        <v>2005.5930000000001</v>
      </c>
      <c r="AE33" s="4">
        <v>2.544</v>
      </c>
      <c r="AF33" s="4">
        <v>3.5</v>
      </c>
      <c r="AG33" s="4">
        <v>6.3680000000000003</v>
      </c>
      <c r="AH33" s="4">
        <v>328.95599299999998</v>
      </c>
      <c r="AI33" s="4">
        <v>2.2390539999999999</v>
      </c>
      <c r="AJ33" s="4">
        <v>115.168216</v>
      </c>
      <c r="AK33" s="4">
        <v>632</v>
      </c>
      <c r="AL33" s="4">
        <v>1</v>
      </c>
      <c r="AM33" s="4">
        <v>1468</v>
      </c>
      <c r="AN33" s="4">
        <v>70</v>
      </c>
      <c r="AO33" s="4">
        <v>15.509755</v>
      </c>
      <c r="AP33" s="4">
        <v>61.3</v>
      </c>
      <c r="AQ33" s="4">
        <v>0</v>
      </c>
      <c r="AR33" s="4">
        <v>0</v>
      </c>
      <c r="AS33" s="4">
        <v>0</v>
      </c>
      <c r="AT33" s="4">
        <v>0.02</v>
      </c>
      <c r="AU33" s="4">
        <v>28.773</v>
      </c>
      <c r="AV33" s="4">
        <v>42523</v>
      </c>
      <c r="AW33" s="4">
        <v>0</v>
      </c>
      <c r="AX33" s="4">
        <v>0.47</v>
      </c>
      <c r="AY33">
        <v>0.72685714285714287</v>
      </c>
      <c r="AZ33" t="s">
        <v>68</v>
      </c>
      <c r="BA33" t="s">
        <v>429</v>
      </c>
      <c r="BB33">
        <v>3</v>
      </c>
      <c r="BC33" t="s">
        <v>434</v>
      </c>
      <c r="BD33">
        <v>12</v>
      </c>
      <c r="BE33">
        <v>38773.033000000003</v>
      </c>
      <c r="BF33">
        <v>0.13158699759185719</v>
      </c>
      <c r="BG33">
        <v>9.5644949106767047E-2</v>
      </c>
      <c r="BH33">
        <v>197855.24699999997</v>
      </c>
      <c r="BI33">
        <v>2.5786665137063566E-2</v>
      </c>
      <c r="BJ33">
        <v>1.8743221745339919E-2</v>
      </c>
      <c r="BK33">
        <v>1</v>
      </c>
      <c r="BL33" t="s">
        <v>68</v>
      </c>
      <c r="BM33">
        <v>0</v>
      </c>
      <c r="BN33" t="s">
        <v>392</v>
      </c>
    </row>
    <row r="34" spans="1:66" x14ac:dyDescent="0.25">
      <c r="A34" s="141" t="str">
        <f t="shared" si="20"/>
        <v>인천교통공사</v>
      </c>
      <c r="B34" s="141" t="str">
        <f t="shared" si="21"/>
        <v>순환42</v>
      </c>
      <c r="C34" s="142" t="str">
        <f t="shared" si="22"/>
        <v>70바4935</v>
      </c>
      <c r="D34" s="116" t="str">
        <f t="shared" si="23"/>
        <v>중형</v>
      </c>
      <c r="E34" s="112" t="str">
        <f t="shared" si="16"/>
        <v>F</v>
      </c>
      <c r="F34" s="162">
        <f t="shared" si="17"/>
        <v>0.70628571428571429</v>
      </c>
      <c r="G34" s="163">
        <f t="shared" si="18"/>
        <v>2.472</v>
      </c>
      <c r="H34" s="164">
        <f t="shared" si="19"/>
        <v>3.5</v>
      </c>
      <c r="I34" s="165">
        <f t="shared" si="24"/>
        <v>4835.2659999999996</v>
      </c>
      <c r="J34" s="166">
        <f t="shared" si="25"/>
        <v>8.4906367788213609E-3</v>
      </c>
      <c r="K34" s="166">
        <f t="shared" si="26"/>
        <v>0.336196035884535</v>
      </c>
      <c r="L34" s="166">
        <f t="shared" si="27"/>
        <v>8.8723143669862226E-2</v>
      </c>
      <c r="M34" s="167">
        <f t="shared" si="28"/>
        <v>6.3129999999999997</v>
      </c>
      <c r="N34" s="168">
        <f t="shared" si="29"/>
        <v>0</v>
      </c>
      <c r="O34" s="168">
        <f t="shared" si="30"/>
        <v>16.669</v>
      </c>
      <c r="P34" s="169">
        <f t="shared" si="31"/>
        <v>0</v>
      </c>
      <c r="Q34" s="170">
        <f t="shared" si="32"/>
        <v>71</v>
      </c>
      <c r="R34" s="171">
        <f t="shared" si="33"/>
        <v>23.844383514670369</v>
      </c>
      <c r="S34" s="143">
        <f t="shared" si="34"/>
        <v>0</v>
      </c>
      <c r="T34" s="143">
        <f t="shared" si="35"/>
        <v>806</v>
      </c>
      <c r="U34" t="s">
        <v>115</v>
      </c>
      <c r="V34" t="s">
        <v>118</v>
      </c>
      <c r="W34" s="4" t="s">
        <v>115</v>
      </c>
      <c r="X34" s="4" t="s">
        <v>118</v>
      </c>
      <c r="Y34" s="4" t="s">
        <v>227</v>
      </c>
      <c r="Z34" s="4" t="s">
        <v>189</v>
      </c>
      <c r="AA34" s="4" t="s">
        <v>217</v>
      </c>
      <c r="AB34" s="4">
        <v>528</v>
      </c>
      <c r="AC34" s="4">
        <v>4835.2659999999996</v>
      </c>
      <c r="AD34" s="4">
        <v>1956.2570000000001</v>
      </c>
      <c r="AE34" s="4">
        <v>2.472</v>
      </c>
      <c r="AF34" s="4">
        <v>3.5</v>
      </c>
      <c r="AG34" s="4">
        <v>6.3129999999999997</v>
      </c>
      <c r="AH34" s="4">
        <v>309.44628399999999</v>
      </c>
      <c r="AI34" s="4">
        <v>2.6273960000000001</v>
      </c>
      <c r="AJ34" s="4">
        <v>104.034614</v>
      </c>
      <c r="AK34" s="4">
        <v>429</v>
      </c>
      <c r="AL34" s="4">
        <v>0</v>
      </c>
      <c r="AM34" s="4">
        <v>806</v>
      </c>
      <c r="AN34" s="4">
        <v>71</v>
      </c>
      <c r="AO34" s="4">
        <v>15.625541999999999</v>
      </c>
      <c r="AP34" s="4">
        <v>14.8</v>
      </c>
      <c r="AQ34" s="4">
        <v>0</v>
      </c>
      <c r="AR34" s="4">
        <v>1</v>
      </c>
      <c r="AS34" s="4">
        <v>172</v>
      </c>
      <c r="AT34" s="4">
        <v>0</v>
      </c>
      <c r="AU34" s="4">
        <v>16.669</v>
      </c>
      <c r="AV34" s="4">
        <v>41213</v>
      </c>
      <c r="AW34" s="4">
        <v>0</v>
      </c>
      <c r="AX34" s="4">
        <v>0.46</v>
      </c>
      <c r="AY34">
        <v>0.70628571428571429</v>
      </c>
      <c r="AZ34" t="s">
        <v>68</v>
      </c>
      <c r="BA34" t="s">
        <v>429</v>
      </c>
      <c r="BB34">
        <v>6</v>
      </c>
      <c r="BC34" t="s">
        <v>437</v>
      </c>
      <c r="BD34">
        <v>14</v>
      </c>
      <c r="BE34">
        <v>38773.033000000003</v>
      </c>
      <c r="BF34">
        <v>0.1247069322639784</v>
      </c>
      <c r="BG34">
        <v>8.8078724730444174E-2</v>
      </c>
      <c r="BH34">
        <v>197855.24699999997</v>
      </c>
      <c r="BI34">
        <v>2.4438401676554984E-2</v>
      </c>
      <c r="BJ34">
        <v>1.7260493984126834E-2</v>
      </c>
      <c r="BK34">
        <v>1</v>
      </c>
      <c r="BL34" t="s">
        <v>68</v>
      </c>
      <c r="BM34">
        <v>0</v>
      </c>
      <c r="BN34" t="s">
        <v>392</v>
      </c>
    </row>
    <row r="35" spans="1:66" x14ac:dyDescent="0.25">
      <c r="A35" s="144" t="str">
        <f t="shared" si="20"/>
        <v>인천교통공사</v>
      </c>
      <c r="B35" s="144" t="str">
        <f t="shared" si="21"/>
        <v>순환42</v>
      </c>
      <c r="C35" s="145" t="str">
        <f t="shared" si="22"/>
        <v>70바4936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0.72571428571428576</v>
      </c>
      <c r="G35" s="153">
        <f t="shared" si="18"/>
        <v>2.54</v>
      </c>
      <c r="H35" s="154">
        <f t="shared" si="19"/>
        <v>3.5</v>
      </c>
      <c r="I35" s="155">
        <f t="shared" si="24"/>
        <v>4779.7370000000001</v>
      </c>
      <c r="J35" s="156">
        <f t="shared" si="25"/>
        <v>1.2591383923708817E-2</v>
      </c>
      <c r="K35" s="156">
        <f t="shared" si="26"/>
        <v>0.35896910564546508</v>
      </c>
      <c r="L35" s="156">
        <f t="shared" si="27"/>
        <v>0.14749765520571528</v>
      </c>
      <c r="M35" s="157">
        <f t="shared" si="28"/>
        <v>7.0620000000000003</v>
      </c>
      <c r="N35" s="158">
        <f t="shared" si="29"/>
        <v>0</v>
      </c>
      <c r="O35" s="158">
        <f t="shared" si="30"/>
        <v>13.222</v>
      </c>
      <c r="P35" s="159">
        <f t="shared" si="31"/>
        <v>0</v>
      </c>
      <c r="Q35" s="160">
        <f t="shared" si="32"/>
        <v>73</v>
      </c>
      <c r="R35" s="161">
        <f t="shared" si="33"/>
        <v>24.299960452942827</v>
      </c>
      <c r="S35" s="146">
        <f t="shared" si="34"/>
        <v>0</v>
      </c>
      <c r="T35" s="146">
        <f t="shared" si="35"/>
        <v>632</v>
      </c>
      <c r="U35" t="s">
        <v>115</v>
      </c>
      <c r="V35" t="s">
        <v>118</v>
      </c>
      <c r="W35" t="s">
        <v>115</v>
      </c>
      <c r="X35" s="4" t="s">
        <v>118</v>
      </c>
      <c r="Y35" s="4" t="s">
        <v>228</v>
      </c>
      <c r="Z35" s="4" t="s">
        <v>189</v>
      </c>
      <c r="AA35" s="4" t="s">
        <v>217</v>
      </c>
      <c r="AB35" s="4">
        <v>528</v>
      </c>
      <c r="AC35" s="4">
        <v>4779.7370000000001</v>
      </c>
      <c r="AD35" s="4">
        <v>1881.569</v>
      </c>
      <c r="AE35" s="4">
        <v>2.54</v>
      </c>
      <c r="AF35" s="4">
        <v>3.5</v>
      </c>
      <c r="AG35" s="4">
        <v>7.0620000000000003</v>
      </c>
      <c r="AH35" s="4">
        <v>312.99323600000002</v>
      </c>
      <c r="AI35" s="4">
        <v>3.9410180000000001</v>
      </c>
      <c r="AJ35" s="4">
        <v>112.354902</v>
      </c>
      <c r="AK35" s="4">
        <v>705</v>
      </c>
      <c r="AL35" s="4">
        <v>0</v>
      </c>
      <c r="AM35" s="4">
        <v>632</v>
      </c>
      <c r="AN35" s="4">
        <v>73</v>
      </c>
      <c r="AO35" s="4">
        <v>15.271055</v>
      </c>
      <c r="AP35" s="4">
        <v>167.2</v>
      </c>
      <c r="AQ35" s="4">
        <v>0</v>
      </c>
      <c r="AR35" s="4">
        <v>12</v>
      </c>
      <c r="AS35" s="4">
        <v>1973</v>
      </c>
      <c r="AT35" s="4">
        <v>0</v>
      </c>
      <c r="AU35" s="4">
        <v>13.222</v>
      </c>
      <c r="AV35" s="4">
        <v>43858</v>
      </c>
      <c r="AW35" s="4">
        <v>0</v>
      </c>
      <c r="AX35" s="4">
        <v>0.49</v>
      </c>
      <c r="AY35">
        <v>0.72571428571428576</v>
      </c>
      <c r="AZ35" t="s">
        <v>68</v>
      </c>
      <c r="BA35" t="s">
        <v>429</v>
      </c>
      <c r="BB35">
        <v>4</v>
      </c>
      <c r="BC35" t="s">
        <v>430</v>
      </c>
      <c r="BD35">
        <v>10</v>
      </c>
      <c r="BE35">
        <v>38773.033000000003</v>
      </c>
      <c r="BF35">
        <v>0.12327477708540366</v>
      </c>
      <c r="BG35">
        <v>8.9462266799121518E-2</v>
      </c>
      <c r="BH35">
        <v>197855.24699999997</v>
      </c>
      <c r="BI35">
        <v>2.415774700177651E-2</v>
      </c>
      <c r="BJ35">
        <v>1.7531622109860669E-2</v>
      </c>
      <c r="BK35">
        <v>1</v>
      </c>
      <c r="BL35" t="s">
        <v>68</v>
      </c>
      <c r="BM35">
        <v>0</v>
      </c>
      <c r="BN35" t="s">
        <v>392</v>
      </c>
    </row>
    <row r="36" spans="1:66" x14ac:dyDescent="0.25">
      <c r="A36" s="141" t="str">
        <f t="shared" si="20"/>
        <v>인천교통공사</v>
      </c>
      <c r="B36" s="141" t="str">
        <f t="shared" si="21"/>
        <v>순환43</v>
      </c>
      <c r="C36" s="142" t="str">
        <f t="shared" si="22"/>
        <v>70바4937</v>
      </c>
      <c r="D36" s="116" t="str">
        <f t="shared" si="23"/>
        <v>중형</v>
      </c>
      <c r="E36" s="112" t="str">
        <f t="shared" si="16"/>
        <v>F</v>
      </c>
      <c r="F36" s="162">
        <f t="shared" si="17"/>
        <v>0.76149999999999995</v>
      </c>
      <c r="G36" s="163">
        <f t="shared" si="18"/>
        <v>3.0459999999999998</v>
      </c>
      <c r="H36" s="164">
        <f t="shared" si="19"/>
        <v>4</v>
      </c>
      <c r="I36" s="165">
        <f t="shared" si="24"/>
        <v>5811.2809999999999</v>
      </c>
      <c r="J36" s="166">
        <f t="shared" si="25"/>
        <v>5.0561152910196978E-3</v>
      </c>
      <c r="K36" s="166">
        <f t="shared" si="26"/>
        <v>0.30184299865878816</v>
      </c>
      <c r="L36" s="166">
        <f t="shared" si="27"/>
        <v>0.10858191163015521</v>
      </c>
      <c r="M36" s="167">
        <f t="shared" si="28"/>
        <v>4.968</v>
      </c>
      <c r="N36" s="168">
        <f t="shared" si="29"/>
        <v>0</v>
      </c>
      <c r="O36" s="168">
        <f t="shared" si="30"/>
        <v>3.3210000000000002</v>
      </c>
      <c r="P36" s="169">
        <f t="shared" si="31"/>
        <v>0</v>
      </c>
      <c r="Q36" s="170">
        <f t="shared" si="32"/>
        <v>80</v>
      </c>
      <c r="R36" s="171">
        <f t="shared" si="33"/>
        <v>25.855292058085929</v>
      </c>
      <c r="S36" s="143">
        <f t="shared" si="34"/>
        <v>0</v>
      </c>
      <c r="T36" s="143">
        <f t="shared" si="35"/>
        <v>193</v>
      </c>
      <c r="U36" t="s">
        <v>115</v>
      </c>
      <c r="V36" s="5" t="s">
        <v>119</v>
      </c>
      <c r="W36" t="s">
        <v>115</v>
      </c>
      <c r="X36" s="5" t="s">
        <v>119</v>
      </c>
      <c r="Y36" t="s">
        <v>229</v>
      </c>
      <c r="Z36" t="s">
        <v>189</v>
      </c>
      <c r="AA36" t="s">
        <v>217</v>
      </c>
      <c r="AB36">
        <v>528</v>
      </c>
      <c r="AC36" s="1">
        <v>5811.2809999999999</v>
      </c>
      <c r="AD36" s="1">
        <v>1907.7929999999999</v>
      </c>
      <c r="AE36" s="28">
        <v>3.0459999999999998</v>
      </c>
      <c r="AF36">
        <v>4</v>
      </c>
      <c r="AG36">
        <v>4.968</v>
      </c>
      <c r="AH36">
        <v>324.28433799999999</v>
      </c>
      <c r="AI36">
        <v>1.6396189999999999</v>
      </c>
      <c r="AJ36">
        <v>97.882957000000005</v>
      </c>
      <c r="AK36">
        <v>631</v>
      </c>
      <c r="AL36">
        <v>0</v>
      </c>
      <c r="AM36">
        <v>193</v>
      </c>
      <c r="AN36">
        <v>80</v>
      </c>
      <c r="AO36">
        <v>17.920324999999998</v>
      </c>
      <c r="AP36">
        <v>315.8</v>
      </c>
      <c r="AQ36">
        <v>0</v>
      </c>
      <c r="AR36">
        <v>3</v>
      </c>
      <c r="AS36">
        <v>587</v>
      </c>
      <c r="AT36">
        <v>0</v>
      </c>
      <c r="AU36">
        <v>3.3210000000000002</v>
      </c>
      <c r="AV36">
        <v>49357</v>
      </c>
      <c r="AW36">
        <v>0</v>
      </c>
      <c r="AX36">
        <v>0.47</v>
      </c>
      <c r="AY36">
        <v>0.76149999999999995</v>
      </c>
      <c r="AZ36" t="s">
        <v>68</v>
      </c>
      <c r="BA36" t="s">
        <v>439</v>
      </c>
      <c r="BB36">
        <v>1</v>
      </c>
      <c r="BC36" t="s">
        <v>441</v>
      </c>
      <c r="BD36">
        <v>6</v>
      </c>
      <c r="BE36">
        <v>30667.334000000003</v>
      </c>
      <c r="BF36">
        <v>0.18949416992034585</v>
      </c>
      <c r="BG36">
        <v>0.14429981039434336</v>
      </c>
      <c r="BH36">
        <v>197855.24699999997</v>
      </c>
      <c r="BI36">
        <v>2.9371376741906676E-2</v>
      </c>
      <c r="BJ36">
        <v>2.2366303388961933E-2</v>
      </c>
      <c r="BK36">
        <v>1</v>
      </c>
      <c r="BL36" t="s">
        <v>68</v>
      </c>
      <c r="BM36">
        <v>0</v>
      </c>
      <c r="BN36" t="s">
        <v>392</v>
      </c>
    </row>
    <row r="37" spans="1:66" x14ac:dyDescent="0.25">
      <c r="A37" s="144" t="str">
        <f t="shared" si="20"/>
        <v>인천교통공사</v>
      </c>
      <c r="B37" s="144" t="str">
        <f t="shared" si="21"/>
        <v>순환43</v>
      </c>
      <c r="C37" s="145" t="str">
        <f t="shared" si="22"/>
        <v>70바4938</v>
      </c>
      <c r="D37" s="133" t="str">
        <f t="shared" si="23"/>
        <v>중형</v>
      </c>
      <c r="E37" s="129" t="str">
        <f t="shared" si="16"/>
        <v>F</v>
      </c>
      <c r="F37" s="152">
        <f t="shared" si="17"/>
        <v>0.74850000000000005</v>
      </c>
      <c r="G37" s="153">
        <f t="shared" si="18"/>
        <v>2.9940000000000002</v>
      </c>
      <c r="H37" s="154">
        <f t="shared" si="19"/>
        <v>4</v>
      </c>
      <c r="I37" s="155">
        <f t="shared" si="24"/>
        <v>5832.723</v>
      </c>
      <c r="J37" s="156">
        <f t="shared" si="25"/>
        <v>6.0867597780427801E-3</v>
      </c>
      <c r="K37" s="156">
        <f t="shared" si="26"/>
        <v>0.28986480351854205</v>
      </c>
      <c r="L37" s="156">
        <f t="shared" si="27"/>
        <v>9.9438975586531364E-2</v>
      </c>
      <c r="M37" s="157">
        <f t="shared" si="28"/>
        <v>6.0259999999999998</v>
      </c>
      <c r="N37" s="158">
        <f t="shared" si="29"/>
        <v>3.4000000000000002E-2</v>
      </c>
      <c r="O37" s="158">
        <f t="shared" si="30"/>
        <v>7.5090000000000003</v>
      </c>
      <c r="P37" s="159">
        <f t="shared" si="31"/>
        <v>0</v>
      </c>
      <c r="Q37" s="160">
        <f t="shared" si="32"/>
        <v>72</v>
      </c>
      <c r="R37" s="161">
        <f t="shared" si="33"/>
        <v>25.490554894462889</v>
      </c>
      <c r="S37" s="146">
        <f t="shared" si="34"/>
        <v>2</v>
      </c>
      <c r="T37" s="146">
        <f t="shared" si="35"/>
        <v>438</v>
      </c>
      <c r="U37" t="s">
        <v>115</v>
      </c>
      <c r="V37" t="s">
        <v>119</v>
      </c>
      <c r="W37" s="4" t="s">
        <v>115</v>
      </c>
      <c r="X37" s="4" t="s">
        <v>119</v>
      </c>
      <c r="Y37" s="4" t="s">
        <v>230</v>
      </c>
      <c r="Z37" s="4" t="s">
        <v>189</v>
      </c>
      <c r="AA37" s="4" t="s">
        <v>217</v>
      </c>
      <c r="AB37" s="4">
        <v>528</v>
      </c>
      <c r="AC37" s="4">
        <v>5832.723</v>
      </c>
      <c r="AD37" s="4">
        <v>1947.9880000000001</v>
      </c>
      <c r="AE37" s="4">
        <v>2.9940000000000002</v>
      </c>
      <c r="AF37" s="4">
        <v>4</v>
      </c>
      <c r="AG37" s="4">
        <v>6.0259999999999998</v>
      </c>
      <c r="AH37" s="4">
        <v>325.00461200000001</v>
      </c>
      <c r="AI37" s="4">
        <v>1.9782249999999999</v>
      </c>
      <c r="AJ37" s="4">
        <v>94.207397999999998</v>
      </c>
      <c r="AK37" s="4">
        <v>580</v>
      </c>
      <c r="AL37" s="4">
        <v>2</v>
      </c>
      <c r="AM37" s="4">
        <v>438</v>
      </c>
      <c r="AN37" s="4">
        <v>72</v>
      </c>
      <c r="AO37" s="4">
        <v>17.946584999999999</v>
      </c>
      <c r="AP37" s="4">
        <v>56.2</v>
      </c>
      <c r="AQ37" s="4">
        <v>0</v>
      </c>
      <c r="AR37" s="4">
        <v>9</v>
      </c>
      <c r="AS37" s="4">
        <v>1285</v>
      </c>
      <c r="AT37" s="4">
        <v>3.4000000000000002E-2</v>
      </c>
      <c r="AU37" s="4">
        <v>7.5090000000000003</v>
      </c>
      <c r="AV37" s="4">
        <v>47913</v>
      </c>
      <c r="AW37" s="4">
        <v>0</v>
      </c>
      <c r="AX37" s="4">
        <v>0.51</v>
      </c>
      <c r="AY37">
        <v>0.74850000000000005</v>
      </c>
      <c r="AZ37" t="s">
        <v>68</v>
      </c>
      <c r="BA37" t="s">
        <v>439</v>
      </c>
      <c r="BB37">
        <v>2</v>
      </c>
      <c r="BC37" t="s">
        <v>440</v>
      </c>
      <c r="BD37">
        <v>8</v>
      </c>
      <c r="BE37">
        <v>30667.334000000003</v>
      </c>
      <c r="BF37">
        <v>0.19019335035774546</v>
      </c>
      <c r="BG37">
        <v>0.14235972274277248</v>
      </c>
      <c r="BH37">
        <v>197855.24699999997</v>
      </c>
      <c r="BI37">
        <v>2.9479748899456787E-2</v>
      </c>
      <c r="BJ37">
        <v>2.2065592051243407E-2</v>
      </c>
      <c r="BK37">
        <v>1</v>
      </c>
      <c r="BL37" t="s">
        <v>68</v>
      </c>
      <c r="BM37">
        <v>0</v>
      </c>
      <c r="BN37" t="s">
        <v>392</v>
      </c>
    </row>
    <row r="38" spans="1:66" x14ac:dyDescent="0.25">
      <c r="A38" s="141" t="str">
        <f t="shared" si="20"/>
        <v>인천교통공사</v>
      </c>
      <c r="B38" s="141" t="str">
        <f t="shared" si="21"/>
        <v>순환43</v>
      </c>
      <c r="C38" s="142" t="str">
        <f t="shared" si="22"/>
        <v>70바4939</v>
      </c>
      <c r="D38" s="116" t="str">
        <f t="shared" si="23"/>
        <v>중형</v>
      </c>
      <c r="E38" s="112" t="str">
        <f t="shared" si="16"/>
        <v>F</v>
      </c>
      <c r="F38" s="162">
        <f t="shared" si="17"/>
        <v>0.68600000000000005</v>
      </c>
      <c r="G38" s="163">
        <f t="shared" si="18"/>
        <v>2.7440000000000002</v>
      </c>
      <c r="H38" s="164">
        <f t="shared" si="19"/>
        <v>4</v>
      </c>
      <c r="I38" s="165">
        <f t="shared" si="24"/>
        <v>6582.1880000000001</v>
      </c>
      <c r="J38" s="166">
        <f t="shared" si="25"/>
        <v>7.6167330977794543E-3</v>
      </c>
      <c r="K38" s="166">
        <f t="shared" si="26"/>
        <v>0.31489956746520587</v>
      </c>
      <c r="L38" s="166">
        <f t="shared" si="27"/>
        <v>0.10877841836179702</v>
      </c>
      <c r="M38" s="167">
        <f t="shared" si="28"/>
        <v>7.6539999999999999</v>
      </c>
      <c r="N38" s="168">
        <f t="shared" si="29"/>
        <v>0</v>
      </c>
      <c r="O38" s="168">
        <f t="shared" si="30"/>
        <v>5.2569999999999997</v>
      </c>
      <c r="P38" s="169">
        <f t="shared" si="31"/>
        <v>0</v>
      </c>
      <c r="Q38" s="170">
        <f t="shared" si="32"/>
        <v>80</v>
      </c>
      <c r="R38" s="171">
        <f t="shared" si="33"/>
        <v>26.286537503108406</v>
      </c>
      <c r="S38" s="143">
        <f t="shared" si="34"/>
        <v>0</v>
      </c>
      <c r="T38" s="143">
        <f t="shared" si="35"/>
        <v>346</v>
      </c>
      <c r="U38" t="s">
        <v>115</v>
      </c>
      <c r="V38" t="s">
        <v>119</v>
      </c>
      <c r="W38" t="s">
        <v>115</v>
      </c>
      <c r="X38" s="4" t="s">
        <v>119</v>
      </c>
      <c r="Y38" s="4" t="s">
        <v>231</v>
      </c>
      <c r="Z38" s="4" t="s">
        <v>189</v>
      </c>
      <c r="AA38" s="4" t="s">
        <v>217</v>
      </c>
      <c r="AB38" s="4">
        <v>528</v>
      </c>
      <c r="AC38" s="4">
        <v>6582.1880000000001</v>
      </c>
      <c r="AD38" s="4">
        <v>2398.3960000000002</v>
      </c>
      <c r="AE38" s="4">
        <v>2.7440000000000002</v>
      </c>
      <c r="AF38" s="4">
        <v>4</v>
      </c>
      <c r="AG38" s="4">
        <v>7.6539999999999999</v>
      </c>
      <c r="AH38" s="4">
        <v>369.60517900000002</v>
      </c>
      <c r="AI38" s="4">
        <v>2.8151839999999999</v>
      </c>
      <c r="AJ38" s="4">
        <v>116.38851099999999</v>
      </c>
      <c r="AK38" s="4">
        <v>716</v>
      </c>
      <c r="AL38" s="4">
        <v>0</v>
      </c>
      <c r="AM38" s="4">
        <v>346</v>
      </c>
      <c r="AN38" s="4">
        <v>80</v>
      </c>
      <c r="AO38" s="4">
        <v>17.808700000000002</v>
      </c>
      <c r="AP38" s="4">
        <v>1226.5</v>
      </c>
      <c r="AQ38" s="4">
        <v>0</v>
      </c>
      <c r="AR38" s="4">
        <v>40</v>
      </c>
      <c r="AS38" s="4">
        <v>9172</v>
      </c>
      <c r="AT38" s="4">
        <v>0</v>
      </c>
      <c r="AU38" s="4">
        <v>5.2569999999999997</v>
      </c>
      <c r="AV38" s="4">
        <v>54289</v>
      </c>
      <c r="AW38" s="4">
        <v>0</v>
      </c>
      <c r="AX38" s="4">
        <v>0.51</v>
      </c>
      <c r="AY38">
        <v>0.68600000000000005</v>
      </c>
      <c r="AZ38" t="s">
        <v>68</v>
      </c>
      <c r="BA38" t="s">
        <v>439</v>
      </c>
      <c r="BB38">
        <v>5</v>
      </c>
      <c r="BC38" t="s">
        <v>442</v>
      </c>
      <c r="BD38">
        <v>8</v>
      </c>
      <c r="BE38">
        <v>30667.334000000003</v>
      </c>
      <c r="BF38">
        <v>0.21463189464072749</v>
      </c>
      <c r="BG38">
        <v>0.14723747972353907</v>
      </c>
      <c r="BH38">
        <v>197855.24699999997</v>
      </c>
      <c r="BI38">
        <v>3.3267694942656745E-2</v>
      </c>
      <c r="BJ38">
        <v>2.2821638730662529E-2</v>
      </c>
      <c r="BK38">
        <v>1</v>
      </c>
      <c r="BL38" t="s">
        <v>68</v>
      </c>
      <c r="BM38">
        <v>0</v>
      </c>
      <c r="BN38" t="s">
        <v>392</v>
      </c>
    </row>
    <row r="39" spans="1:66" x14ac:dyDescent="0.25">
      <c r="A39" s="144" t="str">
        <f t="shared" si="20"/>
        <v>인천교통공사</v>
      </c>
      <c r="B39" s="144" t="str">
        <f t="shared" si="21"/>
        <v>순환43</v>
      </c>
      <c r="C39" s="145" t="str">
        <f t="shared" si="22"/>
        <v>70바4940</v>
      </c>
      <c r="D39" s="133" t="str">
        <f t="shared" si="23"/>
        <v>중형</v>
      </c>
      <c r="E39" s="129" t="str">
        <f t="shared" si="16"/>
        <v>F</v>
      </c>
      <c r="F39" s="152">
        <f t="shared" si="17"/>
        <v>0.71875</v>
      </c>
      <c r="G39" s="153">
        <f t="shared" si="18"/>
        <v>2.875</v>
      </c>
      <c r="H39" s="154">
        <f t="shared" si="19"/>
        <v>4</v>
      </c>
      <c r="I39" s="155">
        <f t="shared" si="24"/>
        <v>6420.5519999999997</v>
      </c>
      <c r="J39" s="156">
        <f t="shared" si="25"/>
        <v>5.2209438786359457E-3</v>
      </c>
      <c r="K39" s="156">
        <f t="shared" si="26"/>
        <v>0.29445636915191759</v>
      </c>
      <c r="L39" s="156">
        <f t="shared" si="27"/>
        <v>6.6505185223949589E-2</v>
      </c>
      <c r="M39" s="157">
        <f t="shared" si="28"/>
        <v>6.7060000000000004</v>
      </c>
      <c r="N39" s="158">
        <f t="shared" si="29"/>
        <v>3.1E-2</v>
      </c>
      <c r="O39" s="158">
        <f t="shared" si="30"/>
        <v>8.1300000000000008</v>
      </c>
      <c r="P39" s="159">
        <f t="shared" si="31"/>
        <v>0</v>
      </c>
      <c r="Q39" s="160">
        <f t="shared" si="32"/>
        <v>79</v>
      </c>
      <c r="R39" s="161">
        <f t="shared" si="33"/>
        <v>25.755083864159676</v>
      </c>
      <c r="S39" s="146">
        <f t="shared" si="34"/>
        <v>2</v>
      </c>
      <c r="T39" s="146">
        <f t="shared" si="35"/>
        <v>522</v>
      </c>
      <c r="U39" t="s">
        <v>115</v>
      </c>
      <c r="V39" s="5" t="s">
        <v>119</v>
      </c>
      <c r="W39" t="s">
        <v>115</v>
      </c>
      <c r="X39" s="5" t="s">
        <v>119</v>
      </c>
      <c r="Y39" t="s">
        <v>232</v>
      </c>
      <c r="Z39" t="s">
        <v>189</v>
      </c>
      <c r="AA39" t="s">
        <v>217</v>
      </c>
      <c r="AB39">
        <v>528</v>
      </c>
      <c r="AC39" s="1">
        <v>6420.5519999999997</v>
      </c>
      <c r="AD39" s="1">
        <v>2233.2809999999999</v>
      </c>
      <c r="AE39" s="28">
        <v>2.875</v>
      </c>
      <c r="AF39">
        <v>4</v>
      </c>
      <c r="AG39">
        <v>6.7060000000000004</v>
      </c>
      <c r="AH39">
        <v>355.96820100000002</v>
      </c>
      <c r="AI39">
        <v>1.85849</v>
      </c>
      <c r="AJ39">
        <v>104.817104</v>
      </c>
      <c r="AK39">
        <v>427</v>
      </c>
      <c r="AL39">
        <v>2</v>
      </c>
      <c r="AM39">
        <v>522</v>
      </c>
      <c r="AN39">
        <v>79</v>
      </c>
      <c r="AO39">
        <v>18.036868999999999</v>
      </c>
      <c r="AP39">
        <v>817.8</v>
      </c>
      <c r="AQ39">
        <v>0</v>
      </c>
      <c r="AR39">
        <v>2</v>
      </c>
      <c r="AS39">
        <v>152</v>
      </c>
      <c r="AT39">
        <v>3.1E-2</v>
      </c>
      <c r="AU39">
        <v>8.1300000000000008</v>
      </c>
      <c r="AV39">
        <v>58307</v>
      </c>
      <c r="AW39">
        <v>0</v>
      </c>
      <c r="AX39">
        <v>0.51</v>
      </c>
      <c r="AY39">
        <v>0.71875</v>
      </c>
      <c r="AZ39" t="s">
        <v>68</v>
      </c>
      <c r="BA39" t="s">
        <v>439</v>
      </c>
      <c r="BB39">
        <v>4</v>
      </c>
      <c r="BC39" t="s">
        <v>443</v>
      </c>
      <c r="BD39">
        <v>7</v>
      </c>
      <c r="BE39">
        <v>30667.334000000003</v>
      </c>
      <c r="BF39">
        <v>0.20936127020366357</v>
      </c>
      <c r="BG39">
        <v>0.1504784129588832</v>
      </c>
      <c r="BH39">
        <v>197855.24699999997</v>
      </c>
      <c r="BI39">
        <v>3.2450754262786874E-2</v>
      </c>
      <c r="BJ39">
        <v>2.3323979626378066E-2</v>
      </c>
      <c r="BK39">
        <v>1</v>
      </c>
      <c r="BL39" t="s">
        <v>68</v>
      </c>
      <c r="BM39">
        <v>0</v>
      </c>
      <c r="BN39" t="s">
        <v>392</v>
      </c>
    </row>
    <row r="40" spans="1:66" x14ac:dyDescent="0.25">
      <c r="A40" s="141" t="str">
        <f t="shared" si="20"/>
        <v>인천교통공사</v>
      </c>
      <c r="B40" s="141" t="str">
        <f t="shared" si="21"/>
        <v>순환43</v>
      </c>
      <c r="C40" s="142" t="str">
        <f t="shared" si="22"/>
        <v>70바4941</v>
      </c>
      <c r="D40" s="116" t="str">
        <f t="shared" si="23"/>
        <v>중형</v>
      </c>
      <c r="E40" s="112" t="str">
        <f t="shared" si="16"/>
        <v>F</v>
      </c>
      <c r="F40" s="162">
        <f t="shared" si="17"/>
        <v>0.748</v>
      </c>
      <c r="G40" s="163">
        <f t="shared" si="18"/>
        <v>2.992</v>
      </c>
      <c r="H40" s="164">
        <f t="shared" si="19"/>
        <v>4</v>
      </c>
      <c r="I40" s="165">
        <f t="shared" si="24"/>
        <v>6020.59</v>
      </c>
      <c r="J40" s="166">
        <f t="shared" si="25"/>
        <v>3.3097581351010361E-3</v>
      </c>
      <c r="K40" s="166">
        <f t="shared" si="26"/>
        <v>0.29201202249214203</v>
      </c>
      <c r="L40" s="166">
        <f t="shared" si="27"/>
        <v>0.10680016410351809</v>
      </c>
      <c r="M40" s="167">
        <f t="shared" si="28"/>
        <v>5.2539999999999996</v>
      </c>
      <c r="N40" s="168">
        <f t="shared" si="29"/>
        <v>0</v>
      </c>
      <c r="O40" s="168">
        <f t="shared" si="30"/>
        <v>3.1059999999999999</v>
      </c>
      <c r="P40" s="169">
        <f t="shared" si="31"/>
        <v>0</v>
      </c>
      <c r="Q40" s="170">
        <f t="shared" si="32"/>
        <v>68</v>
      </c>
      <c r="R40" s="171">
        <f t="shared" si="33"/>
        <v>26.005327252357461</v>
      </c>
      <c r="S40" s="143">
        <f t="shared" si="34"/>
        <v>0</v>
      </c>
      <c r="T40" s="143">
        <f t="shared" si="35"/>
        <v>187</v>
      </c>
      <c r="U40" t="s">
        <v>115</v>
      </c>
      <c r="V40" t="s">
        <v>119</v>
      </c>
      <c r="W40" s="4" t="s">
        <v>115</v>
      </c>
      <c r="X40" s="4" t="s">
        <v>119</v>
      </c>
      <c r="Y40" s="4" t="s">
        <v>233</v>
      </c>
      <c r="Z40" s="4" t="s">
        <v>189</v>
      </c>
      <c r="AA40" s="4" t="s">
        <v>217</v>
      </c>
      <c r="AB40" s="4">
        <v>528</v>
      </c>
      <c r="AC40" s="4">
        <v>6020.59</v>
      </c>
      <c r="AD40" s="4">
        <v>2012.0609999999999</v>
      </c>
      <c r="AE40" s="4">
        <v>2.992</v>
      </c>
      <c r="AF40" s="4">
        <v>4</v>
      </c>
      <c r="AG40" s="4">
        <v>5.2539999999999996</v>
      </c>
      <c r="AH40" s="4">
        <v>328.538206</v>
      </c>
      <c r="AI40" s="4">
        <v>1.0873820000000001</v>
      </c>
      <c r="AJ40" s="4">
        <v>95.937106</v>
      </c>
      <c r="AK40" s="4">
        <v>643</v>
      </c>
      <c r="AL40" s="4">
        <v>0</v>
      </c>
      <c r="AM40" s="4">
        <v>187</v>
      </c>
      <c r="AN40" s="4">
        <v>68</v>
      </c>
      <c r="AO40" s="4">
        <v>18.325386999999999</v>
      </c>
      <c r="AP40" s="4">
        <v>86</v>
      </c>
      <c r="AQ40" s="4">
        <v>0</v>
      </c>
      <c r="AR40" s="4">
        <v>1</v>
      </c>
      <c r="AS40" s="4">
        <v>17</v>
      </c>
      <c r="AT40" s="4">
        <v>0</v>
      </c>
      <c r="AU40" s="4">
        <v>3.1059999999999999</v>
      </c>
      <c r="AV40" s="4">
        <v>53057</v>
      </c>
      <c r="AW40" s="4">
        <v>0</v>
      </c>
      <c r="AX40" s="4">
        <v>0.47</v>
      </c>
      <c r="AY40">
        <v>0.748</v>
      </c>
      <c r="AZ40" t="s">
        <v>68</v>
      </c>
      <c r="BA40" t="s">
        <v>439</v>
      </c>
      <c r="BB40">
        <v>3</v>
      </c>
      <c r="BC40" t="s">
        <v>444</v>
      </c>
      <c r="BD40">
        <v>10</v>
      </c>
      <c r="BE40">
        <v>30667.334000000003</v>
      </c>
      <c r="BF40">
        <v>0.19631931487751755</v>
      </c>
      <c r="BG40">
        <v>0.14684684752838312</v>
      </c>
      <c r="BH40">
        <v>197855.24699999997</v>
      </c>
      <c r="BI40">
        <v>3.0429266300933636E-2</v>
      </c>
      <c r="BJ40">
        <v>2.2761091193098361E-2</v>
      </c>
      <c r="BK40">
        <v>1</v>
      </c>
      <c r="BL40" t="s">
        <v>68</v>
      </c>
      <c r="BM40">
        <v>0</v>
      </c>
      <c r="BN40" t="s">
        <v>392</v>
      </c>
    </row>
    <row r="41" spans="1:66" x14ac:dyDescent="0.25">
      <c r="A41" s="144" t="str">
        <f t="shared" si="20"/>
        <v>인천교통공사</v>
      </c>
      <c r="B41" s="144" t="str">
        <f t="shared" si="21"/>
        <v>순환47</v>
      </c>
      <c r="C41" s="145" t="str">
        <f t="shared" si="22"/>
        <v>70바4942</v>
      </c>
      <c r="D41" s="133" t="str">
        <f t="shared" si="23"/>
        <v>중형</v>
      </c>
      <c r="E41" s="129" t="str">
        <f t="shared" si="16"/>
        <v>D</v>
      </c>
      <c r="F41" s="152">
        <f t="shared" si="17"/>
        <v>0.8178378378378377</v>
      </c>
      <c r="G41" s="153">
        <f t="shared" si="18"/>
        <v>3.0259999999999998</v>
      </c>
      <c r="H41" s="154">
        <f t="shared" si="19"/>
        <v>3.7</v>
      </c>
      <c r="I41" s="155">
        <f t="shared" si="24"/>
        <v>5596.8559999999998</v>
      </c>
      <c r="J41" s="156">
        <f t="shared" si="25"/>
        <v>5.0930014898076326E-3</v>
      </c>
      <c r="K41" s="156">
        <f t="shared" si="26"/>
        <v>0.29133309840177446</v>
      </c>
      <c r="L41" s="156">
        <f t="shared" si="27"/>
        <v>5.4137537217323443E-2</v>
      </c>
      <c r="M41" s="157">
        <f t="shared" si="28"/>
        <v>3.8130000000000002</v>
      </c>
      <c r="N41" s="158">
        <f t="shared" si="29"/>
        <v>5.3999999999999999E-2</v>
      </c>
      <c r="O41" s="158">
        <f t="shared" si="30"/>
        <v>1.161</v>
      </c>
      <c r="P41" s="159">
        <f t="shared" si="31"/>
        <v>0</v>
      </c>
      <c r="Q41" s="160">
        <f t="shared" si="32"/>
        <v>63</v>
      </c>
      <c r="R41" s="161">
        <f t="shared" si="33"/>
        <v>23.208871751267345</v>
      </c>
      <c r="S41" s="146">
        <f t="shared" si="34"/>
        <v>3</v>
      </c>
      <c r="T41" s="146">
        <f t="shared" si="35"/>
        <v>65</v>
      </c>
      <c r="U41" t="s">
        <v>115</v>
      </c>
      <c r="V41" t="s">
        <v>120</v>
      </c>
      <c r="W41" t="s">
        <v>115</v>
      </c>
      <c r="X41" s="4" t="s">
        <v>120</v>
      </c>
      <c r="Y41" s="4" t="s">
        <v>234</v>
      </c>
      <c r="Z41" s="4" t="s">
        <v>189</v>
      </c>
      <c r="AA41" s="4" t="s">
        <v>217</v>
      </c>
      <c r="AB41" s="4">
        <v>528</v>
      </c>
      <c r="AC41" s="4">
        <v>5596.8559999999998</v>
      </c>
      <c r="AD41" s="4">
        <v>1849.3489999999999</v>
      </c>
      <c r="AE41" s="4">
        <v>3.0259999999999998</v>
      </c>
      <c r="AF41" s="4">
        <v>3.7</v>
      </c>
      <c r="AG41" s="4">
        <v>3.8130000000000002</v>
      </c>
      <c r="AH41" s="4">
        <v>342.75230499999998</v>
      </c>
      <c r="AI41" s="4">
        <v>1.745638</v>
      </c>
      <c r="AJ41" s="4">
        <v>99.855091000000002</v>
      </c>
      <c r="AK41" s="4">
        <v>303</v>
      </c>
      <c r="AL41" s="4">
        <v>3</v>
      </c>
      <c r="AM41" s="4">
        <v>65</v>
      </c>
      <c r="AN41" s="4">
        <v>63</v>
      </c>
      <c r="AO41" s="4">
        <v>16.329156000000001</v>
      </c>
      <c r="AP41" s="4">
        <v>0</v>
      </c>
      <c r="AQ41" s="4">
        <v>0</v>
      </c>
      <c r="AR41" s="4">
        <v>0</v>
      </c>
      <c r="AS41" s="4">
        <v>0</v>
      </c>
      <c r="AT41" s="4">
        <v>5.3999999999999999E-2</v>
      </c>
      <c r="AU41" s="4">
        <v>1.161</v>
      </c>
      <c r="AV41" s="4">
        <v>38443</v>
      </c>
      <c r="AW41" s="4">
        <v>0</v>
      </c>
      <c r="AX41" s="4">
        <v>0.47</v>
      </c>
      <c r="AY41">
        <v>0.8178378378378377</v>
      </c>
      <c r="AZ41" t="s">
        <v>66</v>
      </c>
      <c r="BA41" t="s">
        <v>445</v>
      </c>
      <c r="BB41">
        <v>3</v>
      </c>
      <c r="BC41" t="s">
        <v>468</v>
      </c>
      <c r="BD41">
        <v>5</v>
      </c>
      <c r="BE41">
        <v>16382.768</v>
      </c>
      <c r="BF41">
        <v>0.34163066949370213</v>
      </c>
      <c r="BG41">
        <v>0.2793984880778223</v>
      </c>
      <c r="BH41">
        <v>197855.24699999997</v>
      </c>
      <c r="BI41">
        <v>2.8287629895405304E-2</v>
      </c>
      <c r="BJ41">
        <v>2.3134694071215253E-2</v>
      </c>
      <c r="BK41">
        <v>1</v>
      </c>
      <c r="BL41" t="s">
        <v>68</v>
      </c>
      <c r="BM41">
        <v>1</v>
      </c>
      <c r="BN41" t="s">
        <v>391</v>
      </c>
    </row>
    <row r="42" spans="1:66" x14ac:dyDescent="0.25">
      <c r="A42" s="141" t="str">
        <f t="shared" si="20"/>
        <v>인천교통공사</v>
      </c>
      <c r="B42" s="141" t="str">
        <f t="shared" si="21"/>
        <v>순환47</v>
      </c>
      <c r="C42" s="142" t="str">
        <f t="shared" si="22"/>
        <v>70바4943</v>
      </c>
      <c r="D42" s="116" t="str">
        <f t="shared" si="23"/>
        <v>중형</v>
      </c>
      <c r="E42" s="112" t="str">
        <f t="shared" si="16"/>
        <v>D</v>
      </c>
      <c r="F42" s="162">
        <f t="shared" si="17"/>
        <v>0.84027027027027024</v>
      </c>
      <c r="G42" s="163">
        <f t="shared" si="18"/>
        <v>3.109</v>
      </c>
      <c r="H42" s="164">
        <f t="shared" si="19"/>
        <v>3.7</v>
      </c>
      <c r="I42" s="165">
        <f t="shared" si="24"/>
        <v>5199.38</v>
      </c>
      <c r="J42" s="166">
        <f t="shared" si="25"/>
        <v>7.3453425582982899E-3</v>
      </c>
      <c r="K42" s="166">
        <f t="shared" si="26"/>
        <v>0.26320637839761057</v>
      </c>
      <c r="L42" s="166">
        <f t="shared" si="27"/>
        <v>9.3088022033396292E-2</v>
      </c>
      <c r="M42" s="167">
        <f t="shared" si="28"/>
        <v>3.984</v>
      </c>
      <c r="N42" s="168">
        <f t="shared" si="29"/>
        <v>2.1160000000000001</v>
      </c>
      <c r="O42" s="168">
        <f t="shared" si="30"/>
        <v>3.077</v>
      </c>
      <c r="P42" s="169">
        <f t="shared" si="31"/>
        <v>0</v>
      </c>
      <c r="Q42" s="170">
        <f t="shared" si="32"/>
        <v>64</v>
      </c>
      <c r="R42" s="171">
        <f t="shared" si="33"/>
        <v>24.21745414256694</v>
      </c>
      <c r="S42" s="143">
        <f t="shared" si="34"/>
        <v>110</v>
      </c>
      <c r="T42" s="143">
        <f t="shared" si="35"/>
        <v>160</v>
      </c>
      <c r="U42" t="s">
        <v>115</v>
      </c>
      <c r="V42" t="s">
        <v>120</v>
      </c>
      <c r="W42" t="s">
        <v>115</v>
      </c>
      <c r="X42" s="4" t="s">
        <v>120</v>
      </c>
      <c r="Y42" s="4" t="s">
        <v>235</v>
      </c>
      <c r="Z42" s="4" t="s">
        <v>189</v>
      </c>
      <c r="AA42" s="4" t="s">
        <v>217</v>
      </c>
      <c r="AB42" s="4">
        <v>528</v>
      </c>
      <c r="AC42" s="4">
        <v>5199.38</v>
      </c>
      <c r="AD42" s="4">
        <v>1672.4359999999999</v>
      </c>
      <c r="AE42" s="4">
        <v>3.109</v>
      </c>
      <c r="AF42" s="4">
        <v>3.7</v>
      </c>
      <c r="AG42" s="4">
        <v>3.984</v>
      </c>
      <c r="AH42" s="4">
        <v>294.32596000000001</v>
      </c>
      <c r="AI42" s="4">
        <v>2.1619250000000001</v>
      </c>
      <c r="AJ42" s="4">
        <v>77.468469999999996</v>
      </c>
      <c r="AK42" s="4">
        <v>484</v>
      </c>
      <c r="AL42" s="4">
        <v>110</v>
      </c>
      <c r="AM42" s="4">
        <v>160</v>
      </c>
      <c r="AN42" s="4">
        <v>64</v>
      </c>
      <c r="AO42" s="4">
        <v>17.665379999999999</v>
      </c>
      <c r="AP42" s="4">
        <v>12.2</v>
      </c>
      <c r="AQ42" s="4">
        <v>0</v>
      </c>
      <c r="AR42" s="4">
        <v>0</v>
      </c>
      <c r="AS42" s="4">
        <v>0</v>
      </c>
      <c r="AT42" s="4">
        <v>2.1160000000000001</v>
      </c>
      <c r="AU42" s="4">
        <v>3.077</v>
      </c>
      <c r="AV42" s="4">
        <v>39113</v>
      </c>
      <c r="AW42" s="4">
        <v>0</v>
      </c>
      <c r="AX42" s="4">
        <v>0.47</v>
      </c>
      <c r="AY42">
        <v>0.84027027027027024</v>
      </c>
      <c r="AZ42" t="s">
        <v>66</v>
      </c>
      <c r="BA42" t="s">
        <v>445</v>
      </c>
      <c r="BB42">
        <v>1</v>
      </c>
      <c r="BC42" t="s">
        <v>447</v>
      </c>
      <c r="BD42">
        <v>6</v>
      </c>
      <c r="BE42">
        <v>16382.768</v>
      </c>
      <c r="BF42">
        <v>0.31736883535187704</v>
      </c>
      <c r="BG42">
        <v>0.26667559705648264</v>
      </c>
      <c r="BH42">
        <v>197855.24699999997</v>
      </c>
      <c r="BI42">
        <v>2.6278706674885407E-2</v>
      </c>
      <c r="BJ42">
        <v>2.2081215960059117E-2</v>
      </c>
      <c r="BK42">
        <v>1</v>
      </c>
      <c r="BL42" t="s">
        <v>66</v>
      </c>
      <c r="BM42">
        <v>0</v>
      </c>
      <c r="BN42" t="s">
        <v>392</v>
      </c>
    </row>
    <row r="43" spans="1:66" x14ac:dyDescent="0.25">
      <c r="A43" s="144" t="str">
        <f t="shared" si="20"/>
        <v>인천교통공사</v>
      </c>
      <c r="B43" s="144" t="str">
        <f t="shared" si="21"/>
        <v>순환47</v>
      </c>
      <c r="C43" s="145" t="str">
        <f t="shared" si="22"/>
        <v>70바4944</v>
      </c>
      <c r="D43" s="133" t="str">
        <f t="shared" si="23"/>
        <v>중형</v>
      </c>
      <c r="E43" s="129" t="str">
        <f t="shared" si="16"/>
        <v>D</v>
      </c>
      <c r="F43" s="152">
        <f t="shared" si="17"/>
        <v>0.83756756756756756</v>
      </c>
      <c r="G43" s="153">
        <f t="shared" si="18"/>
        <v>3.0990000000000002</v>
      </c>
      <c r="H43" s="154">
        <f t="shared" si="19"/>
        <v>3.7</v>
      </c>
      <c r="I43" s="155">
        <f t="shared" si="24"/>
        <v>5586.5320000000002</v>
      </c>
      <c r="J43" s="156">
        <f t="shared" si="25"/>
        <v>7.220217326120314E-3</v>
      </c>
      <c r="K43" s="156">
        <f t="shared" si="26"/>
        <v>0.31527673821676305</v>
      </c>
      <c r="L43" s="156">
        <f t="shared" si="27"/>
        <v>9.2722998812143201E-2</v>
      </c>
      <c r="M43" s="157">
        <f t="shared" si="28"/>
        <v>4.5289999999999999</v>
      </c>
      <c r="N43" s="158">
        <f t="shared" si="29"/>
        <v>1.7999999999999999E-2</v>
      </c>
      <c r="O43" s="158">
        <f t="shared" si="30"/>
        <v>1.9870000000000001</v>
      </c>
      <c r="P43" s="159">
        <f t="shared" si="31"/>
        <v>0</v>
      </c>
      <c r="Q43" s="160">
        <f t="shared" si="32"/>
        <v>65</v>
      </c>
      <c r="R43" s="161">
        <f t="shared" si="33"/>
        <v>23.821341871847171</v>
      </c>
      <c r="S43" s="146">
        <f t="shared" si="34"/>
        <v>1</v>
      </c>
      <c r="T43" s="146">
        <f t="shared" si="35"/>
        <v>111</v>
      </c>
      <c r="U43" t="s">
        <v>115</v>
      </c>
      <c r="V43" t="s">
        <v>120</v>
      </c>
      <c r="W43" s="4" t="s">
        <v>115</v>
      </c>
      <c r="X43" s="4" t="s">
        <v>120</v>
      </c>
      <c r="Y43" s="4" t="s">
        <v>236</v>
      </c>
      <c r="Z43" s="4" t="s">
        <v>189</v>
      </c>
      <c r="AA43" s="4" t="s">
        <v>217</v>
      </c>
      <c r="AB43" s="4">
        <v>528</v>
      </c>
      <c r="AC43" s="4">
        <v>5586.5320000000002</v>
      </c>
      <c r="AD43" s="4">
        <v>1802.4590000000001</v>
      </c>
      <c r="AE43" s="4">
        <v>3.0990000000000002</v>
      </c>
      <c r="AF43" s="4">
        <v>3.7</v>
      </c>
      <c r="AG43" s="4">
        <v>4.5289999999999999</v>
      </c>
      <c r="AH43" s="4">
        <v>346.15038399999997</v>
      </c>
      <c r="AI43" s="4">
        <v>2.4992809999999999</v>
      </c>
      <c r="AJ43" s="4">
        <v>109.13316399999999</v>
      </c>
      <c r="AK43" s="4">
        <v>518</v>
      </c>
      <c r="AL43" s="4">
        <v>1</v>
      </c>
      <c r="AM43" s="4">
        <v>111</v>
      </c>
      <c r="AN43" s="4">
        <v>65</v>
      </c>
      <c r="AO43" s="4">
        <v>16.139030999999999</v>
      </c>
      <c r="AP43" s="4">
        <v>6</v>
      </c>
      <c r="AQ43" s="4">
        <v>0</v>
      </c>
      <c r="AR43" s="4">
        <v>0</v>
      </c>
      <c r="AS43" s="4">
        <v>0</v>
      </c>
      <c r="AT43" s="4">
        <v>1.7999999999999999E-2</v>
      </c>
      <c r="AU43" s="4">
        <v>1.9870000000000001</v>
      </c>
      <c r="AV43" s="4">
        <v>45307</v>
      </c>
      <c r="AW43" s="4">
        <v>0</v>
      </c>
      <c r="AX43" s="4">
        <v>0.5</v>
      </c>
      <c r="AY43">
        <v>0.83756756756756756</v>
      </c>
      <c r="AZ43" t="s">
        <v>66</v>
      </c>
      <c r="BA43" t="s">
        <v>445</v>
      </c>
      <c r="BB43">
        <v>2</v>
      </c>
      <c r="BC43" t="s">
        <v>446</v>
      </c>
      <c r="BD43">
        <v>6</v>
      </c>
      <c r="BE43">
        <v>16382.768</v>
      </c>
      <c r="BF43">
        <v>0.34100049515442082</v>
      </c>
      <c r="BG43">
        <v>0.28561095526582436</v>
      </c>
      <c r="BH43">
        <v>197855.24699999997</v>
      </c>
      <c r="BI43">
        <v>2.8235450334051546E-2</v>
      </c>
      <c r="BJ43">
        <v>2.3649097455466415E-2</v>
      </c>
      <c r="BK43">
        <v>1</v>
      </c>
      <c r="BL43" t="s">
        <v>66</v>
      </c>
      <c r="BM43">
        <v>0</v>
      </c>
      <c r="BN43" t="s">
        <v>392</v>
      </c>
    </row>
    <row r="44" spans="1:66" x14ac:dyDescent="0.25">
      <c r="A44" s="141" t="str">
        <f t="shared" si="20"/>
        <v>인천교통공사</v>
      </c>
      <c r="B44" s="141" t="str">
        <f t="shared" si="21"/>
        <v>예비</v>
      </c>
      <c r="C44" s="142" t="str">
        <f t="shared" si="22"/>
        <v>70바4918</v>
      </c>
      <c r="D44" s="116" t="str">
        <f t="shared" si="23"/>
        <v>중형</v>
      </c>
      <c r="E44" s="112" t="str">
        <f t="shared" si="16"/>
        <v>F</v>
      </c>
      <c r="F44" s="162">
        <f t="shared" si="17"/>
        <v>0.74756756756756748</v>
      </c>
      <c r="G44" s="163">
        <f t="shared" si="18"/>
        <v>2.766</v>
      </c>
      <c r="H44" s="164">
        <f t="shared" si="19"/>
        <v>3.7</v>
      </c>
      <c r="I44" s="165">
        <f t="shared" si="24"/>
        <v>5225.2690000000002</v>
      </c>
      <c r="J44" s="166">
        <f t="shared" si="25"/>
        <v>7.2468215578753272E-3</v>
      </c>
      <c r="K44" s="166">
        <f t="shared" si="26"/>
        <v>0.33304683406169383</v>
      </c>
      <c r="L44" s="166">
        <f t="shared" si="27"/>
        <v>0.17645024591078468</v>
      </c>
      <c r="M44" s="167">
        <f t="shared" si="28"/>
        <v>8.907</v>
      </c>
      <c r="N44" s="168">
        <f t="shared" si="29"/>
        <v>0.23</v>
      </c>
      <c r="O44" s="168">
        <f t="shared" si="30"/>
        <v>7.98</v>
      </c>
      <c r="P44" s="169">
        <f t="shared" si="31"/>
        <v>0</v>
      </c>
      <c r="Q44" s="170">
        <f t="shared" si="32"/>
        <v>83</v>
      </c>
      <c r="R44" s="171">
        <f t="shared" si="33"/>
        <v>26.190755926048929</v>
      </c>
      <c r="S44" s="143">
        <f t="shared" si="34"/>
        <v>12</v>
      </c>
      <c r="T44" s="143">
        <f t="shared" si="35"/>
        <v>417</v>
      </c>
      <c r="U44" t="s">
        <v>115</v>
      </c>
      <c r="V44" t="s">
        <v>88</v>
      </c>
      <c r="W44" t="s">
        <v>115</v>
      </c>
      <c r="X44" s="4" t="s">
        <v>88</v>
      </c>
      <c r="Y44" s="4" t="s">
        <v>237</v>
      </c>
      <c r="Z44" s="4" t="s">
        <v>189</v>
      </c>
      <c r="AA44" s="4" t="s">
        <v>48</v>
      </c>
      <c r="AB44" s="4">
        <v>528</v>
      </c>
      <c r="AC44" s="4">
        <v>5225.2690000000002</v>
      </c>
      <c r="AD44" s="4">
        <v>1889.0440000000001</v>
      </c>
      <c r="AE44" s="4">
        <v>2.766</v>
      </c>
      <c r="AF44" s="4">
        <v>3.7</v>
      </c>
      <c r="AG44" s="4">
        <v>8.907</v>
      </c>
      <c r="AH44" s="4">
        <v>302.41961700000002</v>
      </c>
      <c r="AI44" s="4">
        <v>2.1915809999999998</v>
      </c>
      <c r="AJ44" s="4">
        <v>100.71989600000001</v>
      </c>
      <c r="AK44" s="4">
        <v>922</v>
      </c>
      <c r="AL44" s="4">
        <v>12</v>
      </c>
      <c r="AM44" s="4">
        <v>417</v>
      </c>
      <c r="AN44" s="4">
        <v>83</v>
      </c>
      <c r="AO44" s="4">
        <v>17.278206999999998</v>
      </c>
      <c r="AP44" s="4">
        <v>1045.5</v>
      </c>
      <c r="AQ44" s="4">
        <v>0</v>
      </c>
      <c r="AR44" s="4">
        <v>2</v>
      </c>
      <c r="AS44" s="4">
        <v>223</v>
      </c>
      <c r="AT44" s="4">
        <v>0.23</v>
      </c>
      <c r="AU44" s="4">
        <v>7.98</v>
      </c>
      <c r="AV44" s="4">
        <v>44401</v>
      </c>
      <c r="AW44" s="4">
        <v>0</v>
      </c>
      <c r="AX44" s="4">
        <v>0.56000000000000005</v>
      </c>
      <c r="AY44">
        <v>0.74756756756756748</v>
      </c>
      <c r="AZ44" t="s">
        <v>68</v>
      </c>
      <c r="BA44" t="s">
        <v>190</v>
      </c>
      <c r="BB44">
        <v>7</v>
      </c>
      <c r="BC44" t="s">
        <v>469</v>
      </c>
      <c r="BD44">
        <v>24</v>
      </c>
      <c r="BE44">
        <v>5225.2690000000002</v>
      </c>
      <c r="BF44">
        <v>1</v>
      </c>
      <c r="BG44">
        <v>0.74756756756756748</v>
      </c>
      <c r="BH44">
        <v>197855.24699999997</v>
      </c>
      <c r="BI44">
        <v>2.6409554860074045E-2</v>
      </c>
      <c r="BJ44">
        <v>1.9742926687287783E-2</v>
      </c>
      <c r="BK44">
        <v>1</v>
      </c>
      <c r="BL44" t="s">
        <v>68</v>
      </c>
      <c r="BM44">
        <v>0</v>
      </c>
      <c r="BN44" t="s">
        <v>392</v>
      </c>
    </row>
    <row r="45" spans="1:66" x14ac:dyDescent="0.25">
      <c r="A45" s="144" t="str">
        <f t="shared" ref="A45" si="36">W45</f>
        <v>인천교통공사</v>
      </c>
      <c r="B45" s="144" t="str">
        <f t="shared" ref="B45" si="37">V45</f>
        <v>예비</v>
      </c>
      <c r="C45" s="145" t="str">
        <f t="shared" ref="C45" si="38">Y45</f>
        <v>70바4945</v>
      </c>
      <c r="D45" s="133" t="str">
        <f t="shared" ref="D45" si="39">Z45</f>
        <v>중형</v>
      </c>
      <c r="E45" s="129" t="str">
        <f t="shared" ref="E45" si="40">AZ45</f>
        <v>이상</v>
      </c>
      <c r="F45" s="152">
        <f t="shared" ref="F45" si="41">G45/H45</f>
        <v>0.61277777777777775</v>
      </c>
      <c r="G45" s="153">
        <f t="shared" ref="G45" si="42">AE45</f>
        <v>2.206</v>
      </c>
      <c r="H45" s="154">
        <f t="shared" ref="H45" si="43">AF45</f>
        <v>3.6</v>
      </c>
      <c r="I45" s="155">
        <f t="shared" ref="I45" si="44">AC45</f>
        <v>2911.402</v>
      </c>
      <c r="J45" s="156">
        <f t="shared" ref="J45" si="45">AI45/AH45</f>
        <v>6.8977400419973321E-3</v>
      </c>
      <c r="K45" s="156">
        <f t="shared" ref="K45" si="46">AJ45/AH45</f>
        <v>0.33994673377830764</v>
      </c>
      <c r="L45" s="156">
        <f t="shared" ref="L45" si="47">AK45/AC45</f>
        <v>0.1212474264976118</v>
      </c>
      <c r="M45" s="157">
        <f t="shared" ref="M45" si="48">AG45</f>
        <v>5.6929999999999996</v>
      </c>
      <c r="N45" s="158">
        <f t="shared" ref="N45" si="49">IF(AW45=0,AT45,"속도계이상")</f>
        <v>3.4000000000000002E-2</v>
      </c>
      <c r="O45" s="158">
        <f t="shared" ref="O45" si="50">IF(AW45=0,AU45,"속도계이상")</f>
        <v>13.19</v>
      </c>
      <c r="P45" s="159">
        <f t="shared" ref="P45" si="51">AQ45/60</f>
        <v>0</v>
      </c>
      <c r="Q45" s="160">
        <f t="shared" ref="Q45" si="52">AN45</f>
        <v>64</v>
      </c>
      <c r="R45" s="161">
        <f t="shared" ref="R45" si="53">AC45/(AH45-AI45-AJ45)</f>
        <v>23.333460016019078</v>
      </c>
      <c r="S45" s="146">
        <f t="shared" ref="S45" si="54">IF(AW45=0,AL45,"속도계이상")</f>
        <v>1</v>
      </c>
      <c r="T45" s="146">
        <f t="shared" ref="T45" si="55">IF(AW45=0,AM45,"속도계이상")</f>
        <v>384</v>
      </c>
      <c r="U45" t="s">
        <v>115</v>
      </c>
      <c r="V45" t="s">
        <v>88</v>
      </c>
      <c r="W45" t="s">
        <v>115</v>
      </c>
      <c r="X45" s="4" t="s">
        <v>88</v>
      </c>
      <c r="Y45" s="4" t="s">
        <v>238</v>
      </c>
      <c r="Z45" s="4" t="s">
        <v>189</v>
      </c>
      <c r="AA45" s="4" t="s">
        <v>217</v>
      </c>
      <c r="AB45" s="4">
        <v>528</v>
      </c>
      <c r="AC45" s="4">
        <v>2911.402</v>
      </c>
      <c r="AD45" s="4">
        <v>1319.7850000000001</v>
      </c>
      <c r="AE45" s="4">
        <v>2.206</v>
      </c>
      <c r="AF45" s="4">
        <v>3.6</v>
      </c>
      <c r="AG45" s="4">
        <v>5.6929999999999996</v>
      </c>
      <c r="AH45" s="4">
        <v>191.03213400000001</v>
      </c>
      <c r="AI45" s="4">
        <v>1.31769</v>
      </c>
      <c r="AJ45" s="4">
        <v>64.940749999999994</v>
      </c>
      <c r="AK45" s="4">
        <v>353</v>
      </c>
      <c r="AL45" s="4">
        <v>1</v>
      </c>
      <c r="AM45" s="4">
        <v>384</v>
      </c>
      <c r="AN45" s="4">
        <v>64</v>
      </c>
      <c r="AO45" s="4">
        <v>15.240378</v>
      </c>
      <c r="AP45" s="4">
        <v>28</v>
      </c>
      <c r="AQ45" s="4">
        <v>0</v>
      </c>
      <c r="AR45" s="4">
        <v>1</v>
      </c>
      <c r="AS45" s="4">
        <v>536</v>
      </c>
      <c r="AT45" s="4">
        <v>3.4000000000000002E-2</v>
      </c>
      <c r="AU45" s="4">
        <v>13.19</v>
      </c>
      <c r="AV45" s="4">
        <v>24035</v>
      </c>
      <c r="AW45" s="4">
        <v>0</v>
      </c>
      <c r="AX45" s="4">
        <v>0.4</v>
      </c>
      <c r="AY45">
        <v>0.61277777777777775</v>
      </c>
      <c r="AZ45" t="s">
        <v>411</v>
      </c>
      <c r="BA45" t="s">
        <v>190</v>
      </c>
      <c r="BB45">
        <v>2</v>
      </c>
      <c r="BC45" t="s">
        <v>470</v>
      </c>
      <c r="BD45">
        <v>17</v>
      </c>
      <c r="BE45">
        <v>5225.2690000000002</v>
      </c>
      <c r="BF45">
        <v>0.55717743909452311</v>
      </c>
      <c r="BG45">
        <v>0.341425952956255</v>
      </c>
      <c r="BH45">
        <v>197855.24699999997</v>
      </c>
      <c r="BI45">
        <v>1.4714808144562375E-2</v>
      </c>
      <c r="BJ45">
        <v>9.0169074352512771E-3</v>
      </c>
      <c r="BK45">
        <v>1</v>
      </c>
      <c r="BL45" t="s">
        <v>411</v>
      </c>
      <c r="BM45">
        <v>0</v>
      </c>
      <c r="BN45" t="s">
        <v>392</v>
      </c>
    </row>
  </sheetData>
  <sortState xmlns:xlrd2="http://schemas.microsoft.com/office/spreadsheetml/2017/richdata2" ref="U5:AX44">
    <sortCondition ref="Y5:Y44"/>
    <sortCondition ref="U5:U44"/>
  </sortState>
  <phoneticPr fontId="3" type="noConversion"/>
  <conditionalFormatting sqref="E1 E2:H3 E4 E5:H1048576">
    <cfRule type="containsText" dxfId="59" priority="1" operator="containsText" text="F">
      <formula>NOT(ISERROR(SEARCH("F",E1)))</formula>
    </cfRule>
    <cfRule type="containsText" dxfId="58" priority="2" operator="containsText" text="D">
      <formula>NOT(ISERROR(SEARCH("D",E1)))</formula>
    </cfRule>
    <cfRule type="containsText" dxfId="57" priority="3" operator="containsText" text="C">
      <formula>NOT(ISERROR(SEARCH("C",E1)))</formula>
    </cfRule>
    <cfRule type="containsText" dxfId="56" priority="4" operator="containsText" text="B">
      <formula>NOT(ISERROR(SEARCH("B",E1)))</formula>
    </cfRule>
    <cfRule type="containsText" dxfId="55" priority="5" operator="containsText" text="A">
      <formula>NOT(ISERROR(SEARCH("A",E1)))</formula>
    </cfRule>
    <cfRule type="containsText" dxfId="5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138</v>
      </c>
      <c r="D4" s="124" t="s">
        <v>155</v>
      </c>
      <c r="E4" s="125" t="s">
        <v>144</v>
      </c>
      <c r="F4" s="123" t="s">
        <v>148</v>
      </c>
      <c r="G4" s="125" t="s">
        <v>146</v>
      </c>
      <c r="H4" s="125" t="s">
        <v>150</v>
      </c>
      <c r="I4" s="126" t="s">
        <v>152</v>
      </c>
      <c r="J4" s="125" t="s">
        <v>11</v>
      </c>
      <c r="K4" s="125" t="s">
        <v>12</v>
      </c>
      <c r="L4" s="125" t="s">
        <v>13</v>
      </c>
      <c r="M4" s="125" t="s">
        <v>70</v>
      </c>
      <c r="N4" s="125" t="s">
        <v>6</v>
      </c>
      <c r="O4" s="125" t="s">
        <v>7</v>
      </c>
      <c r="P4" s="125" t="s">
        <v>176</v>
      </c>
      <c r="Q4" s="217" t="s">
        <v>43</v>
      </c>
      <c r="R4" s="217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184</v>
      </c>
      <c r="AN4" s="13" t="s">
        <v>185</v>
      </c>
      <c r="AO4" t="s">
        <v>186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71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 x14ac:dyDescent="0.25">
      <c r="A5" s="127" t="str">
        <f>BF5</f>
        <v>인천교통공사</v>
      </c>
      <c r="B5" s="128" t="str">
        <f>BH5</f>
        <v>강성노</v>
      </c>
      <c r="C5" s="129" t="str">
        <f>BN5</f>
        <v>F</v>
      </c>
      <c r="D5" s="130">
        <f>BM5</f>
        <v>0.69867083494125382</v>
      </c>
      <c r="E5" s="131">
        <f>U5</f>
        <v>3382</v>
      </c>
      <c r="F5" s="132" t="str">
        <f>BG5</f>
        <v>63</v>
      </c>
      <c r="G5" s="133" t="str">
        <f>BK5</f>
        <v>70바4915</v>
      </c>
      <c r="H5" s="134">
        <f>BJ5</f>
        <v>5</v>
      </c>
      <c r="I5" s="135">
        <f>BP5</f>
        <v>2441.0120000000002</v>
      </c>
      <c r="J5" s="136">
        <f>AB5/AA5</f>
        <v>5.4603155313851914E-3</v>
      </c>
      <c r="K5" s="136">
        <f>AC5/AA5</f>
        <v>0.36664997527050286</v>
      </c>
      <c r="L5" s="136">
        <f>AD5/I5</f>
        <v>0.19008509585368691</v>
      </c>
      <c r="M5" s="137">
        <f>Z5</f>
        <v>13.081</v>
      </c>
      <c r="N5" s="138">
        <f>AE5*100/W5</f>
        <v>0.2867663083999587</v>
      </c>
      <c r="O5" s="138">
        <f>AF5*100/W5</f>
        <v>28.92243053291012</v>
      </c>
      <c r="P5" s="218">
        <f>AK5</f>
        <v>0</v>
      </c>
      <c r="Q5" s="219">
        <f>AE5</f>
        <v>7</v>
      </c>
      <c r="R5" s="219">
        <f>AF5</f>
        <v>706</v>
      </c>
      <c r="T5">
        <v>528</v>
      </c>
      <c r="U5">
        <v>3382</v>
      </c>
      <c r="V5" t="s">
        <v>239</v>
      </c>
      <c r="W5">
        <v>2441.0120000000002</v>
      </c>
      <c r="X5">
        <v>996.85699999999997</v>
      </c>
      <c r="Y5">
        <v>2.4489999999999998</v>
      </c>
      <c r="Z5">
        <v>13.081</v>
      </c>
      <c r="AA5">
        <v>137.19243800000001</v>
      </c>
      <c r="AB5">
        <v>0.74911399999999995</v>
      </c>
      <c r="AC5">
        <v>50.301603999999998</v>
      </c>
      <c r="AD5" s="1">
        <v>464</v>
      </c>
      <c r="AE5">
        <v>7</v>
      </c>
      <c r="AF5">
        <v>706</v>
      </c>
      <c r="AG5">
        <v>77</v>
      </c>
      <c r="AH5">
        <v>17.792612999999999</v>
      </c>
      <c r="AI5">
        <v>762</v>
      </c>
      <c r="AJ5">
        <v>0</v>
      </c>
      <c r="AK5">
        <v>0</v>
      </c>
      <c r="AL5">
        <v>0</v>
      </c>
      <c r="AM5" t="s">
        <v>240</v>
      </c>
      <c r="AN5" t="s">
        <v>473</v>
      </c>
      <c r="AO5">
        <v>1850.8030000000001</v>
      </c>
      <c r="AR5" t="s">
        <v>115</v>
      </c>
      <c r="AS5" t="s">
        <v>116</v>
      </c>
      <c r="AT5" t="s">
        <v>208</v>
      </c>
      <c r="AU5" t="s">
        <v>239</v>
      </c>
      <c r="AV5" t="s">
        <v>48</v>
      </c>
      <c r="AW5">
        <v>5</v>
      </c>
      <c r="BB5">
        <v>0.69867083494125382</v>
      </c>
      <c r="BC5" t="s">
        <v>68</v>
      </c>
      <c r="BF5" t="s">
        <v>115</v>
      </c>
      <c r="BG5" t="s">
        <v>116</v>
      </c>
      <c r="BH5" t="s">
        <v>239</v>
      </c>
      <c r="BI5">
        <v>3382</v>
      </c>
      <c r="BJ5">
        <v>5</v>
      </c>
      <c r="BK5" t="s">
        <v>208</v>
      </c>
      <c r="BL5" t="s">
        <v>237</v>
      </c>
      <c r="BM5">
        <v>0.69867083494125382</v>
      </c>
      <c r="BN5" t="s">
        <v>68</v>
      </c>
      <c r="BO5" t="s">
        <v>183</v>
      </c>
      <c r="BP5">
        <v>2441.0120000000002</v>
      </c>
    </row>
    <row r="6" spans="1:68" ht="16.5" x14ac:dyDescent="0.25">
      <c r="A6" s="110" t="str">
        <f t="shared" ref="A6:A7" si="0">BF6</f>
        <v>인천교통공사</v>
      </c>
      <c r="B6" s="111" t="str">
        <f t="shared" ref="B6:B7" si="1">BH6</f>
        <v>강주식</v>
      </c>
      <c r="C6" s="112" t="str">
        <f t="shared" ref="C6:C7" si="2">BN6</f>
        <v>D</v>
      </c>
      <c r="D6" s="113">
        <f t="shared" ref="D6:D7" si="3">BM6</f>
        <v>0.80532670979033527</v>
      </c>
      <c r="E6" s="114">
        <f t="shared" ref="E6:E7" si="4">U6</f>
        <v>161</v>
      </c>
      <c r="F6" s="115" t="str">
        <f t="shared" ref="F6:F7" si="5">BG6</f>
        <v>순환41</v>
      </c>
      <c r="G6" s="116" t="str">
        <f t="shared" ref="G6:G7" si="6">BK6</f>
        <v>70바4923</v>
      </c>
      <c r="H6" s="117">
        <f t="shared" ref="H6:H7" si="7">BJ6</f>
        <v>4</v>
      </c>
      <c r="I6" s="118">
        <f t="shared" ref="I6:I7" si="8">BP6</f>
        <v>605.02300000000002</v>
      </c>
      <c r="J6" s="119">
        <f t="shared" ref="J6:J7" si="9">AB6/AA6</f>
        <v>9.5710279865216189E-3</v>
      </c>
      <c r="K6" s="119">
        <f t="shared" ref="K6:K7" si="10">AC6/AA6</f>
        <v>0.28165926296170291</v>
      </c>
      <c r="L6" s="119">
        <f t="shared" ref="L6:L7" si="11">AD6/I6</f>
        <v>0.12065657008080684</v>
      </c>
      <c r="M6" s="120">
        <f t="shared" ref="M6:M7" si="12">Z6</f>
        <v>6.1550000000000002</v>
      </c>
      <c r="N6" s="121">
        <f t="shared" ref="N6:N7" si="13">AE6*100/W6</f>
        <v>0</v>
      </c>
      <c r="O6" s="121">
        <f t="shared" ref="O6:O7" si="14">AF6*100/W6</f>
        <v>9.090563499238872</v>
      </c>
      <c r="P6" s="220">
        <f t="shared" ref="P6:P7" si="15">AK6</f>
        <v>0</v>
      </c>
      <c r="Q6" s="221">
        <f t="shared" ref="Q6:Q7" si="16">AE6</f>
        <v>0</v>
      </c>
      <c r="R6" s="221">
        <f t="shared" ref="R6:R7" si="17">AF6</f>
        <v>55</v>
      </c>
      <c r="T6">
        <v>528</v>
      </c>
      <c r="U6">
        <v>161</v>
      </c>
      <c r="V6" t="s">
        <v>241</v>
      </c>
      <c r="W6">
        <v>605.02300000000002</v>
      </c>
      <c r="X6">
        <v>244.52</v>
      </c>
      <c r="Y6">
        <v>2.4740000000000002</v>
      </c>
      <c r="Z6">
        <v>6.1550000000000002</v>
      </c>
      <c r="AA6">
        <v>39.469428000000001</v>
      </c>
      <c r="AB6">
        <v>0.37776300000000002</v>
      </c>
      <c r="AC6">
        <v>11.11693</v>
      </c>
      <c r="AD6" s="1">
        <v>73</v>
      </c>
      <c r="AE6">
        <v>0</v>
      </c>
      <c r="AF6">
        <v>55</v>
      </c>
      <c r="AG6">
        <v>64</v>
      </c>
      <c r="AH6">
        <v>15.328901999999999</v>
      </c>
      <c r="AI6">
        <v>0</v>
      </c>
      <c r="AJ6">
        <v>0</v>
      </c>
      <c r="AK6">
        <v>0</v>
      </c>
      <c r="AL6">
        <v>0</v>
      </c>
      <c r="AM6" t="s">
        <v>242</v>
      </c>
      <c r="AN6" t="s">
        <v>474</v>
      </c>
      <c r="AO6">
        <v>256.67399999999998</v>
      </c>
      <c r="AR6" t="s">
        <v>115</v>
      </c>
      <c r="AS6" t="s">
        <v>117</v>
      </c>
      <c r="AT6" t="s">
        <v>215</v>
      </c>
      <c r="AU6" t="s">
        <v>241</v>
      </c>
      <c r="AV6" t="s">
        <v>48</v>
      </c>
      <c r="AW6">
        <v>4</v>
      </c>
      <c r="BB6">
        <v>0.80532670979033527</v>
      </c>
      <c r="BC6" t="s">
        <v>66</v>
      </c>
      <c r="BF6" t="s">
        <v>115</v>
      </c>
      <c r="BG6" t="s">
        <v>117</v>
      </c>
      <c r="BH6" t="s">
        <v>241</v>
      </c>
      <c r="BI6">
        <v>161</v>
      </c>
      <c r="BJ6">
        <v>4</v>
      </c>
      <c r="BK6" t="s">
        <v>215</v>
      </c>
      <c r="BL6" t="s">
        <v>238</v>
      </c>
      <c r="BM6">
        <v>0.80532670979033527</v>
      </c>
      <c r="BN6" t="s">
        <v>66</v>
      </c>
      <c r="BO6" t="s">
        <v>174</v>
      </c>
      <c r="BP6">
        <v>605.02300000000002</v>
      </c>
    </row>
    <row r="7" spans="1:68" ht="16.5" x14ac:dyDescent="0.25">
      <c r="A7" s="127" t="str">
        <f t="shared" si="0"/>
        <v>인천교통공사</v>
      </c>
      <c r="B7" s="128" t="str">
        <f t="shared" si="1"/>
        <v>강한희</v>
      </c>
      <c r="C7" s="129" t="str">
        <f t="shared" si="2"/>
        <v>F</v>
      </c>
      <c r="D7" s="130">
        <f t="shared" si="3"/>
        <v>0.71971039006931603</v>
      </c>
      <c r="E7" s="131">
        <f t="shared" si="4"/>
        <v>8139</v>
      </c>
      <c r="F7" s="132" t="str">
        <f t="shared" si="5"/>
        <v>63</v>
      </c>
      <c r="G7" s="133" t="str">
        <f t="shared" si="6"/>
        <v>70바4908</v>
      </c>
      <c r="H7" s="134">
        <f t="shared" si="7"/>
        <v>5</v>
      </c>
      <c r="I7" s="135">
        <f t="shared" si="8"/>
        <v>2237.6420000000003</v>
      </c>
      <c r="J7" s="136">
        <f t="shared" si="9"/>
        <v>1.2133659039824279E-2</v>
      </c>
      <c r="K7" s="136">
        <f t="shared" si="10"/>
        <v>0.34073021819965787</v>
      </c>
      <c r="L7" s="136">
        <f t="shared" si="11"/>
        <v>0.23238748647013238</v>
      </c>
      <c r="M7" s="137">
        <f t="shared" si="12"/>
        <v>10.702999999999999</v>
      </c>
      <c r="N7" s="138">
        <f t="shared" si="13"/>
        <v>0</v>
      </c>
      <c r="O7" s="138">
        <f t="shared" si="14"/>
        <v>5.2734083468222357</v>
      </c>
      <c r="P7" s="218">
        <f t="shared" si="15"/>
        <v>0</v>
      </c>
      <c r="Q7" s="219">
        <f t="shared" si="16"/>
        <v>0</v>
      </c>
      <c r="R7" s="219">
        <f t="shared" si="17"/>
        <v>118</v>
      </c>
      <c r="T7">
        <v>528</v>
      </c>
      <c r="U7">
        <v>8139</v>
      </c>
      <c r="V7" t="s">
        <v>243</v>
      </c>
      <c r="W7">
        <v>2237.6419999999998</v>
      </c>
      <c r="X7">
        <v>892.36400000000003</v>
      </c>
      <c r="Y7">
        <v>2.508</v>
      </c>
      <c r="Z7">
        <v>10.702999999999999</v>
      </c>
      <c r="AA7">
        <v>130.00662</v>
      </c>
      <c r="AB7">
        <v>1.577456</v>
      </c>
      <c r="AC7">
        <v>44.297184000000001</v>
      </c>
      <c r="AD7" s="1">
        <v>520</v>
      </c>
      <c r="AE7">
        <v>0</v>
      </c>
      <c r="AF7">
        <v>118</v>
      </c>
      <c r="AG7">
        <v>76</v>
      </c>
      <c r="AH7">
        <v>17.211753999999999</v>
      </c>
      <c r="AI7">
        <v>39.200000000000003</v>
      </c>
      <c r="AJ7">
        <v>0</v>
      </c>
      <c r="AK7">
        <v>0</v>
      </c>
      <c r="AL7">
        <v>0</v>
      </c>
      <c r="AM7" t="s">
        <v>244</v>
      </c>
      <c r="AN7" t="s">
        <v>475</v>
      </c>
      <c r="AO7">
        <v>1732.807</v>
      </c>
      <c r="AR7" t="s">
        <v>115</v>
      </c>
      <c r="AS7" t="s">
        <v>116</v>
      </c>
      <c r="AT7" t="s">
        <v>199</v>
      </c>
      <c r="AU7" t="s">
        <v>243</v>
      </c>
      <c r="AV7" t="s">
        <v>48</v>
      </c>
      <c r="AW7">
        <v>5</v>
      </c>
      <c r="BB7">
        <v>0.71971039006931603</v>
      </c>
      <c r="BC7" t="s">
        <v>68</v>
      </c>
      <c r="BF7" t="s">
        <v>115</v>
      </c>
      <c r="BG7" t="s">
        <v>116</v>
      </c>
      <c r="BH7" t="s">
        <v>243</v>
      </c>
      <c r="BI7">
        <v>8139</v>
      </c>
      <c r="BJ7">
        <v>5</v>
      </c>
      <c r="BK7" t="s">
        <v>199</v>
      </c>
      <c r="BL7" t="s">
        <v>206</v>
      </c>
      <c r="BM7">
        <v>0.71971039006931603</v>
      </c>
      <c r="BN7" t="s">
        <v>68</v>
      </c>
      <c r="BO7" t="s">
        <v>183</v>
      </c>
      <c r="BP7">
        <v>2237.6420000000003</v>
      </c>
    </row>
    <row r="8" spans="1:68" ht="16.5" x14ac:dyDescent="0.25">
      <c r="A8" s="110" t="str">
        <f t="shared" ref="A8:A71" si="18">BF8</f>
        <v>인천교통공사</v>
      </c>
      <c r="B8" s="111" t="str">
        <f t="shared" ref="B8:B71" si="19">BH8</f>
        <v>고영민</v>
      </c>
      <c r="C8" s="112" t="str">
        <f t="shared" ref="C8:C71" si="20">BN8</f>
        <v>F</v>
      </c>
      <c r="D8" s="113">
        <f t="shared" ref="D8:D71" si="21">BM8</f>
        <v>0.70477972604886863</v>
      </c>
      <c r="E8" s="114">
        <f t="shared" ref="E8:E71" si="22">U8</f>
        <v>8292</v>
      </c>
      <c r="F8" s="115" t="str">
        <f t="shared" ref="F8:F71" si="23">BG8</f>
        <v>순환43</v>
      </c>
      <c r="G8" s="116" t="str">
        <f t="shared" ref="G8:G71" si="24">BK8</f>
        <v>70바4938</v>
      </c>
      <c r="H8" s="117">
        <f t="shared" ref="H8:H71" si="25">BJ8</f>
        <v>3</v>
      </c>
      <c r="I8" s="118">
        <f t="shared" ref="I8:I71" si="26">BP8</f>
        <v>2143.6669999999999</v>
      </c>
      <c r="J8" s="119">
        <f t="shared" ref="J8:J71" si="27">AB8/AA8</f>
        <v>6.8434889915972375E-3</v>
      </c>
      <c r="K8" s="119">
        <f t="shared" ref="K8:K71" si="28">AC8/AA8</f>
        <v>0.29468938329493327</v>
      </c>
      <c r="L8" s="119">
        <f t="shared" ref="L8:L71" si="29">AD8/I8</f>
        <v>0.12828485021227645</v>
      </c>
      <c r="M8" s="120">
        <f t="shared" ref="M8:M71" si="30">Z8</f>
        <v>6.4850000000000003</v>
      </c>
      <c r="N8" s="121">
        <f t="shared" ref="N8:N71" si="31">AE8*100/W8</f>
        <v>0</v>
      </c>
      <c r="O8" s="121">
        <f t="shared" ref="O8:O71" si="32">AF8*100/W8</f>
        <v>8.7380954886265219</v>
      </c>
      <c r="P8" s="220">
        <f t="shared" ref="P8:P71" si="33">AK8</f>
        <v>8</v>
      </c>
      <c r="Q8" s="221">
        <f t="shared" ref="Q8:Q71" si="34">AE8</f>
        <v>0</v>
      </c>
      <c r="R8" s="221">
        <f t="shared" ref="R8:R71" si="35">AF8</f>
        <v>191</v>
      </c>
      <c r="T8">
        <v>528</v>
      </c>
      <c r="U8">
        <v>8292</v>
      </c>
      <c r="V8" t="s">
        <v>476</v>
      </c>
      <c r="W8">
        <v>2185.8310000000001</v>
      </c>
      <c r="X8">
        <v>776.69100000000003</v>
      </c>
      <c r="Y8">
        <v>2.8140000000000001</v>
      </c>
      <c r="Z8">
        <v>6.4850000000000003</v>
      </c>
      <c r="AA8">
        <v>124.76969</v>
      </c>
      <c r="AB8">
        <v>0.85385999999999995</v>
      </c>
      <c r="AC8">
        <v>36.768303000000003</v>
      </c>
      <c r="AD8" s="1">
        <v>275</v>
      </c>
      <c r="AE8">
        <v>0</v>
      </c>
      <c r="AF8">
        <v>191</v>
      </c>
      <c r="AG8">
        <v>64</v>
      </c>
      <c r="AH8">
        <v>17.518926</v>
      </c>
      <c r="AI8">
        <v>17.5</v>
      </c>
      <c r="AJ8">
        <v>0</v>
      </c>
      <c r="AK8">
        <v>8</v>
      </c>
      <c r="AL8">
        <v>935</v>
      </c>
      <c r="AM8" t="s">
        <v>477</v>
      </c>
      <c r="AN8" t="s">
        <v>478</v>
      </c>
      <c r="AO8">
        <v>1209.5930000000001</v>
      </c>
      <c r="AR8" t="s">
        <v>115</v>
      </c>
      <c r="AS8" t="s">
        <v>119</v>
      </c>
      <c r="AT8" t="s">
        <v>230</v>
      </c>
      <c r="AU8" t="s">
        <v>476</v>
      </c>
      <c r="AV8" t="s">
        <v>217</v>
      </c>
      <c r="AW8">
        <v>3</v>
      </c>
      <c r="BB8">
        <v>0.70477972604886863</v>
      </c>
      <c r="BC8" t="s">
        <v>68</v>
      </c>
      <c r="BF8" t="s">
        <v>115</v>
      </c>
      <c r="BG8" t="s">
        <v>119</v>
      </c>
      <c r="BH8" t="s">
        <v>476</v>
      </c>
      <c r="BI8">
        <v>8292</v>
      </c>
      <c r="BJ8">
        <v>3</v>
      </c>
      <c r="BK8" t="s">
        <v>230</v>
      </c>
      <c r="BL8" t="s">
        <v>231</v>
      </c>
      <c r="BM8">
        <v>0.70477972604886863</v>
      </c>
      <c r="BN8" t="s">
        <v>68</v>
      </c>
      <c r="BO8" t="s">
        <v>183</v>
      </c>
      <c r="BP8">
        <v>2143.6669999999999</v>
      </c>
    </row>
    <row r="9" spans="1:68" ht="16.5" x14ac:dyDescent="0.25">
      <c r="A9" s="127" t="str">
        <f t="shared" si="18"/>
        <v>인천교통공사</v>
      </c>
      <c r="B9" s="128" t="str">
        <f t="shared" si="19"/>
        <v>곽창근</v>
      </c>
      <c r="C9" s="129" t="str">
        <f t="shared" si="20"/>
        <v>D</v>
      </c>
      <c r="D9" s="130">
        <f t="shared" si="21"/>
        <v>0.80113789447660744</v>
      </c>
      <c r="E9" s="131">
        <f t="shared" si="22"/>
        <v>7908</v>
      </c>
      <c r="F9" s="132" t="str">
        <f t="shared" si="23"/>
        <v>63</v>
      </c>
      <c r="G9" s="133" t="str">
        <f t="shared" si="24"/>
        <v>70바4911</v>
      </c>
      <c r="H9" s="134">
        <f t="shared" si="25"/>
        <v>6</v>
      </c>
      <c r="I9" s="135">
        <f t="shared" si="26"/>
        <v>2229.6350000000002</v>
      </c>
      <c r="J9" s="136">
        <f t="shared" si="27"/>
        <v>2.1376599453906513E-3</v>
      </c>
      <c r="K9" s="136">
        <f t="shared" si="28"/>
        <v>0.30244805239569295</v>
      </c>
      <c r="L9" s="136">
        <f t="shared" si="29"/>
        <v>2.6910234186313005E-2</v>
      </c>
      <c r="M9" s="137">
        <f t="shared" si="30"/>
        <v>8.8670000000000009</v>
      </c>
      <c r="N9" s="138">
        <f t="shared" si="31"/>
        <v>8.9700780621043349E-2</v>
      </c>
      <c r="O9" s="138">
        <f t="shared" si="32"/>
        <v>2.5116218573892137</v>
      </c>
      <c r="P9" s="218">
        <f t="shared" si="33"/>
        <v>0</v>
      </c>
      <c r="Q9" s="219">
        <f t="shared" si="34"/>
        <v>2</v>
      </c>
      <c r="R9" s="219">
        <f t="shared" si="35"/>
        <v>56</v>
      </c>
      <c r="T9">
        <v>528</v>
      </c>
      <c r="U9">
        <v>7908</v>
      </c>
      <c r="V9" t="s">
        <v>245</v>
      </c>
      <c r="W9">
        <v>2229.6350000000002</v>
      </c>
      <c r="X9">
        <v>790.81799999999998</v>
      </c>
      <c r="Y9">
        <v>2.819</v>
      </c>
      <c r="Z9">
        <v>8.8670000000000009</v>
      </c>
      <c r="AA9">
        <v>128.62522899999999</v>
      </c>
      <c r="AB9">
        <v>0.27495700000000001</v>
      </c>
      <c r="AC9">
        <v>38.902450000000002</v>
      </c>
      <c r="AD9" s="1">
        <v>60</v>
      </c>
      <c r="AE9">
        <v>2</v>
      </c>
      <c r="AF9">
        <v>56</v>
      </c>
      <c r="AG9">
        <v>73</v>
      </c>
      <c r="AH9">
        <v>17.334351999999999</v>
      </c>
      <c r="AI9">
        <v>434.5</v>
      </c>
      <c r="AJ9">
        <v>0</v>
      </c>
      <c r="AK9">
        <v>0</v>
      </c>
      <c r="AL9">
        <v>0</v>
      </c>
      <c r="AM9" t="s">
        <v>246</v>
      </c>
      <c r="AN9" t="s">
        <v>479</v>
      </c>
      <c r="AO9">
        <v>1547.7819999999999</v>
      </c>
      <c r="AR9" t="s">
        <v>115</v>
      </c>
      <c r="AS9" t="s">
        <v>116</v>
      </c>
      <c r="AT9" t="s">
        <v>202</v>
      </c>
      <c r="AU9" t="s">
        <v>245</v>
      </c>
      <c r="AV9" t="s">
        <v>48</v>
      </c>
      <c r="AW9">
        <v>6</v>
      </c>
      <c r="BB9">
        <v>0.80113789447660744</v>
      </c>
      <c r="BC9" t="s">
        <v>66</v>
      </c>
      <c r="BF9" t="s">
        <v>115</v>
      </c>
      <c r="BG9" t="s">
        <v>116</v>
      </c>
      <c r="BH9" t="s">
        <v>245</v>
      </c>
      <c r="BI9">
        <v>7908</v>
      </c>
      <c r="BJ9">
        <v>6</v>
      </c>
      <c r="BK9" t="s">
        <v>202</v>
      </c>
      <c r="BL9" t="s">
        <v>237</v>
      </c>
      <c r="BM9">
        <v>0.80113789447660744</v>
      </c>
      <c r="BN9" t="s">
        <v>66</v>
      </c>
      <c r="BO9" t="s">
        <v>174</v>
      </c>
      <c r="BP9">
        <v>2229.6350000000002</v>
      </c>
    </row>
    <row r="10" spans="1:68" ht="16.5" x14ac:dyDescent="0.25">
      <c r="A10" s="110" t="str">
        <f t="shared" si="18"/>
        <v>인천교통공사</v>
      </c>
      <c r="B10" s="111" t="str">
        <f t="shared" si="19"/>
        <v>권태경</v>
      </c>
      <c r="C10" s="112" t="str">
        <f t="shared" si="20"/>
        <v>F</v>
      </c>
      <c r="D10" s="113">
        <f t="shared" si="21"/>
        <v>0.70206905478464954</v>
      </c>
      <c r="E10" s="114">
        <f t="shared" si="22"/>
        <v>5029</v>
      </c>
      <c r="F10" s="115" t="str">
        <f t="shared" si="23"/>
        <v>63</v>
      </c>
      <c r="G10" s="116" t="str">
        <f t="shared" si="24"/>
        <v>70바4913</v>
      </c>
      <c r="H10" s="117">
        <f t="shared" si="25"/>
        <v>4</v>
      </c>
      <c r="I10" s="118">
        <f t="shared" si="26"/>
        <v>2088.3289999999997</v>
      </c>
      <c r="J10" s="119">
        <f t="shared" si="27"/>
        <v>5.2097232223460837E-3</v>
      </c>
      <c r="K10" s="119">
        <f t="shared" si="28"/>
        <v>0.33215081657432399</v>
      </c>
      <c r="L10" s="119">
        <f t="shared" si="29"/>
        <v>0.21500443656148052</v>
      </c>
      <c r="M10" s="120">
        <f t="shared" si="30"/>
        <v>10.585000000000001</v>
      </c>
      <c r="N10" s="121">
        <f t="shared" si="31"/>
        <v>4.788517518073062E-2</v>
      </c>
      <c r="O10" s="121">
        <f t="shared" si="32"/>
        <v>3.8308140144584493</v>
      </c>
      <c r="P10" s="220">
        <f t="shared" si="33"/>
        <v>1</v>
      </c>
      <c r="Q10" s="221">
        <f t="shared" si="34"/>
        <v>1</v>
      </c>
      <c r="R10" s="221">
        <f t="shared" si="35"/>
        <v>80</v>
      </c>
      <c r="T10">
        <v>528</v>
      </c>
      <c r="U10">
        <v>5029</v>
      </c>
      <c r="V10" t="s">
        <v>247</v>
      </c>
      <c r="W10">
        <v>2088.3290000000002</v>
      </c>
      <c r="X10">
        <v>856.12599999999998</v>
      </c>
      <c r="Y10">
        <v>2.4390000000000001</v>
      </c>
      <c r="Z10">
        <v>10.585000000000001</v>
      </c>
      <c r="AA10">
        <v>128.12024199999999</v>
      </c>
      <c r="AB10">
        <v>0.66747100000000004</v>
      </c>
      <c r="AC10">
        <v>42.555242999999997</v>
      </c>
      <c r="AD10" s="1">
        <v>449</v>
      </c>
      <c r="AE10">
        <v>1</v>
      </c>
      <c r="AF10">
        <v>80</v>
      </c>
      <c r="AG10">
        <v>70</v>
      </c>
      <c r="AH10">
        <v>16.299758000000001</v>
      </c>
      <c r="AI10">
        <v>223.5</v>
      </c>
      <c r="AJ10">
        <v>0</v>
      </c>
      <c r="AK10">
        <v>1</v>
      </c>
      <c r="AL10">
        <v>52</v>
      </c>
      <c r="AM10" t="s">
        <v>248</v>
      </c>
      <c r="AN10" t="s">
        <v>480</v>
      </c>
      <c r="AO10">
        <v>1627.8789999999999</v>
      </c>
      <c r="AR10" t="s">
        <v>115</v>
      </c>
      <c r="AS10" t="s">
        <v>116</v>
      </c>
      <c r="AT10" t="s">
        <v>204</v>
      </c>
      <c r="AU10" t="s">
        <v>247</v>
      </c>
      <c r="AV10" t="s">
        <v>48</v>
      </c>
      <c r="AW10">
        <v>4</v>
      </c>
      <c r="BB10">
        <v>0.70206905478464954</v>
      </c>
      <c r="BC10" t="s">
        <v>68</v>
      </c>
      <c r="BF10" t="s">
        <v>115</v>
      </c>
      <c r="BG10" t="s">
        <v>116</v>
      </c>
      <c r="BH10" t="s">
        <v>247</v>
      </c>
      <c r="BI10">
        <v>5029</v>
      </c>
      <c r="BJ10">
        <v>4</v>
      </c>
      <c r="BK10" t="s">
        <v>204</v>
      </c>
      <c r="BL10" t="s">
        <v>210</v>
      </c>
      <c r="BM10">
        <v>0.70206905478464954</v>
      </c>
      <c r="BN10" t="s">
        <v>68</v>
      </c>
      <c r="BO10" t="s">
        <v>183</v>
      </c>
      <c r="BP10">
        <v>2088.3289999999997</v>
      </c>
    </row>
    <row r="11" spans="1:68" ht="16.5" x14ac:dyDescent="0.25">
      <c r="A11" s="127" t="str">
        <f t="shared" si="18"/>
        <v>인천교통공사</v>
      </c>
      <c r="B11" s="128" t="str">
        <f t="shared" si="19"/>
        <v>기도현</v>
      </c>
      <c r="C11" s="129" t="str">
        <f t="shared" si="20"/>
        <v>F</v>
      </c>
      <c r="D11" s="130">
        <f t="shared" si="21"/>
        <v>0.76819827292781029</v>
      </c>
      <c r="E11" s="131">
        <f t="shared" si="22"/>
        <v>1766</v>
      </c>
      <c r="F11" s="132" t="str">
        <f t="shared" si="23"/>
        <v>예비</v>
      </c>
      <c r="G11" s="133" t="str">
        <f t="shared" si="24"/>
        <v>70바4918</v>
      </c>
      <c r="H11" s="134">
        <f t="shared" si="25"/>
        <v>4</v>
      </c>
      <c r="I11" s="135">
        <f t="shared" si="26"/>
        <v>591.78600000000006</v>
      </c>
      <c r="J11" s="136">
        <f t="shared" si="27"/>
        <v>2.6806836839638015E-3</v>
      </c>
      <c r="K11" s="136">
        <f t="shared" si="28"/>
        <v>0.33694777865691766</v>
      </c>
      <c r="L11" s="136">
        <f t="shared" si="29"/>
        <v>0.11152680191826098</v>
      </c>
      <c r="M11" s="137">
        <f t="shared" si="30"/>
        <v>9.5419999999999998</v>
      </c>
      <c r="N11" s="138">
        <f t="shared" si="31"/>
        <v>0.50694000871936817</v>
      </c>
      <c r="O11" s="138">
        <f t="shared" si="32"/>
        <v>4.0555200697549454</v>
      </c>
      <c r="P11" s="218">
        <f t="shared" si="33"/>
        <v>0</v>
      </c>
      <c r="Q11" s="219">
        <f t="shared" si="34"/>
        <v>3</v>
      </c>
      <c r="R11" s="219">
        <f t="shared" si="35"/>
        <v>24</v>
      </c>
      <c r="T11">
        <v>528</v>
      </c>
      <c r="U11">
        <v>1766</v>
      </c>
      <c r="V11" t="s">
        <v>448</v>
      </c>
      <c r="W11">
        <v>591.78599999999994</v>
      </c>
      <c r="X11">
        <v>216.22399999999999</v>
      </c>
      <c r="Y11">
        <v>2.7370000000000001</v>
      </c>
      <c r="Z11">
        <v>9.5419999999999998</v>
      </c>
      <c r="AA11">
        <v>34.709429</v>
      </c>
      <c r="AB11">
        <v>9.3045000000000003E-2</v>
      </c>
      <c r="AC11">
        <v>11.695264999999999</v>
      </c>
      <c r="AD11" s="1">
        <v>66</v>
      </c>
      <c r="AE11">
        <v>3</v>
      </c>
      <c r="AF11">
        <v>24</v>
      </c>
      <c r="AG11">
        <v>73</v>
      </c>
      <c r="AH11">
        <v>17.049717999999999</v>
      </c>
      <c r="AI11">
        <v>91.3</v>
      </c>
      <c r="AJ11">
        <v>0</v>
      </c>
      <c r="AK11">
        <v>0</v>
      </c>
      <c r="AL11">
        <v>0</v>
      </c>
      <c r="AM11" t="s">
        <v>449</v>
      </c>
      <c r="AN11" t="s">
        <v>481</v>
      </c>
      <c r="AO11">
        <v>221.75299999999999</v>
      </c>
      <c r="AR11" t="s">
        <v>115</v>
      </c>
      <c r="AS11" t="s">
        <v>88</v>
      </c>
      <c r="AT11" t="s">
        <v>237</v>
      </c>
      <c r="AU11" t="s">
        <v>448</v>
      </c>
      <c r="AV11" t="s">
        <v>48</v>
      </c>
      <c r="AW11">
        <v>4</v>
      </c>
      <c r="BB11">
        <v>0.76819827292781029</v>
      </c>
      <c r="BC11" t="s">
        <v>68</v>
      </c>
      <c r="BF11" t="s">
        <v>115</v>
      </c>
      <c r="BG11" t="s">
        <v>88</v>
      </c>
      <c r="BH11" t="s">
        <v>448</v>
      </c>
      <c r="BI11">
        <v>1766</v>
      </c>
      <c r="BJ11">
        <v>4</v>
      </c>
      <c r="BK11" t="s">
        <v>237</v>
      </c>
      <c r="BL11" t="s">
        <v>204</v>
      </c>
      <c r="BM11">
        <v>0.76819827292781029</v>
      </c>
      <c r="BN11" t="s">
        <v>68</v>
      </c>
      <c r="BO11" t="s">
        <v>183</v>
      </c>
      <c r="BP11">
        <v>591.78600000000006</v>
      </c>
    </row>
    <row r="12" spans="1:68" ht="16.5" x14ac:dyDescent="0.25">
      <c r="A12" s="110" t="str">
        <f t="shared" si="18"/>
        <v>인천교통공사</v>
      </c>
      <c r="B12" s="111" t="str">
        <f t="shared" si="19"/>
        <v>김경수</v>
      </c>
      <c r="C12" s="112" t="str">
        <f t="shared" si="20"/>
        <v>B</v>
      </c>
      <c r="D12" s="113">
        <f t="shared" si="21"/>
        <v>0.92149471920793014</v>
      </c>
      <c r="E12" s="114">
        <f t="shared" si="22"/>
        <v>3627</v>
      </c>
      <c r="F12" s="115" t="str">
        <f t="shared" si="23"/>
        <v>63</v>
      </c>
      <c r="G12" s="116" t="str">
        <f t="shared" si="24"/>
        <v>70바4916</v>
      </c>
      <c r="H12" s="117">
        <f t="shared" si="25"/>
        <v>3</v>
      </c>
      <c r="I12" s="118">
        <f t="shared" si="26"/>
        <v>2166.5039999999999</v>
      </c>
      <c r="J12" s="119">
        <f t="shared" si="27"/>
        <v>1.6416320550557235E-3</v>
      </c>
      <c r="K12" s="119">
        <f t="shared" si="28"/>
        <v>0.3107601356776129</v>
      </c>
      <c r="L12" s="119">
        <f t="shared" si="29"/>
        <v>0.31063870641365077</v>
      </c>
      <c r="M12" s="120">
        <f t="shared" si="30"/>
        <v>6.367</v>
      </c>
      <c r="N12" s="121">
        <f t="shared" si="31"/>
        <v>9.2314623005542579E-2</v>
      </c>
      <c r="O12" s="121">
        <f t="shared" si="32"/>
        <v>2.2617082636357932</v>
      </c>
      <c r="P12" s="220">
        <f t="shared" si="33"/>
        <v>0</v>
      </c>
      <c r="Q12" s="221">
        <f t="shared" si="34"/>
        <v>2</v>
      </c>
      <c r="R12" s="221">
        <f t="shared" si="35"/>
        <v>49</v>
      </c>
      <c r="T12">
        <v>528</v>
      </c>
      <c r="U12">
        <v>3627</v>
      </c>
      <c r="V12" t="s">
        <v>249</v>
      </c>
      <c r="W12">
        <v>2166.5039999999999</v>
      </c>
      <c r="X12">
        <v>672.62300000000005</v>
      </c>
      <c r="Y12">
        <v>3.2210000000000001</v>
      </c>
      <c r="Z12">
        <v>6.367</v>
      </c>
      <c r="AA12">
        <v>129.255517</v>
      </c>
      <c r="AB12">
        <v>0.21218999999999999</v>
      </c>
      <c r="AC12">
        <v>40.167462</v>
      </c>
      <c r="AD12" s="1">
        <v>673</v>
      </c>
      <c r="AE12">
        <v>2</v>
      </c>
      <c r="AF12">
        <v>49</v>
      </c>
      <c r="AG12">
        <v>63</v>
      </c>
      <c r="AH12">
        <v>16.761403999999999</v>
      </c>
      <c r="AI12">
        <v>0</v>
      </c>
      <c r="AJ12">
        <v>0</v>
      </c>
      <c r="AK12">
        <v>0</v>
      </c>
      <c r="AL12">
        <v>0</v>
      </c>
      <c r="AM12" t="s">
        <v>250</v>
      </c>
      <c r="AN12" t="s">
        <v>482</v>
      </c>
      <c r="AO12">
        <v>1785.16</v>
      </c>
      <c r="AR12" t="s">
        <v>115</v>
      </c>
      <c r="AS12" t="s">
        <v>116</v>
      </c>
      <c r="AT12" t="s">
        <v>209</v>
      </c>
      <c r="AU12" t="s">
        <v>249</v>
      </c>
      <c r="AV12" t="s">
        <v>48</v>
      </c>
      <c r="AW12">
        <v>3</v>
      </c>
      <c r="BB12">
        <v>0.92149471920793014</v>
      </c>
      <c r="BC12" t="s">
        <v>471</v>
      </c>
      <c r="BF12" t="s">
        <v>115</v>
      </c>
      <c r="BG12" t="s">
        <v>116</v>
      </c>
      <c r="BH12" t="s">
        <v>249</v>
      </c>
      <c r="BI12">
        <v>3627</v>
      </c>
      <c r="BJ12">
        <v>3</v>
      </c>
      <c r="BK12" t="s">
        <v>209</v>
      </c>
      <c r="BL12" t="s">
        <v>208</v>
      </c>
      <c r="BM12">
        <v>0.92149471920793014</v>
      </c>
      <c r="BN12" t="s">
        <v>471</v>
      </c>
      <c r="BO12" t="s">
        <v>472</v>
      </c>
      <c r="BP12">
        <v>2166.5039999999999</v>
      </c>
    </row>
    <row r="13" spans="1:68" ht="16.5" x14ac:dyDescent="0.25">
      <c r="A13" s="127" t="str">
        <f t="shared" si="18"/>
        <v>인천교통공사</v>
      </c>
      <c r="B13" s="128" t="str">
        <f t="shared" si="19"/>
        <v>김동오</v>
      </c>
      <c r="C13" s="129" t="str">
        <f t="shared" si="20"/>
        <v>F</v>
      </c>
      <c r="D13" s="130">
        <f t="shared" si="21"/>
        <v>0.79236608635303296</v>
      </c>
      <c r="E13" s="131">
        <f t="shared" si="22"/>
        <v>9569</v>
      </c>
      <c r="F13" s="132" t="str">
        <f t="shared" si="23"/>
        <v>순환41</v>
      </c>
      <c r="G13" s="133" t="str">
        <f t="shared" si="24"/>
        <v>70바4923</v>
      </c>
      <c r="H13" s="134">
        <f t="shared" si="25"/>
        <v>8</v>
      </c>
      <c r="I13" s="135">
        <f t="shared" si="26"/>
        <v>2220.4169999999999</v>
      </c>
      <c r="J13" s="136">
        <f t="shared" si="27"/>
        <v>1.1884683436202421E-2</v>
      </c>
      <c r="K13" s="136">
        <f t="shared" si="28"/>
        <v>0.31939126121306333</v>
      </c>
      <c r="L13" s="136">
        <f t="shared" si="29"/>
        <v>0.15312439059870286</v>
      </c>
      <c r="M13" s="137">
        <f t="shared" si="30"/>
        <v>7.3920000000000003</v>
      </c>
      <c r="N13" s="138">
        <f t="shared" si="31"/>
        <v>4.5036585470206725E-2</v>
      </c>
      <c r="O13" s="138">
        <f t="shared" si="32"/>
        <v>26.256329329130519</v>
      </c>
      <c r="P13" s="218">
        <f t="shared" si="33"/>
        <v>0</v>
      </c>
      <c r="Q13" s="219">
        <f t="shared" si="34"/>
        <v>1</v>
      </c>
      <c r="R13" s="219">
        <f t="shared" si="35"/>
        <v>583</v>
      </c>
      <c r="T13">
        <v>528</v>
      </c>
      <c r="U13">
        <v>9569</v>
      </c>
      <c r="V13" t="s">
        <v>395</v>
      </c>
      <c r="W13">
        <v>2220.4169999999999</v>
      </c>
      <c r="X13">
        <v>860.67899999999997</v>
      </c>
      <c r="Y13">
        <v>2.58</v>
      </c>
      <c r="Z13">
        <v>7.3920000000000003</v>
      </c>
      <c r="AA13">
        <v>144.556059</v>
      </c>
      <c r="AB13">
        <v>1.7180029999999999</v>
      </c>
      <c r="AC13">
        <v>46.169941999999999</v>
      </c>
      <c r="AD13" s="1">
        <v>340</v>
      </c>
      <c r="AE13">
        <v>1</v>
      </c>
      <c r="AF13">
        <v>583</v>
      </c>
      <c r="AG13">
        <v>74</v>
      </c>
      <c r="AH13">
        <v>15.360248</v>
      </c>
      <c r="AI13">
        <v>76.3</v>
      </c>
      <c r="AJ13">
        <v>0</v>
      </c>
      <c r="AK13">
        <v>0</v>
      </c>
      <c r="AL13">
        <v>0</v>
      </c>
      <c r="AM13" t="s">
        <v>396</v>
      </c>
      <c r="AN13" t="s">
        <v>483</v>
      </c>
      <c r="AO13">
        <v>702.04200000000003</v>
      </c>
      <c r="AR13" t="s">
        <v>115</v>
      </c>
      <c r="AS13" t="s">
        <v>117</v>
      </c>
      <c r="AT13" t="s">
        <v>215</v>
      </c>
      <c r="AU13" t="s">
        <v>395</v>
      </c>
      <c r="AV13" t="s">
        <v>48</v>
      </c>
      <c r="AW13">
        <v>8</v>
      </c>
      <c r="BB13">
        <v>0.79236608635303296</v>
      </c>
      <c r="BC13" t="s">
        <v>68</v>
      </c>
      <c r="BF13" t="s">
        <v>115</v>
      </c>
      <c r="BG13" t="s">
        <v>117</v>
      </c>
      <c r="BH13" t="s">
        <v>395</v>
      </c>
      <c r="BI13">
        <v>9569</v>
      </c>
      <c r="BJ13">
        <v>8</v>
      </c>
      <c r="BK13" t="s">
        <v>215</v>
      </c>
      <c r="BL13" t="s">
        <v>213</v>
      </c>
      <c r="BM13">
        <v>0.79236608635303296</v>
      </c>
      <c r="BN13" t="s">
        <v>68</v>
      </c>
      <c r="BO13" t="s">
        <v>183</v>
      </c>
      <c r="BP13">
        <v>2220.4169999999999</v>
      </c>
    </row>
    <row r="14" spans="1:68" ht="16.5" x14ac:dyDescent="0.25">
      <c r="A14" s="110" t="str">
        <f t="shared" si="18"/>
        <v>인천교통공사</v>
      </c>
      <c r="B14" s="111" t="str">
        <f t="shared" si="19"/>
        <v>김동후</v>
      </c>
      <c r="C14" s="112" t="str">
        <f t="shared" si="20"/>
        <v>D</v>
      </c>
      <c r="D14" s="113">
        <f t="shared" si="21"/>
        <v>0.79999999999999993</v>
      </c>
      <c r="E14" s="114">
        <f t="shared" si="22"/>
        <v>4566</v>
      </c>
      <c r="F14" s="115" t="str">
        <f t="shared" si="23"/>
        <v>순환47</v>
      </c>
      <c r="G14" s="116" t="str">
        <f t="shared" si="24"/>
        <v>70바4943</v>
      </c>
      <c r="H14" s="117">
        <f t="shared" si="25"/>
        <v>2</v>
      </c>
      <c r="I14" s="118">
        <f t="shared" si="26"/>
        <v>2262.0750000000003</v>
      </c>
      <c r="J14" s="119">
        <f t="shared" si="27"/>
        <v>9.6628484687609865E-3</v>
      </c>
      <c r="K14" s="119">
        <f t="shared" si="28"/>
        <v>0.26484981944988772</v>
      </c>
      <c r="L14" s="119">
        <f t="shared" si="29"/>
        <v>0.14102096526419325</v>
      </c>
      <c r="M14" s="120">
        <f t="shared" si="30"/>
        <v>5.1050000000000004</v>
      </c>
      <c r="N14" s="121">
        <f t="shared" si="31"/>
        <v>0.26524319485428205</v>
      </c>
      <c r="O14" s="121">
        <f t="shared" si="32"/>
        <v>3.0502967408242436</v>
      </c>
      <c r="P14" s="220">
        <f t="shared" si="33"/>
        <v>0</v>
      </c>
      <c r="Q14" s="221">
        <f t="shared" si="34"/>
        <v>6</v>
      </c>
      <c r="R14" s="221">
        <f t="shared" si="35"/>
        <v>69</v>
      </c>
      <c r="T14">
        <v>528</v>
      </c>
      <c r="U14">
        <v>4566</v>
      </c>
      <c r="V14" t="s">
        <v>251</v>
      </c>
      <c r="W14">
        <v>2262.0749999999998</v>
      </c>
      <c r="X14">
        <v>774.41300000000001</v>
      </c>
      <c r="Y14">
        <v>2.9209999999999998</v>
      </c>
      <c r="Z14">
        <v>5.1050000000000004</v>
      </c>
      <c r="AA14">
        <v>123.220084</v>
      </c>
      <c r="AB14">
        <v>1.1906570000000001</v>
      </c>
      <c r="AC14">
        <v>32.634816999999998</v>
      </c>
      <c r="AD14" s="1">
        <v>319</v>
      </c>
      <c r="AE14">
        <v>6</v>
      </c>
      <c r="AF14">
        <v>69</v>
      </c>
      <c r="AG14">
        <v>64</v>
      </c>
      <c r="AH14">
        <v>18.358004999999999</v>
      </c>
      <c r="AI14">
        <v>9.1999999999999993</v>
      </c>
      <c r="AJ14">
        <v>0</v>
      </c>
      <c r="AK14">
        <v>0</v>
      </c>
      <c r="AL14">
        <v>0</v>
      </c>
      <c r="AM14" t="s">
        <v>252</v>
      </c>
      <c r="AN14" t="s">
        <v>484</v>
      </c>
      <c r="AO14">
        <v>2153.5770000000002</v>
      </c>
      <c r="AR14" t="s">
        <v>115</v>
      </c>
      <c r="AS14" t="s">
        <v>120</v>
      </c>
      <c r="AT14" t="s">
        <v>235</v>
      </c>
      <c r="AU14" t="s">
        <v>251</v>
      </c>
      <c r="AV14" t="s">
        <v>217</v>
      </c>
      <c r="AW14">
        <v>2</v>
      </c>
      <c r="BB14">
        <v>0.79999999999999993</v>
      </c>
      <c r="BC14" t="s">
        <v>66</v>
      </c>
      <c r="BF14" t="s">
        <v>115</v>
      </c>
      <c r="BG14" t="s">
        <v>120</v>
      </c>
      <c r="BH14" t="s">
        <v>251</v>
      </c>
      <c r="BI14">
        <v>4566</v>
      </c>
      <c r="BJ14">
        <v>2</v>
      </c>
      <c r="BK14" t="s">
        <v>235</v>
      </c>
      <c r="BL14" t="s">
        <v>238</v>
      </c>
      <c r="BM14">
        <v>0.79999999999999993</v>
      </c>
      <c r="BN14" t="s">
        <v>66</v>
      </c>
      <c r="BO14" t="s">
        <v>174</v>
      </c>
      <c r="BP14">
        <v>2262.0750000000003</v>
      </c>
    </row>
    <row r="15" spans="1:68" ht="16.5" x14ac:dyDescent="0.25">
      <c r="A15" s="127" t="str">
        <f t="shared" si="18"/>
        <v>인천교통공사</v>
      </c>
      <c r="B15" s="128" t="str">
        <f t="shared" si="19"/>
        <v>김만혁</v>
      </c>
      <c r="C15" s="129" t="str">
        <f t="shared" si="20"/>
        <v>F</v>
      </c>
      <c r="D15" s="130">
        <f t="shared" si="21"/>
        <v>0.75451996608705929</v>
      </c>
      <c r="E15" s="131">
        <f t="shared" si="22"/>
        <v>8510</v>
      </c>
      <c r="F15" s="132" t="str">
        <f t="shared" si="23"/>
        <v>순환43</v>
      </c>
      <c r="G15" s="133" t="str">
        <f t="shared" si="24"/>
        <v>70바4941</v>
      </c>
      <c r="H15" s="134">
        <f t="shared" si="25"/>
        <v>3</v>
      </c>
      <c r="I15" s="135">
        <f t="shared" si="26"/>
        <v>2631.1490000000003</v>
      </c>
      <c r="J15" s="136">
        <f t="shared" si="27"/>
        <v>2.8508163263776601E-3</v>
      </c>
      <c r="K15" s="136">
        <f t="shared" si="28"/>
        <v>0.29040075179233354</v>
      </c>
      <c r="L15" s="136">
        <f t="shared" si="29"/>
        <v>0.11135819370168697</v>
      </c>
      <c r="M15" s="137">
        <f t="shared" si="30"/>
        <v>5.9169999999999998</v>
      </c>
      <c r="N15" s="138">
        <f t="shared" si="31"/>
        <v>0</v>
      </c>
      <c r="O15" s="138">
        <f t="shared" si="32"/>
        <v>3.306540222541559</v>
      </c>
      <c r="P15" s="218">
        <f t="shared" si="33"/>
        <v>0</v>
      </c>
      <c r="Q15" s="219">
        <f t="shared" si="34"/>
        <v>0</v>
      </c>
      <c r="R15" s="219">
        <f t="shared" si="35"/>
        <v>87</v>
      </c>
      <c r="T15">
        <v>528</v>
      </c>
      <c r="U15">
        <v>8510</v>
      </c>
      <c r="V15" t="s">
        <v>253</v>
      </c>
      <c r="W15">
        <v>2631.1489999999999</v>
      </c>
      <c r="X15">
        <v>873.33699999999999</v>
      </c>
      <c r="Y15">
        <v>3.0129999999999999</v>
      </c>
      <c r="Z15">
        <v>5.9169999999999998</v>
      </c>
      <c r="AA15">
        <v>136.09715800000001</v>
      </c>
      <c r="AB15">
        <v>0.387988</v>
      </c>
      <c r="AC15">
        <v>39.522717</v>
      </c>
      <c r="AD15" s="1">
        <v>293</v>
      </c>
      <c r="AE15">
        <v>0</v>
      </c>
      <c r="AF15">
        <v>87</v>
      </c>
      <c r="AG15">
        <v>68</v>
      </c>
      <c r="AH15">
        <v>19.332871999999998</v>
      </c>
      <c r="AI15">
        <v>45.4</v>
      </c>
      <c r="AJ15">
        <v>0</v>
      </c>
      <c r="AK15">
        <v>0</v>
      </c>
      <c r="AL15">
        <v>0</v>
      </c>
      <c r="AM15" t="s">
        <v>254</v>
      </c>
      <c r="AN15" t="s">
        <v>485</v>
      </c>
      <c r="AO15">
        <v>2320.1550000000002</v>
      </c>
      <c r="AR15" t="s">
        <v>115</v>
      </c>
      <c r="AS15" t="s">
        <v>119</v>
      </c>
      <c r="AT15" t="s">
        <v>233</v>
      </c>
      <c r="AU15" t="s">
        <v>253</v>
      </c>
      <c r="AV15" t="s">
        <v>217</v>
      </c>
      <c r="AW15">
        <v>3</v>
      </c>
      <c r="BB15">
        <v>0.75451996608705929</v>
      </c>
      <c r="BC15" t="s">
        <v>68</v>
      </c>
      <c r="BF15" t="s">
        <v>115</v>
      </c>
      <c r="BG15" t="s">
        <v>119</v>
      </c>
      <c r="BH15" t="s">
        <v>253</v>
      </c>
      <c r="BI15">
        <v>8510</v>
      </c>
      <c r="BJ15">
        <v>3</v>
      </c>
      <c r="BK15" t="s">
        <v>233</v>
      </c>
      <c r="BL15" t="s">
        <v>230</v>
      </c>
      <c r="BM15">
        <v>0.75451996608705929</v>
      </c>
      <c r="BN15" t="s">
        <v>68</v>
      </c>
      <c r="BO15" t="s">
        <v>183</v>
      </c>
      <c r="BP15">
        <v>2631.1490000000003</v>
      </c>
    </row>
    <row r="16" spans="1:68" ht="16.5" x14ac:dyDescent="0.25">
      <c r="A16" s="110" t="str">
        <f t="shared" si="18"/>
        <v>인천교통공사</v>
      </c>
      <c r="B16" s="111" t="str">
        <f t="shared" si="19"/>
        <v>김명권</v>
      </c>
      <c r="C16" s="112" t="str">
        <f t="shared" si="20"/>
        <v>F</v>
      </c>
      <c r="D16" s="113">
        <f t="shared" si="21"/>
        <v>0.79431056701830283</v>
      </c>
      <c r="E16" s="114">
        <f t="shared" si="22"/>
        <v>6262</v>
      </c>
      <c r="F16" s="115" t="str">
        <f t="shared" si="23"/>
        <v>63</v>
      </c>
      <c r="G16" s="116" t="str">
        <f t="shared" si="24"/>
        <v>70바4917</v>
      </c>
      <c r="H16" s="117">
        <f t="shared" si="25"/>
        <v>6</v>
      </c>
      <c r="I16" s="118">
        <f t="shared" si="26"/>
        <v>2293.076</v>
      </c>
      <c r="J16" s="119">
        <f t="shared" si="27"/>
        <v>6.4533987462420048E-3</v>
      </c>
      <c r="K16" s="119">
        <f t="shared" si="28"/>
        <v>0.33218634908880096</v>
      </c>
      <c r="L16" s="119">
        <f t="shared" si="29"/>
        <v>0.27168746260481552</v>
      </c>
      <c r="M16" s="120">
        <f t="shared" si="30"/>
        <v>9.7530000000000001</v>
      </c>
      <c r="N16" s="121">
        <f t="shared" si="31"/>
        <v>0.13082863367808131</v>
      </c>
      <c r="O16" s="121">
        <f t="shared" si="32"/>
        <v>2.9654490300365097</v>
      </c>
      <c r="P16" s="220">
        <f t="shared" si="33"/>
        <v>0</v>
      </c>
      <c r="Q16" s="221">
        <f t="shared" si="34"/>
        <v>3</v>
      </c>
      <c r="R16" s="221">
        <f t="shared" si="35"/>
        <v>68</v>
      </c>
      <c r="T16">
        <v>528</v>
      </c>
      <c r="U16">
        <v>6262</v>
      </c>
      <c r="V16" t="s">
        <v>255</v>
      </c>
      <c r="W16">
        <v>2293.076</v>
      </c>
      <c r="X16">
        <v>821.524</v>
      </c>
      <c r="Y16">
        <v>2.7909999999999999</v>
      </c>
      <c r="Z16">
        <v>9.7530000000000001</v>
      </c>
      <c r="AA16">
        <v>130.242998</v>
      </c>
      <c r="AB16">
        <v>0.84050999999999998</v>
      </c>
      <c r="AC16">
        <v>43.264946000000002</v>
      </c>
      <c r="AD16" s="1">
        <v>623</v>
      </c>
      <c r="AE16">
        <v>3</v>
      </c>
      <c r="AF16">
        <v>68</v>
      </c>
      <c r="AG16">
        <v>72</v>
      </c>
      <c r="AH16">
        <v>17.606135999999999</v>
      </c>
      <c r="AI16">
        <v>129.69999999999999</v>
      </c>
      <c r="AJ16">
        <v>0</v>
      </c>
      <c r="AK16">
        <v>0</v>
      </c>
      <c r="AL16">
        <v>0</v>
      </c>
      <c r="AM16" t="s">
        <v>256</v>
      </c>
      <c r="AN16" t="s">
        <v>486</v>
      </c>
      <c r="AO16">
        <v>1382.712</v>
      </c>
      <c r="AR16" t="s">
        <v>115</v>
      </c>
      <c r="AS16" t="s">
        <v>116</v>
      </c>
      <c r="AT16" t="s">
        <v>210</v>
      </c>
      <c r="AU16" t="s">
        <v>255</v>
      </c>
      <c r="AV16" t="s">
        <v>48</v>
      </c>
      <c r="AW16">
        <v>6</v>
      </c>
      <c r="BB16">
        <v>0.79431056701830283</v>
      </c>
      <c r="BC16" t="s">
        <v>68</v>
      </c>
      <c r="BF16" t="s">
        <v>115</v>
      </c>
      <c r="BG16" t="s">
        <v>116</v>
      </c>
      <c r="BH16" t="s">
        <v>255</v>
      </c>
      <c r="BI16">
        <v>6262</v>
      </c>
      <c r="BJ16">
        <v>6</v>
      </c>
      <c r="BK16" t="s">
        <v>210</v>
      </c>
      <c r="BL16" t="s">
        <v>199</v>
      </c>
      <c r="BM16">
        <v>0.79431056701830283</v>
      </c>
      <c r="BN16" t="s">
        <v>68</v>
      </c>
      <c r="BO16" t="s">
        <v>183</v>
      </c>
      <c r="BP16">
        <v>2293.076</v>
      </c>
    </row>
    <row r="17" spans="1:68" ht="16.5" x14ac:dyDescent="0.25">
      <c r="A17" s="127" t="str">
        <f t="shared" si="18"/>
        <v>인천교통공사</v>
      </c>
      <c r="B17" s="128" t="str">
        <f t="shared" si="19"/>
        <v>김성근</v>
      </c>
      <c r="C17" s="129" t="str">
        <f t="shared" si="20"/>
        <v>F</v>
      </c>
      <c r="D17" s="130">
        <f t="shared" si="21"/>
        <v>0.75331008641660968</v>
      </c>
      <c r="E17" s="131">
        <f t="shared" si="22"/>
        <v>3161</v>
      </c>
      <c r="F17" s="132" t="str">
        <f t="shared" si="23"/>
        <v>63</v>
      </c>
      <c r="G17" s="133" t="str">
        <f t="shared" si="24"/>
        <v>70바4910</v>
      </c>
      <c r="H17" s="134">
        <f t="shared" si="25"/>
        <v>11</v>
      </c>
      <c r="I17" s="135">
        <f t="shared" si="26"/>
        <v>2413.2960000000003</v>
      </c>
      <c r="J17" s="136">
        <f t="shared" si="27"/>
        <v>1.4436921912103008E-2</v>
      </c>
      <c r="K17" s="136">
        <f t="shared" si="28"/>
        <v>0.37674306778700856</v>
      </c>
      <c r="L17" s="136">
        <f t="shared" si="29"/>
        <v>0.2212741412574338</v>
      </c>
      <c r="M17" s="137">
        <f t="shared" si="30"/>
        <v>12.087999999999999</v>
      </c>
      <c r="N17" s="138">
        <f t="shared" si="31"/>
        <v>0.2071855255219418</v>
      </c>
      <c r="O17" s="138">
        <f t="shared" si="32"/>
        <v>7.7901757596250114</v>
      </c>
      <c r="P17" s="218">
        <f t="shared" si="33"/>
        <v>1</v>
      </c>
      <c r="Q17" s="219">
        <f t="shared" si="34"/>
        <v>5</v>
      </c>
      <c r="R17" s="219">
        <f t="shared" si="35"/>
        <v>188</v>
      </c>
      <c r="T17">
        <v>528</v>
      </c>
      <c r="U17">
        <v>3161</v>
      </c>
      <c r="V17" t="s">
        <v>188</v>
      </c>
      <c r="W17">
        <v>2413.2959999999998</v>
      </c>
      <c r="X17">
        <v>989.44200000000001</v>
      </c>
      <c r="Y17">
        <v>2.4390000000000001</v>
      </c>
      <c r="Z17">
        <v>12.087999999999999</v>
      </c>
      <c r="AA17">
        <v>143.129402</v>
      </c>
      <c r="AB17">
        <v>2.0663480000000001</v>
      </c>
      <c r="AC17">
        <v>53.923009999999998</v>
      </c>
      <c r="AD17" s="1">
        <v>534</v>
      </c>
      <c r="AE17">
        <v>5</v>
      </c>
      <c r="AF17">
        <v>188</v>
      </c>
      <c r="AG17">
        <v>80</v>
      </c>
      <c r="AH17">
        <v>16.860938000000001</v>
      </c>
      <c r="AI17">
        <v>526.9</v>
      </c>
      <c r="AJ17">
        <v>0</v>
      </c>
      <c r="AK17">
        <v>1</v>
      </c>
      <c r="AL17">
        <v>17</v>
      </c>
      <c r="AM17" t="s">
        <v>257</v>
      </c>
      <c r="AN17" t="s">
        <v>487</v>
      </c>
      <c r="AO17">
        <v>518.95899999999995</v>
      </c>
      <c r="AR17" t="s">
        <v>115</v>
      </c>
      <c r="AS17" t="s">
        <v>116</v>
      </c>
      <c r="AT17" t="s">
        <v>201</v>
      </c>
      <c r="AU17" t="s">
        <v>188</v>
      </c>
      <c r="AV17" t="s">
        <v>48</v>
      </c>
      <c r="AW17">
        <v>11</v>
      </c>
      <c r="BB17">
        <v>0.75331008641660968</v>
      </c>
      <c r="BC17" t="s">
        <v>68</v>
      </c>
      <c r="BF17" t="s">
        <v>115</v>
      </c>
      <c r="BG17" t="s">
        <v>116</v>
      </c>
      <c r="BH17" t="s">
        <v>188</v>
      </c>
      <c r="BI17">
        <v>3161</v>
      </c>
      <c r="BJ17">
        <v>11</v>
      </c>
      <c r="BK17" t="s">
        <v>201</v>
      </c>
      <c r="BL17" t="s">
        <v>209</v>
      </c>
      <c r="BM17">
        <v>0.75331008641660968</v>
      </c>
      <c r="BN17" t="s">
        <v>68</v>
      </c>
      <c r="BO17" t="s">
        <v>183</v>
      </c>
      <c r="BP17">
        <v>2413.2960000000003</v>
      </c>
    </row>
    <row r="18" spans="1:68" ht="16.5" x14ac:dyDescent="0.25">
      <c r="A18" s="110" t="str">
        <f t="shared" si="18"/>
        <v>인천교통공사</v>
      </c>
      <c r="B18" s="111" t="str">
        <f t="shared" si="19"/>
        <v>김수영</v>
      </c>
      <c r="C18" s="112" t="str">
        <f t="shared" si="20"/>
        <v>F</v>
      </c>
      <c r="D18" s="113">
        <f t="shared" si="21"/>
        <v>0.66299243900319316</v>
      </c>
      <c r="E18" s="114">
        <f t="shared" si="22"/>
        <v>2056</v>
      </c>
      <c r="F18" s="115" t="str">
        <f t="shared" si="23"/>
        <v>순환42</v>
      </c>
      <c r="G18" s="116" t="str">
        <f t="shared" si="24"/>
        <v>70바4931</v>
      </c>
      <c r="H18" s="117">
        <f t="shared" si="25"/>
        <v>3</v>
      </c>
      <c r="I18" s="118">
        <f t="shared" si="26"/>
        <v>2445.9360000000001</v>
      </c>
      <c r="J18" s="119">
        <f t="shared" si="27"/>
        <v>6.5279130610372306E-3</v>
      </c>
      <c r="K18" s="119">
        <f t="shared" si="28"/>
        <v>0.33582262148404785</v>
      </c>
      <c r="L18" s="119">
        <f t="shared" si="29"/>
        <v>0.14718291893164825</v>
      </c>
      <c r="M18" s="120">
        <f t="shared" si="30"/>
        <v>6.6429999999999998</v>
      </c>
      <c r="N18" s="121">
        <f t="shared" si="31"/>
        <v>4.0884144147680067E-2</v>
      </c>
      <c r="O18" s="121">
        <f t="shared" si="32"/>
        <v>11.692865226236499</v>
      </c>
      <c r="P18" s="220">
        <f t="shared" si="33"/>
        <v>0</v>
      </c>
      <c r="Q18" s="221">
        <f t="shared" si="34"/>
        <v>1</v>
      </c>
      <c r="R18" s="221">
        <f t="shared" si="35"/>
        <v>286</v>
      </c>
      <c r="T18">
        <v>528</v>
      </c>
      <c r="U18">
        <v>2056</v>
      </c>
      <c r="V18" t="s">
        <v>488</v>
      </c>
      <c r="W18">
        <v>2445.9360000000001</v>
      </c>
      <c r="X18">
        <v>1054.9929999999999</v>
      </c>
      <c r="Y18">
        <v>2.3180000000000001</v>
      </c>
      <c r="Z18">
        <v>6.6429999999999998</v>
      </c>
      <c r="AA18">
        <v>161.90411700000001</v>
      </c>
      <c r="AB18">
        <v>1.0568960000000001</v>
      </c>
      <c r="AC18">
        <v>54.371065000000002</v>
      </c>
      <c r="AD18" s="1">
        <v>360</v>
      </c>
      <c r="AE18">
        <v>1</v>
      </c>
      <c r="AF18">
        <v>286</v>
      </c>
      <c r="AG18">
        <v>64</v>
      </c>
      <c r="AH18">
        <v>15.107310999999999</v>
      </c>
      <c r="AI18">
        <v>17.3</v>
      </c>
      <c r="AJ18">
        <v>0</v>
      </c>
      <c r="AK18">
        <v>0</v>
      </c>
      <c r="AL18">
        <v>0</v>
      </c>
      <c r="AM18" t="s">
        <v>489</v>
      </c>
      <c r="AN18" t="s">
        <v>490</v>
      </c>
      <c r="AO18">
        <v>2273.71</v>
      </c>
      <c r="AR18" t="s">
        <v>115</v>
      </c>
      <c r="AS18" t="s">
        <v>118</v>
      </c>
      <c r="AT18" t="s">
        <v>223</v>
      </c>
      <c r="AU18" t="s">
        <v>488</v>
      </c>
      <c r="AV18" t="s">
        <v>217</v>
      </c>
      <c r="AW18">
        <v>3</v>
      </c>
      <c r="BB18">
        <v>0.66299243900319316</v>
      </c>
      <c r="BC18" t="s">
        <v>68</v>
      </c>
      <c r="BF18" t="s">
        <v>115</v>
      </c>
      <c r="BG18" t="s">
        <v>118</v>
      </c>
      <c r="BH18" t="s">
        <v>488</v>
      </c>
      <c r="BI18">
        <v>2056</v>
      </c>
      <c r="BJ18">
        <v>3</v>
      </c>
      <c r="BK18" t="s">
        <v>223</v>
      </c>
      <c r="BL18" t="s">
        <v>227</v>
      </c>
      <c r="BM18">
        <v>0.66299243900319316</v>
      </c>
      <c r="BN18" t="s">
        <v>68</v>
      </c>
      <c r="BO18" t="s">
        <v>183</v>
      </c>
      <c r="BP18">
        <v>2445.9360000000001</v>
      </c>
    </row>
    <row r="19" spans="1:68" ht="16.5" x14ac:dyDescent="0.25">
      <c r="A19" s="127" t="str">
        <f t="shared" si="18"/>
        <v>인천교통공사</v>
      </c>
      <c r="B19" s="128" t="str">
        <f t="shared" si="19"/>
        <v>김승원</v>
      </c>
      <c r="C19" s="129" t="str">
        <f t="shared" si="20"/>
        <v>F</v>
      </c>
      <c r="D19" s="130">
        <f t="shared" si="21"/>
        <v>0.68879624004220286</v>
      </c>
      <c r="E19" s="131">
        <f t="shared" si="22"/>
        <v>6137</v>
      </c>
      <c r="F19" s="132" t="str">
        <f t="shared" si="23"/>
        <v>63</v>
      </c>
      <c r="G19" s="133" t="str">
        <f t="shared" si="24"/>
        <v>70바4915</v>
      </c>
      <c r="H19" s="134">
        <f t="shared" si="25"/>
        <v>4</v>
      </c>
      <c r="I19" s="135">
        <f t="shared" si="26"/>
        <v>2556.8980000000001</v>
      </c>
      <c r="J19" s="136">
        <f t="shared" si="27"/>
        <v>1.6340887639530722E-2</v>
      </c>
      <c r="K19" s="136">
        <f t="shared" si="28"/>
        <v>0.39174061052158204</v>
      </c>
      <c r="L19" s="136">
        <f t="shared" si="29"/>
        <v>0.25656087962836216</v>
      </c>
      <c r="M19" s="137">
        <f t="shared" si="30"/>
        <v>13.988</v>
      </c>
      <c r="N19" s="138">
        <f t="shared" si="31"/>
        <v>0.23182752341361393</v>
      </c>
      <c r="O19" s="138">
        <f t="shared" si="32"/>
        <v>17.00068505033169</v>
      </c>
      <c r="P19" s="218">
        <f t="shared" si="33"/>
        <v>0</v>
      </c>
      <c r="Q19" s="219">
        <f t="shared" si="34"/>
        <v>6</v>
      </c>
      <c r="R19" s="219">
        <f t="shared" si="35"/>
        <v>440</v>
      </c>
      <c r="T19">
        <v>528</v>
      </c>
      <c r="U19">
        <v>6137</v>
      </c>
      <c r="V19" t="s">
        <v>258</v>
      </c>
      <c r="W19">
        <v>2588.1309999999999</v>
      </c>
      <c r="X19">
        <v>1072.4369999999999</v>
      </c>
      <c r="Y19">
        <v>2.4129999999999998</v>
      </c>
      <c r="Z19">
        <v>13.988</v>
      </c>
      <c r="AA19">
        <v>150.54023100000001</v>
      </c>
      <c r="AB19">
        <v>2.4599609999999998</v>
      </c>
      <c r="AC19">
        <v>58.972721999999997</v>
      </c>
      <c r="AD19" s="1">
        <v>656</v>
      </c>
      <c r="AE19">
        <v>6</v>
      </c>
      <c r="AF19">
        <v>440</v>
      </c>
      <c r="AG19">
        <v>63</v>
      </c>
      <c r="AH19">
        <v>17.192287</v>
      </c>
      <c r="AI19">
        <v>0</v>
      </c>
      <c r="AJ19">
        <v>0</v>
      </c>
      <c r="AK19">
        <v>0</v>
      </c>
      <c r="AL19">
        <v>0</v>
      </c>
      <c r="AM19" t="s">
        <v>259</v>
      </c>
      <c r="AN19" t="s">
        <v>491</v>
      </c>
      <c r="AO19">
        <v>1983.2840000000001</v>
      </c>
      <c r="AR19" t="s">
        <v>115</v>
      </c>
      <c r="AS19" t="s">
        <v>116</v>
      </c>
      <c r="AT19" t="s">
        <v>208</v>
      </c>
      <c r="AU19" t="s">
        <v>258</v>
      </c>
      <c r="AV19" t="s">
        <v>48</v>
      </c>
      <c r="AW19">
        <v>4</v>
      </c>
      <c r="BB19">
        <v>0.68879624004220286</v>
      </c>
      <c r="BC19" t="s">
        <v>68</v>
      </c>
      <c r="BF19" t="s">
        <v>115</v>
      </c>
      <c r="BG19" t="s">
        <v>116</v>
      </c>
      <c r="BH19" t="s">
        <v>258</v>
      </c>
      <c r="BI19">
        <v>6137</v>
      </c>
      <c r="BJ19">
        <v>4</v>
      </c>
      <c r="BK19" t="s">
        <v>208</v>
      </c>
      <c r="BL19" t="s">
        <v>209</v>
      </c>
      <c r="BM19">
        <v>0.68879624004220286</v>
      </c>
      <c r="BN19" t="s">
        <v>68</v>
      </c>
      <c r="BO19" t="s">
        <v>183</v>
      </c>
      <c r="BP19">
        <v>2556.8980000000001</v>
      </c>
    </row>
    <row r="20" spans="1:68" ht="16.5" x14ac:dyDescent="0.25">
      <c r="A20" s="110" t="str">
        <f t="shared" si="18"/>
        <v>인천교통공사</v>
      </c>
      <c r="B20" s="111" t="str">
        <f t="shared" si="19"/>
        <v>김영우</v>
      </c>
      <c r="C20" s="112" t="str">
        <f t="shared" si="20"/>
        <v>D</v>
      </c>
      <c r="D20" s="113">
        <f t="shared" si="21"/>
        <v>0.83709668036797025</v>
      </c>
      <c r="E20" s="114">
        <f t="shared" si="22"/>
        <v>4987</v>
      </c>
      <c r="F20" s="115" t="str">
        <f t="shared" si="23"/>
        <v>순환41</v>
      </c>
      <c r="G20" s="116" t="str">
        <f t="shared" si="24"/>
        <v>70바4924</v>
      </c>
      <c r="H20" s="117">
        <f t="shared" si="25"/>
        <v>4</v>
      </c>
      <c r="I20" s="118">
        <f t="shared" si="26"/>
        <v>2256.3270000000002</v>
      </c>
      <c r="J20" s="119">
        <f t="shared" si="27"/>
        <v>1.1723260774193471E-2</v>
      </c>
      <c r="K20" s="119">
        <f t="shared" si="28"/>
        <v>0.32812872210055566</v>
      </c>
      <c r="L20" s="119">
        <f t="shared" si="29"/>
        <v>3.9887835406835969E-3</v>
      </c>
      <c r="M20" s="120">
        <f t="shared" si="30"/>
        <v>4.6360000000000001</v>
      </c>
      <c r="N20" s="121">
        <f t="shared" si="31"/>
        <v>8.8639634237413278E-2</v>
      </c>
      <c r="O20" s="121">
        <f t="shared" si="32"/>
        <v>0.39887835406835975</v>
      </c>
      <c r="P20" s="220">
        <f t="shared" si="33"/>
        <v>0</v>
      </c>
      <c r="Q20" s="221">
        <f t="shared" si="34"/>
        <v>2</v>
      </c>
      <c r="R20" s="221">
        <f t="shared" si="35"/>
        <v>9</v>
      </c>
      <c r="T20">
        <v>528</v>
      </c>
      <c r="U20">
        <v>4987</v>
      </c>
      <c r="V20" t="s">
        <v>450</v>
      </c>
      <c r="W20">
        <v>2256.3270000000002</v>
      </c>
      <c r="X20">
        <v>837.63099999999997</v>
      </c>
      <c r="Y20">
        <v>2.694</v>
      </c>
      <c r="Z20">
        <v>4.6360000000000001</v>
      </c>
      <c r="AA20">
        <v>150.90605199999999</v>
      </c>
      <c r="AB20">
        <v>1.7691110000000001</v>
      </c>
      <c r="AC20">
        <v>49.51661</v>
      </c>
      <c r="AD20" s="1">
        <v>9</v>
      </c>
      <c r="AE20">
        <v>2</v>
      </c>
      <c r="AF20">
        <v>9</v>
      </c>
      <c r="AG20">
        <v>59</v>
      </c>
      <c r="AH20">
        <v>14.951865</v>
      </c>
      <c r="AI20">
        <v>0</v>
      </c>
      <c r="AJ20">
        <v>0</v>
      </c>
      <c r="AK20">
        <v>0</v>
      </c>
      <c r="AL20">
        <v>0</v>
      </c>
      <c r="AM20" t="s">
        <v>451</v>
      </c>
      <c r="AN20" t="s">
        <v>492</v>
      </c>
      <c r="AO20">
        <v>1944.3810000000001</v>
      </c>
      <c r="AR20" t="s">
        <v>115</v>
      </c>
      <c r="AS20" t="s">
        <v>117</v>
      </c>
      <c r="AT20" t="s">
        <v>216</v>
      </c>
      <c r="AU20" t="s">
        <v>450</v>
      </c>
      <c r="AV20" t="s">
        <v>217</v>
      </c>
      <c r="AW20">
        <v>4</v>
      </c>
      <c r="BB20">
        <v>0.83709668036797025</v>
      </c>
      <c r="BC20" t="s">
        <v>66</v>
      </c>
      <c r="BF20" t="s">
        <v>115</v>
      </c>
      <c r="BG20" t="s">
        <v>117</v>
      </c>
      <c r="BH20" t="s">
        <v>450</v>
      </c>
      <c r="BI20">
        <v>4987</v>
      </c>
      <c r="BJ20">
        <v>4</v>
      </c>
      <c r="BK20" t="s">
        <v>216</v>
      </c>
      <c r="BL20" t="s">
        <v>238</v>
      </c>
      <c r="BM20">
        <v>0.83709668036797025</v>
      </c>
      <c r="BN20" t="s">
        <v>66</v>
      </c>
      <c r="BO20" t="s">
        <v>174</v>
      </c>
      <c r="BP20">
        <v>2256.3270000000002</v>
      </c>
    </row>
    <row r="21" spans="1:68" ht="16.5" x14ac:dyDescent="0.25">
      <c r="A21" s="127" t="str">
        <f t="shared" si="18"/>
        <v>인천교통공사</v>
      </c>
      <c r="B21" s="128" t="str">
        <f t="shared" si="19"/>
        <v>김영준</v>
      </c>
      <c r="C21" s="129" t="str">
        <f t="shared" si="20"/>
        <v>F</v>
      </c>
      <c r="D21" s="130">
        <f t="shared" si="21"/>
        <v>0.78763748718162818</v>
      </c>
      <c r="E21" s="131">
        <f t="shared" si="22"/>
        <v>2184</v>
      </c>
      <c r="F21" s="132" t="str">
        <f t="shared" si="23"/>
        <v>63</v>
      </c>
      <c r="G21" s="133" t="str">
        <f t="shared" si="24"/>
        <v>70바4909</v>
      </c>
      <c r="H21" s="134">
        <f t="shared" si="25"/>
        <v>2</v>
      </c>
      <c r="I21" s="135">
        <f t="shared" si="26"/>
        <v>2292.3969999999999</v>
      </c>
      <c r="J21" s="136">
        <f t="shared" si="27"/>
        <v>6.8902163426430808E-3</v>
      </c>
      <c r="K21" s="136">
        <f t="shared" si="28"/>
        <v>0.34399559918029865</v>
      </c>
      <c r="L21" s="136">
        <f t="shared" si="29"/>
        <v>0.15747708621150699</v>
      </c>
      <c r="M21" s="137">
        <f t="shared" si="30"/>
        <v>9.4350000000000005</v>
      </c>
      <c r="N21" s="138">
        <f t="shared" si="31"/>
        <v>4.3622461554434069E-2</v>
      </c>
      <c r="O21" s="138">
        <f t="shared" si="32"/>
        <v>2.4864803086027423</v>
      </c>
      <c r="P21" s="218">
        <f t="shared" si="33"/>
        <v>0</v>
      </c>
      <c r="Q21" s="219">
        <f t="shared" si="34"/>
        <v>1</v>
      </c>
      <c r="R21" s="219">
        <f t="shared" si="35"/>
        <v>57</v>
      </c>
      <c r="T21">
        <v>528</v>
      </c>
      <c r="U21">
        <v>2184</v>
      </c>
      <c r="V21" t="s">
        <v>260</v>
      </c>
      <c r="W21">
        <v>2292.3969999999999</v>
      </c>
      <c r="X21">
        <v>828.69399999999996</v>
      </c>
      <c r="Y21">
        <v>2.766</v>
      </c>
      <c r="Z21">
        <v>9.4350000000000005</v>
      </c>
      <c r="AA21">
        <v>137.02356399999999</v>
      </c>
      <c r="AB21">
        <v>0.94412200000000002</v>
      </c>
      <c r="AC21">
        <v>47.135503</v>
      </c>
      <c r="AD21" s="1">
        <v>361</v>
      </c>
      <c r="AE21">
        <v>1</v>
      </c>
      <c r="AF21">
        <v>57</v>
      </c>
      <c r="AG21">
        <v>65</v>
      </c>
      <c r="AH21">
        <v>16.729946999999999</v>
      </c>
      <c r="AI21">
        <v>29.9</v>
      </c>
      <c r="AJ21">
        <v>0</v>
      </c>
      <c r="AK21">
        <v>0</v>
      </c>
      <c r="AL21">
        <v>0</v>
      </c>
      <c r="AM21" t="s">
        <v>261</v>
      </c>
      <c r="AN21" t="s">
        <v>493</v>
      </c>
      <c r="AO21">
        <v>2140.59</v>
      </c>
      <c r="AR21" t="s">
        <v>115</v>
      </c>
      <c r="AS21" t="s">
        <v>116</v>
      </c>
      <c r="AT21" t="s">
        <v>200</v>
      </c>
      <c r="AU21" t="s">
        <v>260</v>
      </c>
      <c r="AV21" t="s">
        <v>48</v>
      </c>
      <c r="AW21">
        <v>2</v>
      </c>
      <c r="BB21">
        <v>0.78763748718162818</v>
      </c>
      <c r="BC21" t="s">
        <v>68</v>
      </c>
      <c r="BF21" t="s">
        <v>115</v>
      </c>
      <c r="BG21" t="s">
        <v>116</v>
      </c>
      <c r="BH21" t="s">
        <v>260</v>
      </c>
      <c r="BI21">
        <v>2184</v>
      </c>
      <c r="BJ21">
        <v>2</v>
      </c>
      <c r="BK21" t="s">
        <v>200</v>
      </c>
      <c r="BL21" t="s">
        <v>237</v>
      </c>
      <c r="BM21">
        <v>0.78763748718162818</v>
      </c>
      <c r="BN21" t="s">
        <v>68</v>
      </c>
      <c r="BO21" t="s">
        <v>183</v>
      </c>
      <c r="BP21">
        <v>2292.3969999999999</v>
      </c>
    </row>
    <row r="22" spans="1:68" ht="16.5" x14ac:dyDescent="0.25">
      <c r="A22" s="110" t="str">
        <f t="shared" si="18"/>
        <v>인천교통공사</v>
      </c>
      <c r="B22" s="111" t="str">
        <f t="shared" si="19"/>
        <v>김영진</v>
      </c>
      <c r="C22" s="112" t="str">
        <f t="shared" si="20"/>
        <v>F</v>
      </c>
      <c r="D22" s="113">
        <f t="shared" si="21"/>
        <v>0.72565599441280448</v>
      </c>
      <c r="E22" s="114">
        <f t="shared" si="22"/>
        <v>6711</v>
      </c>
      <c r="F22" s="115" t="str">
        <f t="shared" si="23"/>
        <v>순환43</v>
      </c>
      <c r="G22" s="116" t="str">
        <f t="shared" si="24"/>
        <v>70바4937</v>
      </c>
      <c r="H22" s="117">
        <f t="shared" si="25"/>
        <v>5</v>
      </c>
      <c r="I22" s="118">
        <f t="shared" si="26"/>
        <v>2787.087</v>
      </c>
      <c r="J22" s="119">
        <f t="shared" si="27"/>
        <v>4.1476814661751274E-3</v>
      </c>
      <c r="K22" s="119">
        <f t="shared" si="28"/>
        <v>0.32262712746242683</v>
      </c>
      <c r="L22" s="119">
        <f t="shared" si="29"/>
        <v>9.3646161745220016E-2</v>
      </c>
      <c r="M22" s="120">
        <f t="shared" si="30"/>
        <v>6.42</v>
      </c>
      <c r="N22" s="121">
        <f t="shared" si="31"/>
        <v>0</v>
      </c>
      <c r="O22" s="121">
        <f t="shared" si="32"/>
        <v>1.1481521746540384</v>
      </c>
      <c r="P22" s="220">
        <f t="shared" si="33"/>
        <v>0</v>
      </c>
      <c r="Q22" s="221">
        <f t="shared" si="34"/>
        <v>0</v>
      </c>
      <c r="R22" s="221">
        <f t="shared" si="35"/>
        <v>32</v>
      </c>
      <c r="T22">
        <v>528</v>
      </c>
      <c r="U22">
        <v>6711</v>
      </c>
      <c r="V22" t="s">
        <v>380</v>
      </c>
      <c r="W22">
        <v>2787.087</v>
      </c>
      <c r="X22">
        <v>960.76199999999994</v>
      </c>
      <c r="Y22">
        <v>2.9009999999999998</v>
      </c>
      <c r="Z22">
        <v>6.42</v>
      </c>
      <c r="AA22">
        <v>151.878828</v>
      </c>
      <c r="AB22">
        <v>0.62994499999999998</v>
      </c>
      <c r="AC22">
        <v>49.000230000000002</v>
      </c>
      <c r="AD22" s="1">
        <v>261</v>
      </c>
      <c r="AE22">
        <v>0</v>
      </c>
      <c r="AF22">
        <v>32</v>
      </c>
      <c r="AG22">
        <v>61</v>
      </c>
      <c r="AH22">
        <v>18.350726999999999</v>
      </c>
      <c r="AI22">
        <v>0</v>
      </c>
      <c r="AJ22">
        <v>0</v>
      </c>
      <c r="AK22">
        <v>0</v>
      </c>
      <c r="AL22">
        <v>0</v>
      </c>
      <c r="AM22" t="s">
        <v>381</v>
      </c>
      <c r="AN22" t="s">
        <v>494</v>
      </c>
      <c r="AO22">
        <v>2249.9949999999999</v>
      </c>
      <c r="AR22" t="s">
        <v>115</v>
      </c>
      <c r="AS22" t="s">
        <v>119</v>
      </c>
      <c r="AT22" t="s">
        <v>229</v>
      </c>
      <c r="AU22" t="s">
        <v>380</v>
      </c>
      <c r="AV22" t="s">
        <v>217</v>
      </c>
      <c r="AW22">
        <v>5</v>
      </c>
      <c r="BB22">
        <v>0.72565599441280448</v>
      </c>
      <c r="BC22" t="s">
        <v>68</v>
      </c>
      <c r="BF22" t="s">
        <v>115</v>
      </c>
      <c r="BG22" t="s">
        <v>119</v>
      </c>
      <c r="BH22" t="s">
        <v>380</v>
      </c>
      <c r="BI22">
        <v>6711</v>
      </c>
      <c r="BJ22">
        <v>5</v>
      </c>
      <c r="BK22" t="s">
        <v>229</v>
      </c>
      <c r="BL22" t="s">
        <v>232</v>
      </c>
      <c r="BM22">
        <v>0.72565599441280448</v>
      </c>
      <c r="BN22" t="s">
        <v>68</v>
      </c>
      <c r="BO22" t="s">
        <v>183</v>
      </c>
      <c r="BP22">
        <v>2787.087</v>
      </c>
    </row>
    <row r="23" spans="1:68" ht="16.5" x14ac:dyDescent="0.25">
      <c r="A23" s="127" t="str">
        <f t="shared" si="18"/>
        <v>인천교통공사</v>
      </c>
      <c r="B23" s="128" t="str">
        <f t="shared" si="19"/>
        <v>김유식</v>
      </c>
      <c r="C23" s="129" t="str">
        <f t="shared" si="20"/>
        <v>D</v>
      </c>
      <c r="D23" s="130">
        <f t="shared" si="21"/>
        <v>0.81230392113344729</v>
      </c>
      <c r="E23" s="131">
        <f t="shared" si="22"/>
        <v>8559</v>
      </c>
      <c r="F23" s="132" t="str">
        <f t="shared" si="23"/>
        <v>순환41</v>
      </c>
      <c r="G23" s="133" t="str">
        <f t="shared" si="24"/>
        <v>70바4927</v>
      </c>
      <c r="H23" s="134">
        <f t="shared" si="25"/>
        <v>5</v>
      </c>
      <c r="I23" s="135">
        <f t="shared" si="26"/>
        <v>2268.2020000000002</v>
      </c>
      <c r="J23" s="136">
        <f t="shared" si="27"/>
        <v>3.8237071831224486E-3</v>
      </c>
      <c r="K23" s="136">
        <f t="shared" si="28"/>
        <v>0.31892604129056307</v>
      </c>
      <c r="L23" s="136">
        <f t="shared" si="29"/>
        <v>0.11683262778182894</v>
      </c>
      <c r="M23" s="137">
        <f t="shared" si="30"/>
        <v>4.9080000000000004</v>
      </c>
      <c r="N23" s="138">
        <f t="shared" si="31"/>
        <v>4.4087784068614695E-2</v>
      </c>
      <c r="O23" s="138">
        <f t="shared" si="32"/>
        <v>1.8957747149504318</v>
      </c>
      <c r="P23" s="218">
        <f t="shared" si="33"/>
        <v>0</v>
      </c>
      <c r="Q23" s="219">
        <f t="shared" si="34"/>
        <v>1</v>
      </c>
      <c r="R23" s="219">
        <f t="shared" si="35"/>
        <v>43</v>
      </c>
      <c r="T23">
        <v>528</v>
      </c>
      <c r="U23">
        <v>8559</v>
      </c>
      <c r="V23" t="s">
        <v>262</v>
      </c>
      <c r="W23">
        <v>2268.2020000000002</v>
      </c>
      <c r="X23">
        <v>851.70699999999999</v>
      </c>
      <c r="Y23">
        <v>2.6629999999999998</v>
      </c>
      <c r="Z23">
        <v>4.9080000000000004</v>
      </c>
      <c r="AA23">
        <v>149.05299299999999</v>
      </c>
      <c r="AB23">
        <v>0.56993499999999997</v>
      </c>
      <c r="AC23">
        <v>47.536881000000001</v>
      </c>
      <c r="AD23" s="1">
        <v>265</v>
      </c>
      <c r="AE23">
        <v>1</v>
      </c>
      <c r="AF23">
        <v>43</v>
      </c>
      <c r="AG23">
        <v>63</v>
      </c>
      <c r="AH23">
        <v>15.217420000000001</v>
      </c>
      <c r="AI23">
        <v>0</v>
      </c>
      <c r="AJ23">
        <v>0</v>
      </c>
      <c r="AK23">
        <v>0</v>
      </c>
      <c r="AL23">
        <v>0</v>
      </c>
      <c r="AM23" t="s">
        <v>263</v>
      </c>
      <c r="AN23" t="s">
        <v>495</v>
      </c>
      <c r="AO23">
        <v>1374.1320000000001</v>
      </c>
      <c r="AR23" t="s">
        <v>115</v>
      </c>
      <c r="AS23" t="s">
        <v>117</v>
      </c>
      <c r="AT23" t="s">
        <v>219</v>
      </c>
      <c r="AU23" t="s">
        <v>262</v>
      </c>
      <c r="AV23" t="s">
        <v>217</v>
      </c>
      <c r="AW23">
        <v>5</v>
      </c>
      <c r="BB23">
        <v>0.81230392113344729</v>
      </c>
      <c r="BC23" t="s">
        <v>66</v>
      </c>
      <c r="BF23" t="s">
        <v>115</v>
      </c>
      <c r="BG23" t="s">
        <v>117</v>
      </c>
      <c r="BH23" t="s">
        <v>262</v>
      </c>
      <c r="BI23">
        <v>8559</v>
      </c>
      <c r="BJ23">
        <v>5</v>
      </c>
      <c r="BK23" t="s">
        <v>219</v>
      </c>
      <c r="BL23" t="s">
        <v>238</v>
      </c>
      <c r="BM23">
        <v>0.81230392113344729</v>
      </c>
      <c r="BN23" t="s">
        <v>66</v>
      </c>
      <c r="BO23" t="s">
        <v>174</v>
      </c>
      <c r="BP23">
        <v>2268.2020000000002</v>
      </c>
    </row>
    <row r="24" spans="1:68" ht="16.5" x14ac:dyDescent="0.25">
      <c r="A24" s="110" t="str">
        <f t="shared" si="18"/>
        <v>인천교통공사</v>
      </c>
      <c r="B24" s="111" t="str">
        <f t="shared" si="19"/>
        <v>김정원</v>
      </c>
      <c r="C24" s="112" t="str">
        <f t="shared" si="20"/>
        <v>F</v>
      </c>
      <c r="D24" s="113">
        <f t="shared" si="21"/>
        <v>0.67023205065832181</v>
      </c>
      <c r="E24" s="114">
        <f t="shared" si="22"/>
        <v>1536</v>
      </c>
      <c r="F24" s="115" t="str">
        <f t="shared" si="23"/>
        <v>순환42</v>
      </c>
      <c r="G24" s="116" t="str">
        <f t="shared" si="24"/>
        <v>70바4935</v>
      </c>
      <c r="H24" s="117">
        <f t="shared" si="25"/>
        <v>5</v>
      </c>
      <c r="I24" s="118">
        <f t="shared" si="26"/>
        <v>2403.2290000000003</v>
      </c>
      <c r="J24" s="119">
        <f t="shared" si="27"/>
        <v>1.2427345277269658E-2</v>
      </c>
      <c r="K24" s="119">
        <f t="shared" si="28"/>
        <v>0.32881658719876444</v>
      </c>
      <c r="L24" s="119">
        <f t="shared" si="29"/>
        <v>0.10319449374154521</v>
      </c>
      <c r="M24" s="120">
        <f t="shared" si="30"/>
        <v>7.0670000000000002</v>
      </c>
      <c r="N24" s="121">
        <v>19</v>
      </c>
      <c r="O24" s="121">
        <v>80</v>
      </c>
      <c r="P24" s="220">
        <f t="shared" si="33"/>
        <v>0</v>
      </c>
      <c r="Q24" s="221">
        <f t="shared" si="34"/>
        <v>132</v>
      </c>
      <c r="R24" s="221">
        <f t="shared" si="35"/>
        <v>590</v>
      </c>
      <c r="T24">
        <v>528</v>
      </c>
      <c r="U24">
        <v>1536</v>
      </c>
      <c r="V24" t="s">
        <v>264</v>
      </c>
      <c r="W24">
        <v>2446.5070000000001</v>
      </c>
      <c r="X24">
        <v>1056.9459999999999</v>
      </c>
      <c r="Y24">
        <v>2.3149999999999999</v>
      </c>
      <c r="Z24">
        <v>7.0670000000000002</v>
      </c>
      <c r="AA24">
        <v>156.751338</v>
      </c>
      <c r="AB24">
        <v>1.9480029999999999</v>
      </c>
      <c r="AC24">
        <v>51.542439999999999</v>
      </c>
      <c r="AD24" s="1">
        <v>248</v>
      </c>
      <c r="AE24">
        <v>132</v>
      </c>
      <c r="AF24">
        <v>590</v>
      </c>
      <c r="AG24">
        <v>61</v>
      </c>
      <c r="AH24">
        <v>15.607566</v>
      </c>
      <c r="AI24">
        <v>0</v>
      </c>
      <c r="AJ24">
        <v>0</v>
      </c>
      <c r="AK24">
        <v>0</v>
      </c>
      <c r="AL24">
        <v>0</v>
      </c>
      <c r="AM24" t="s">
        <v>265</v>
      </c>
      <c r="AN24" t="s">
        <v>496</v>
      </c>
      <c r="AO24">
        <v>1720.04</v>
      </c>
      <c r="AR24" t="s">
        <v>115</v>
      </c>
      <c r="AS24" t="s">
        <v>118</v>
      </c>
      <c r="AT24" t="s">
        <v>227</v>
      </c>
      <c r="AU24" t="s">
        <v>264</v>
      </c>
      <c r="AV24" t="s">
        <v>217</v>
      </c>
      <c r="AW24">
        <v>5</v>
      </c>
      <c r="BB24">
        <v>0.67023205065832181</v>
      </c>
      <c r="BC24" t="s">
        <v>68</v>
      </c>
      <c r="BF24" t="s">
        <v>115</v>
      </c>
      <c r="BG24" t="s">
        <v>118</v>
      </c>
      <c r="BH24" t="s">
        <v>264</v>
      </c>
      <c r="BI24">
        <v>1536</v>
      </c>
      <c r="BJ24">
        <v>5</v>
      </c>
      <c r="BK24" t="s">
        <v>227</v>
      </c>
      <c r="BL24" t="s">
        <v>225</v>
      </c>
      <c r="BM24">
        <v>0.67023205065832181</v>
      </c>
      <c r="BN24" t="s">
        <v>68</v>
      </c>
      <c r="BO24" t="s">
        <v>183</v>
      </c>
      <c r="BP24">
        <v>2403.2290000000003</v>
      </c>
    </row>
    <row r="25" spans="1:68" ht="16.5" x14ac:dyDescent="0.25">
      <c r="A25" s="127" t="str">
        <f t="shared" si="18"/>
        <v>인천교통공사</v>
      </c>
      <c r="B25" s="128" t="str">
        <f t="shared" si="19"/>
        <v>김종민</v>
      </c>
      <c r="C25" s="129" t="str">
        <f t="shared" si="20"/>
        <v>F</v>
      </c>
      <c r="D25" s="130">
        <f t="shared" si="21"/>
        <v>0.66828571428571426</v>
      </c>
      <c r="E25" s="131">
        <f t="shared" si="22"/>
        <v>1406</v>
      </c>
      <c r="F25" s="132" t="str">
        <f t="shared" si="23"/>
        <v>63</v>
      </c>
      <c r="G25" s="133" t="str">
        <f t="shared" si="24"/>
        <v>70바4904</v>
      </c>
      <c r="H25" s="134">
        <f t="shared" si="25"/>
        <v>3</v>
      </c>
      <c r="I25" s="135">
        <f t="shared" si="26"/>
        <v>2475.1529999999998</v>
      </c>
      <c r="J25" s="136">
        <f t="shared" si="27"/>
        <v>2.1327031743718347E-2</v>
      </c>
      <c r="K25" s="136">
        <f t="shared" si="28"/>
        <v>0.35323488470094216</v>
      </c>
      <c r="L25" s="136">
        <f t="shared" si="29"/>
        <v>0.15716200170252104</v>
      </c>
      <c r="M25" s="137">
        <f t="shared" si="30"/>
        <v>14.821</v>
      </c>
      <c r="N25" s="138">
        <f t="shared" si="31"/>
        <v>0.24240925712471109</v>
      </c>
      <c r="O25" s="138">
        <f t="shared" si="32"/>
        <v>8.8883394279060735</v>
      </c>
      <c r="P25" s="218">
        <f t="shared" si="33"/>
        <v>5</v>
      </c>
      <c r="Q25" s="219">
        <f t="shared" si="34"/>
        <v>6</v>
      </c>
      <c r="R25" s="219">
        <f t="shared" si="35"/>
        <v>220</v>
      </c>
      <c r="T25">
        <v>528</v>
      </c>
      <c r="U25">
        <v>1406</v>
      </c>
      <c r="V25" t="s">
        <v>497</v>
      </c>
      <c r="W25">
        <v>2475.1529999999998</v>
      </c>
      <c r="X25">
        <v>1106.7070000000001</v>
      </c>
      <c r="Y25">
        <v>2.2370000000000001</v>
      </c>
      <c r="Z25">
        <v>14.821</v>
      </c>
      <c r="AA25">
        <v>138.99688599999999</v>
      </c>
      <c r="AB25">
        <v>2.964391</v>
      </c>
      <c r="AC25">
        <v>49.098548999999998</v>
      </c>
      <c r="AD25" s="1">
        <v>389</v>
      </c>
      <c r="AE25">
        <v>6</v>
      </c>
      <c r="AF25">
        <v>220</v>
      </c>
      <c r="AG25">
        <v>93</v>
      </c>
      <c r="AH25">
        <v>17.807255000000001</v>
      </c>
      <c r="AI25">
        <v>1665.5</v>
      </c>
      <c r="AJ25">
        <v>30.6</v>
      </c>
      <c r="AK25">
        <v>5</v>
      </c>
      <c r="AL25">
        <v>816</v>
      </c>
      <c r="AM25" t="s">
        <v>498</v>
      </c>
      <c r="AN25" t="s">
        <v>499</v>
      </c>
      <c r="AO25">
        <v>2051.3939999999998</v>
      </c>
      <c r="AR25" t="s">
        <v>115</v>
      </c>
      <c r="AS25" t="s">
        <v>116</v>
      </c>
      <c r="AT25" t="s">
        <v>194</v>
      </c>
      <c r="AU25" t="s">
        <v>497</v>
      </c>
      <c r="AV25" t="s">
        <v>48</v>
      </c>
      <c r="AW25">
        <v>3</v>
      </c>
      <c r="BB25">
        <v>0.66828571428571426</v>
      </c>
      <c r="BC25" t="s">
        <v>68</v>
      </c>
      <c r="BF25" t="s">
        <v>115</v>
      </c>
      <c r="BG25" t="s">
        <v>116</v>
      </c>
      <c r="BH25" t="s">
        <v>497</v>
      </c>
      <c r="BI25">
        <v>1406</v>
      </c>
      <c r="BJ25">
        <v>3</v>
      </c>
      <c r="BK25" t="s">
        <v>194</v>
      </c>
      <c r="BL25" t="s">
        <v>237</v>
      </c>
      <c r="BM25">
        <v>0.66828571428571426</v>
      </c>
      <c r="BN25" t="s">
        <v>68</v>
      </c>
      <c r="BO25" t="s">
        <v>183</v>
      </c>
      <c r="BP25">
        <v>2475.1529999999998</v>
      </c>
    </row>
    <row r="26" spans="1:68" ht="16.5" x14ac:dyDescent="0.25">
      <c r="A26" s="110" t="str">
        <f t="shared" si="18"/>
        <v>인천교통공사</v>
      </c>
      <c r="B26" s="111" t="str">
        <f t="shared" si="19"/>
        <v>김종원</v>
      </c>
      <c r="C26" s="112" t="str">
        <f t="shared" si="20"/>
        <v>D</v>
      </c>
      <c r="D26" s="113">
        <f t="shared" si="21"/>
        <v>0.80119425110576215</v>
      </c>
      <c r="E26" s="114">
        <f t="shared" si="22"/>
        <v>658</v>
      </c>
      <c r="F26" s="115" t="str">
        <f t="shared" si="23"/>
        <v>63</v>
      </c>
      <c r="G26" s="116" t="str">
        <f t="shared" si="24"/>
        <v>70바4909</v>
      </c>
      <c r="H26" s="117">
        <f t="shared" si="25"/>
        <v>5</v>
      </c>
      <c r="I26" s="118">
        <f t="shared" si="26"/>
        <v>2409.9269999999997</v>
      </c>
      <c r="J26" s="119">
        <f t="shared" si="27"/>
        <v>3.8062540020864714E-3</v>
      </c>
      <c r="K26" s="119">
        <f t="shared" si="28"/>
        <v>0.33266618048592972</v>
      </c>
      <c r="L26" s="119">
        <f t="shared" si="29"/>
        <v>3.2781075941304451E-2</v>
      </c>
      <c r="M26" s="120">
        <f t="shared" si="30"/>
        <v>9.3989999999999991</v>
      </c>
      <c r="N26" s="121">
        <f t="shared" si="31"/>
        <v>8.2990065674188471E-2</v>
      </c>
      <c r="O26" s="121">
        <f t="shared" si="32"/>
        <v>4.3984734807319885</v>
      </c>
      <c r="P26" s="220">
        <f t="shared" si="33"/>
        <v>0</v>
      </c>
      <c r="Q26" s="221">
        <f t="shared" si="34"/>
        <v>2</v>
      </c>
      <c r="R26" s="221">
        <f t="shared" si="35"/>
        <v>106</v>
      </c>
      <c r="T26">
        <v>528</v>
      </c>
      <c r="U26">
        <v>658</v>
      </c>
      <c r="V26" t="s">
        <v>266</v>
      </c>
      <c r="W26">
        <v>2409.9270000000001</v>
      </c>
      <c r="X26">
        <v>857.37900000000002</v>
      </c>
      <c r="Y26">
        <v>2.8109999999999999</v>
      </c>
      <c r="Z26">
        <v>9.3989999999999991</v>
      </c>
      <c r="AA26">
        <v>137.84997000000001</v>
      </c>
      <c r="AB26">
        <v>0.52469200000000005</v>
      </c>
      <c r="AC26">
        <v>45.858023000000003</v>
      </c>
      <c r="AD26" s="1">
        <v>79</v>
      </c>
      <c r="AE26">
        <v>2</v>
      </c>
      <c r="AF26">
        <v>106</v>
      </c>
      <c r="AG26">
        <v>75</v>
      </c>
      <c r="AH26">
        <v>17.482244999999999</v>
      </c>
      <c r="AI26">
        <v>807.7</v>
      </c>
      <c r="AJ26">
        <v>0</v>
      </c>
      <c r="AK26">
        <v>0</v>
      </c>
      <c r="AL26">
        <v>0</v>
      </c>
      <c r="AM26" t="s">
        <v>267</v>
      </c>
      <c r="AN26" t="s">
        <v>500</v>
      </c>
      <c r="AO26">
        <v>1959.443</v>
      </c>
      <c r="AR26" t="s">
        <v>115</v>
      </c>
      <c r="AS26" t="s">
        <v>116</v>
      </c>
      <c r="AT26" t="s">
        <v>200</v>
      </c>
      <c r="AU26" t="s">
        <v>266</v>
      </c>
      <c r="AV26" t="s">
        <v>48</v>
      </c>
      <c r="AW26">
        <v>5</v>
      </c>
      <c r="BB26">
        <v>0.80119425110576215</v>
      </c>
      <c r="BC26" t="s">
        <v>66</v>
      </c>
      <c r="BF26" t="s">
        <v>115</v>
      </c>
      <c r="BG26" t="s">
        <v>116</v>
      </c>
      <c r="BH26" t="s">
        <v>266</v>
      </c>
      <c r="BI26">
        <v>658</v>
      </c>
      <c r="BJ26">
        <v>5</v>
      </c>
      <c r="BK26" t="s">
        <v>200</v>
      </c>
      <c r="BL26" t="s">
        <v>237</v>
      </c>
      <c r="BM26">
        <v>0.80119425110576215</v>
      </c>
      <c r="BN26" t="s">
        <v>66</v>
      </c>
      <c r="BO26" t="s">
        <v>174</v>
      </c>
      <c r="BP26">
        <v>2409.9269999999997</v>
      </c>
    </row>
    <row r="27" spans="1:68" ht="16.5" x14ac:dyDescent="0.25">
      <c r="A27" s="127" t="str">
        <f t="shared" si="18"/>
        <v>인천교통공사</v>
      </c>
      <c r="B27" s="128" t="str">
        <f t="shared" si="19"/>
        <v>김종호</v>
      </c>
      <c r="C27" s="129" t="str">
        <f t="shared" si="20"/>
        <v>F</v>
      </c>
      <c r="D27" s="130">
        <f t="shared" si="21"/>
        <v>0.7630841667110938</v>
      </c>
      <c r="E27" s="131">
        <f t="shared" si="22"/>
        <v>4156</v>
      </c>
      <c r="F27" s="132" t="str">
        <f t="shared" si="23"/>
        <v>63</v>
      </c>
      <c r="G27" s="133" t="str">
        <f t="shared" si="24"/>
        <v>70바4906</v>
      </c>
      <c r="H27" s="134">
        <f t="shared" si="25"/>
        <v>6</v>
      </c>
      <c r="I27" s="135">
        <f t="shared" si="26"/>
        <v>1966.8379999999997</v>
      </c>
      <c r="J27" s="136">
        <f t="shared" si="27"/>
        <v>7.0295593772649531E-3</v>
      </c>
      <c r="K27" s="136">
        <f t="shared" si="28"/>
        <v>0.33860379355840226</v>
      </c>
      <c r="L27" s="136">
        <f t="shared" si="29"/>
        <v>0.17947588972757292</v>
      </c>
      <c r="M27" s="137">
        <f t="shared" si="30"/>
        <v>10.372999999999999</v>
      </c>
      <c r="N27" s="138">
        <f t="shared" si="31"/>
        <v>5.0032596236448047E-2</v>
      </c>
      <c r="O27" s="138">
        <f t="shared" si="32"/>
        <v>7.6049546279401037</v>
      </c>
      <c r="P27" s="218">
        <f t="shared" si="33"/>
        <v>0</v>
      </c>
      <c r="Q27" s="219">
        <f t="shared" si="34"/>
        <v>1</v>
      </c>
      <c r="R27" s="219">
        <f t="shared" si="35"/>
        <v>152</v>
      </c>
      <c r="T27">
        <v>528</v>
      </c>
      <c r="U27">
        <v>4156</v>
      </c>
      <c r="V27" t="s">
        <v>268</v>
      </c>
      <c r="W27">
        <v>1998.6969999999999</v>
      </c>
      <c r="X27">
        <v>746.97799999999995</v>
      </c>
      <c r="Y27">
        <v>2.6760000000000002</v>
      </c>
      <c r="Z27">
        <v>10.372999999999999</v>
      </c>
      <c r="AA27">
        <v>112.569929</v>
      </c>
      <c r="AB27">
        <v>0.79131700000000005</v>
      </c>
      <c r="AC27">
        <v>38.116605</v>
      </c>
      <c r="AD27" s="1">
        <v>353</v>
      </c>
      <c r="AE27">
        <v>1</v>
      </c>
      <c r="AF27">
        <v>152</v>
      </c>
      <c r="AG27">
        <v>76</v>
      </c>
      <c r="AH27">
        <v>17.755158999999999</v>
      </c>
      <c r="AI27">
        <v>162.4</v>
      </c>
      <c r="AJ27">
        <v>0</v>
      </c>
      <c r="AK27">
        <v>0</v>
      </c>
      <c r="AL27">
        <v>0</v>
      </c>
      <c r="AM27" t="s">
        <v>269</v>
      </c>
      <c r="AN27" t="s">
        <v>501</v>
      </c>
      <c r="AO27">
        <v>1205.57</v>
      </c>
      <c r="AR27" t="s">
        <v>115</v>
      </c>
      <c r="AS27" t="s">
        <v>116</v>
      </c>
      <c r="AT27" t="s">
        <v>418</v>
      </c>
      <c r="AU27" t="s">
        <v>268</v>
      </c>
      <c r="AV27" t="s">
        <v>48</v>
      </c>
      <c r="AW27">
        <v>6</v>
      </c>
      <c r="BB27">
        <v>0.7630841667110938</v>
      </c>
      <c r="BC27" t="s">
        <v>68</v>
      </c>
      <c r="BF27" t="s">
        <v>115</v>
      </c>
      <c r="BG27" t="s">
        <v>116</v>
      </c>
      <c r="BH27" t="s">
        <v>268</v>
      </c>
      <c r="BI27">
        <v>4156</v>
      </c>
      <c r="BJ27">
        <v>6</v>
      </c>
      <c r="BK27" t="s">
        <v>418</v>
      </c>
      <c r="BL27" t="s">
        <v>194</v>
      </c>
      <c r="BM27">
        <v>0.7630841667110938</v>
      </c>
      <c r="BN27" t="s">
        <v>68</v>
      </c>
      <c r="BO27" t="s">
        <v>183</v>
      </c>
      <c r="BP27">
        <v>1966.8379999999997</v>
      </c>
    </row>
    <row r="28" spans="1:68" ht="16.5" x14ac:dyDescent="0.25">
      <c r="A28" s="110" t="str">
        <f t="shared" si="18"/>
        <v>인천교통공사</v>
      </c>
      <c r="B28" s="111" t="str">
        <f t="shared" si="19"/>
        <v>김주석</v>
      </c>
      <c r="C28" s="112" t="str">
        <f t="shared" si="20"/>
        <v>F</v>
      </c>
      <c r="D28" s="113">
        <f t="shared" si="21"/>
        <v>0.72987850069474991</v>
      </c>
      <c r="E28" s="114">
        <f t="shared" si="22"/>
        <v>776</v>
      </c>
      <c r="F28" s="115" t="str">
        <f t="shared" si="23"/>
        <v>순환41</v>
      </c>
      <c r="G28" s="116" t="str">
        <f t="shared" si="24"/>
        <v>70바4927</v>
      </c>
      <c r="H28" s="117">
        <f t="shared" si="25"/>
        <v>9</v>
      </c>
      <c r="I28" s="118">
        <f t="shared" si="26"/>
        <v>2004.902</v>
      </c>
      <c r="J28" s="119">
        <f t="shared" si="27"/>
        <v>9.4943287160805332E-3</v>
      </c>
      <c r="K28" s="119">
        <f t="shared" si="28"/>
        <v>0.33294049940388459</v>
      </c>
      <c r="L28" s="119">
        <f t="shared" si="29"/>
        <v>0.18105623117738423</v>
      </c>
      <c r="M28" s="120">
        <f t="shared" si="30"/>
        <v>8.1920000000000002</v>
      </c>
      <c r="N28" s="121">
        <f t="shared" si="31"/>
        <v>0</v>
      </c>
      <c r="O28" s="121">
        <f t="shared" si="32"/>
        <v>32.919314759524404</v>
      </c>
      <c r="P28" s="220">
        <f t="shared" si="33"/>
        <v>0</v>
      </c>
      <c r="Q28" s="221">
        <f t="shared" si="34"/>
        <v>0</v>
      </c>
      <c r="R28" s="221">
        <f t="shared" si="35"/>
        <v>660</v>
      </c>
      <c r="T28">
        <v>528</v>
      </c>
      <c r="U28">
        <v>776</v>
      </c>
      <c r="V28" t="s">
        <v>397</v>
      </c>
      <c r="W28">
        <v>2004.902</v>
      </c>
      <c r="X28">
        <v>870.70799999999997</v>
      </c>
      <c r="Y28">
        <v>2.3029999999999999</v>
      </c>
      <c r="Z28">
        <v>8.1920000000000002</v>
      </c>
      <c r="AA28">
        <v>130.89161300000001</v>
      </c>
      <c r="AB28">
        <v>1.2427280000000001</v>
      </c>
      <c r="AC28">
        <v>43.579118999999999</v>
      </c>
      <c r="AD28" s="1">
        <v>363</v>
      </c>
      <c r="AE28">
        <v>0</v>
      </c>
      <c r="AF28">
        <v>660</v>
      </c>
      <c r="AG28">
        <v>67</v>
      </c>
      <c r="AH28">
        <v>15.317268</v>
      </c>
      <c r="AI28">
        <v>0</v>
      </c>
      <c r="AJ28">
        <v>0</v>
      </c>
      <c r="AK28">
        <v>0</v>
      </c>
      <c r="AL28">
        <v>0</v>
      </c>
      <c r="AM28" t="s">
        <v>398</v>
      </c>
      <c r="AN28" t="s">
        <v>502</v>
      </c>
      <c r="AO28">
        <v>662.83</v>
      </c>
      <c r="AR28" t="s">
        <v>115</v>
      </c>
      <c r="AS28" t="s">
        <v>117</v>
      </c>
      <c r="AT28" t="s">
        <v>219</v>
      </c>
      <c r="AU28" t="s">
        <v>397</v>
      </c>
      <c r="AV28" t="s">
        <v>217</v>
      </c>
      <c r="AW28">
        <v>9</v>
      </c>
      <c r="BB28">
        <v>0.72987850069474991</v>
      </c>
      <c r="BC28" t="s">
        <v>68</v>
      </c>
      <c r="BF28" t="s">
        <v>115</v>
      </c>
      <c r="BG28" t="s">
        <v>117</v>
      </c>
      <c r="BH28" t="s">
        <v>397</v>
      </c>
      <c r="BI28">
        <v>776</v>
      </c>
      <c r="BJ28">
        <v>9</v>
      </c>
      <c r="BK28" t="s">
        <v>219</v>
      </c>
      <c r="BL28" t="s">
        <v>211</v>
      </c>
      <c r="BM28">
        <v>0.72987850069474991</v>
      </c>
      <c r="BN28" t="s">
        <v>68</v>
      </c>
      <c r="BO28" t="s">
        <v>183</v>
      </c>
      <c r="BP28">
        <v>2004.902</v>
      </c>
    </row>
    <row r="29" spans="1:68" ht="16.5" x14ac:dyDescent="0.25">
      <c r="A29" s="127" t="str">
        <f t="shared" si="18"/>
        <v>인천교통공사</v>
      </c>
      <c r="B29" s="128" t="str">
        <f t="shared" si="19"/>
        <v>김주영</v>
      </c>
      <c r="C29" s="129" t="str">
        <f t="shared" si="20"/>
        <v>D</v>
      </c>
      <c r="D29" s="130">
        <f t="shared" si="21"/>
        <v>0.80754919011942639</v>
      </c>
      <c r="E29" s="131">
        <f t="shared" si="22"/>
        <v>6969</v>
      </c>
      <c r="F29" s="132" t="str">
        <f t="shared" si="23"/>
        <v>순환41</v>
      </c>
      <c r="G29" s="133" t="str">
        <f t="shared" si="24"/>
        <v>70바4921</v>
      </c>
      <c r="H29" s="134">
        <f t="shared" si="25"/>
        <v>6</v>
      </c>
      <c r="I29" s="135">
        <f t="shared" si="26"/>
        <v>2235.7290000000003</v>
      </c>
      <c r="J29" s="136">
        <f t="shared" si="27"/>
        <v>7.8149004485895054E-3</v>
      </c>
      <c r="K29" s="136">
        <f t="shared" si="28"/>
        <v>0.31415580030480839</v>
      </c>
      <c r="L29" s="136">
        <f t="shared" si="29"/>
        <v>0.11763500853636553</v>
      </c>
      <c r="M29" s="137">
        <f t="shared" si="30"/>
        <v>6.492</v>
      </c>
      <c r="N29" s="138">
        <f t="shared" si="31"/>
        <v>0</v>
      </c>
      <c r="O29" s="138">
        <f t="shared" si="32"/>
        <v>3.8913481911269212</v>
      </c>
      <c r="P29" s="218">
        <f t="shared" si="33"/>
        <v>0</v>
      </c>
      <c r="Q29" s="219">
        <f t="shared" si="34"/>
        <v>0</v>
      </c>
      <c r="R29" s="219">
        <f t="shared" si="35"/>
        <v>87</v>
      </c>
      <c r="T29">
        <v>528</v>
      </c>
      <c r="U29">
        <v>6969</v>
      </c>
      <c r="V29" t="s">
        <v>270</v>
      </c>
      <c r="W29">
        <v>2235.7289999999998</v>
      </c>
      <c r="X29">
        <v>844.10699999999997</v>
      </c>
      <c r="Y29">
        <v>2.649</v>
      </c>
      <c r="Z29">
        <v>6.492</v>
      </c>
      <c r="AA29">
        <v>151.732707</v>
      </c>
      <c r="AB29">
        <v>1.1857759999999999</v>
      </c>
      <c r="AC29">
        <v>47.66771</v>
      </c>
      <c r="AD29" s="1">
        <v>263</v>
      </c>
      <c r="AE29">
        <v>0</v>
      </c>
      <c r="AF29">
        <v>87</v>
      </c>
      <c r="AG29">
        <v>69</v>
      </c>
      <c r="AH29">
        <v>14.734654000000001</v>
      </c>
      <c r="AI29">
        <v>24</v>
      </c>
      <c r="AJ29">
        <v>0</v>
      </c>
      <c r="AK29">
        <v>0</v>
      </c>
      <c r="AL29">
        <v>0</v>
      </c>
      <c r="AM29" t="s">
        <v>271</v>
      </c>
      <c r="AN29" t="s">
        <v>503</v>
      </c>
      <c r="AO29">
        <v>1614.6980000000001</v>
      </c>
      <c r="AR29" t="s">
        <v>115</v>
      </c>
      <c r="AS29" t="s">
        <v>117</v>
      </c>
      <c r="AT29" t="s">
        <v>213</v>
      </c>
      <c r="AU29" t="s">
        <v>270</v>
      </c>
      <c r="AV29" t="s">
        <v>48</v>
      </c>
      <c r="AW29">
        <v>6</v>
      </c>
      <c r="BB29">
        <v>0.80754919011942639</v>
      </c>
      <c r="BC29" t="s">
        <v>66</v>
      </c>
      <c r="BF29" t="s">
        <v>115</v>
      </c>
      <c r="BG29" t="s">
        <v>117</v>
      </c>
      <c r="BH29" t="s">
        <v>270</v>
      </c>
      <c r="BI29">
        <v>6969</v>
      </c>
      <c r="BJ29">
        <v>6</v>
      </c>
      <c r="BK29" t="s">
        <v>213</v>
      </c>
      <c r="BL29" t="s">
        <v>212</v>
      </c>
      <c r="BM29">
        <v>0.80754919011942639</v>
      </c>
      <c r="BN29" t="s">
        <v>66</v>
      </c>
      <c r="BO29" t="s">
        <v>174</v>
      </c>
      <c r="BP29">
        <v>2235.7290000000003</v>
      </c>
    </row>
    <row r="30" spans="1:68" ht="16.5" x14ac:dyDescent="0.25">
      <c r="A30" s="110" t="str">
        <f t="shared" si="18"/>
        <v>인천교통공사</v>
      </c>
      <c r="B30" s="111" t="str">
        <f t="shared" si="19"/>
        <v>김창연</v>
      </c>
      <c r="C30" s="112" t="str">
        <f t="shared" si="20"/>
        <v>F</v>
      </c>
      <c r="D30" s="113">
        <f t="shared" si="21"/>
        <v>0.74453697438633237</v>
      </c>
      <c r="E30" s="114">
        <f t="shared" si="22"/>
        <v>4618</v>
      </c>
      <c r="F30" s="115" t="str">
        <f t="shared" si="23"/>
        <v>63</v>
      </c>
      <c r="G30" s="116" t="str">
        <f t="shared" si="24"/>
        <v>70바4908</v>
      </c>
      <c r="H30" s="117">
        <f t="shared" si="25"/>
        <v>7</v>
      </c>
      <c r="I30" s="118">
        <f t="shared" si="26"/>
        <v>2359.0859999999998</v>
      </c>
      <c r="J30" s="119">
        <f t="shared" si="27"/>
        <v>3.9041838638009898E-3</v>
      </c>
      <c r="K30" s="119">
        <f t="shared" si="28"/>
        <v>0.34789981932400521</v>
      </c>
      <c r="L30" s="119">
        <f t="shared" si="29"/>
        <v>0.2543357893692727</v>
      </c>
      <c r="M30" s="120">
        <f t="shared" si="30"/>
        <v>9.8109999999999999</v>
      </c>
      <c r="N30" s="121">
        <f t="shared" si="31"/>
        <v>0.2543357893692727</v>
      </c>
      <c r="O30" s="121">
        <f t="shared" si="32"/>
        <v>5.2562729802983021</v>
      </c>
      <c r="P30" s="220">
        <f t="shared" si="33"/>
        <v>0</v>
      </c>
      <c r="Q30" s="221">
        <f t="shared" si="34"/>
        <v>6</v>
      </c>
      <c r="R30" s="221">
        <f t="shared" si="35"/>
        <v>124</v>
      </c>
      <c r="T30">
        <v>528</v>
      </c>
      <c r="U30">
        <v>4618</v>
      </c>
      <c r="V30" t="s">
        <v>272</v>
      </c>
      <c r="W30">
        <v>2359.0859999999998</v>
      </c>
      <c r="X30">
        <v>910.64400000000001</v>
      </c>
      <c r="Y30">
        <v>2.5910000000000002</v>
      </c>
      <c r="Z30">
        <v>9.8109999999999999</v>
      </c>
      <c r="AA30">
        <v>139.511616</v>
      </c>
      <c r="AB30">
        <v>0.54467900000000002</v>
      </c>
      <c r="AC30">
        <v>48.536065999999998</v>
      </c>
      <c r="AD30" s="1">
        <v>600</v>
      </c>
      <c r="AE30">
        <v>6</v>
      </c>
      <c r="AF30">
        <v>124</v>
      </c>
      <c r="AG30">
        <v>76</v>
      </c>
      <c r="AH30">
        <v>16.909602</v>
      </c>
      <c r="AI30">
        <v>169</v>
      </c>
      <c r="AJ30">
        <v>0</v>
      </c>
      <c r="AK30">
        <v>0</v>
      </c>
      <c r="AL30">
        <v>0</v>
      </c>
      <c r="AM30" t="s">
        <v>273</v>
      </c>
      <c r="AN30" t="s">
        <v>504</v>
      </c>
      <c r="AO30">
        <v>1535.307</v>
      </c>
      <c r="AR30" t="s">
        <v>115</v>
      </c>
      <c r="AS30" t="s">
        <v>116</v>
      </c>
      <c r="AT30" t="s">
        <v>199</v>
      </c>
      <c r="AU30" t="s">
        <v>272</v>
      </c>
      <c r="AV30" t="s">
        <v>48</v>
      </c>
      <c r="AW30">
        <v>7</v>
      </c>
      <c r="BB30">
        <v>0.74453697438633237</v>
      </c>
      <c r="BC30" t="s">
        <v>68</v>
      </c>
      <c r="BF30" t="s">
        <v>115</v>
      </c>
      <c r="BG30" t="s">
        <v>116</v>
      </c>
      <c r="BH30" t="s">
        <v>272</v>
      </c>
      <c r="BI30">
        <v>4618</v>
      </c>
      <c r="BJ30">
        <v>7</v>
      </c>
      <c r="BK30" t="s">
        <v>199</v>
      </c>
      <c r="BL30" t="s">
        <v>237</v>
      </c>
      <c r="BM30">
        <v>0.74453697438633237</v>
      </c>
      <c r="BN30" t="s">
        <v>68</v>
      </c>
      <c r="BO30" t="s">
        <v>183</v>
      </c>
      <c r="BP30">
        <v>2359.0859999999998</v>
      </c>
    </row>
    <row r="31" spans="1:68" ht="16.5" x14ac:dyDescent="0.25">
      <c r="A31" s="127" t="str">
        <f t="shared" si="18"/>
        <v>인천교통공사</v>
      </c>
      <c r="B31" s="128" t="str">
        <f t="shared" si="19"/>
        <v>김헌식</v>
      </c>
      <c r="C31" s="129" t="str">
        <f t="shared" si="20"/>
        <v>F</v>
      </c>
      <c r="D31" s="130">
        <f t="shared" si="21"/>
        <v>0.71924798237837995</v>
      </c>
      <c r="E31" s="131">
        <f t="shared" si="22"/>
        <v>1679</v>
      </c>
      <c r="F31" s="132" t="str">
        <f t="shared" si="23"/>
        <v>63</v>
      </c>
      <c r="G31" s="133" t="str">
        <f t="shared" si="24"/>
        <v>70바4917</v>
      </c>
      <c r="H31" s="134">
        <f t="shared" si="25"/>
        <v>9</v>
      </c>
      <c r="I31" s="135">
        <f t="shared" si="26"/>
        <v>2036.1860000000001</v>
      </c>
      <c r="J31" s="136">
        <f t="shared" si="27"/>
        <v>6.3970195994546685E-3</v>
      </c>
      <c r="K31" s="136">
        <f t="shared" si="28"/>
        <v>0.34998304832413357</v>
      </c>
      <c r="L31" s="136">
        <f t="shared" si="29"/>
        <v>0.110500710642348</v>
      </c>
      <c r="M31" s="137">
        <f t="shared" si="30"/>
        <v>11.612</v>
      </c>
      <c r="N31" s="138">
        <f t="shared" si="31"/>
        <v>0.14733428085646399</v>
      </c>
      <c r="O31" s="138">
        <f t="shared" si="32"/>
        <v>23.426150656177775</v>
      </c>
      <c r="P31" s="218">
        <f t="shared" si="33"/>
        <v>0</v>
      </c>
      <c r="Q31" s="219">
        <f t="shared" si="34"/>
        <v>3</v>
      </c>
      <c r="R31" s="219">
        <f t="shared" si="35"/>
        <v>477</v>
      </c>
      <c r="T31">
        <v>528</v>
      </c>
      <c r="U31">
        <v>1679</v>
      </c>
      <c r="V31" t="s">
        <v>399</v>
      </c>
      <c r="W31">
        <v>2036.1859999999999</v>
      </c>
      <c r="X31">
        <v>807.98800000000006</v>
      </c>
      <c r="Y31">
        <v>2.52</v>
      </c>
      <c r="Z31">
        <v>11.612</v>
      </c>
      <c r="AA31">
        <v>118.407172</v>
      </c>
      <c r="AB31">
        <v>0.75745300000000004</v>
      </c>
      <c r="AC31">
        <v>41.440503</v>
      </c>
      <c r="AD31" s="1">
        <v>225</v>
      </c>
      <c r="AE31">
        <v>3</v>
      </c>
      <c r="AF31">
        <v>477</v>
      </c>
      <c r="AG31">
        <v>78</v>
      </c>
      <c r="AH31">
        <v>17.196475</v>
      </c>
      <c r="AI31">
        <v>309.39999999999998</v>
      </c>
      <c r="AJ31">
        <v>0</v>
      </c>
      <c r="AK31">
        <v>0</v>
      </c>
      <c r="AL31">
        <v>0</v>
      </c>
      <c r="AM31" t="s">
        <v>400</v>
      </c>
      <c r="AN31" t="s">
        <v>505</v>
      </c>
      <c r="AO31">
        <v>601.11199999999997</v>
      </c>
      <c r="AR31" t="s">
        <v>115</v>
      </c>
      <c r="AS31" t="s">
        <v>116</v>
      </c>
      <c r="AT31" t="s">
        <v>210</v>
      </c>
      <c r="AU31" t="s">
        <v>399</v>
      </c>
      <c r="AV31" t="s">
        <v>48</v>
      </c>
      <c r="AW31">
        <v>9</v>
      </c>
      <c r="BB31">
        <v>0.71924798237837995</v>
      </c>
      <c r="BC31" t="s">
        <v>68</v>
      </c>
      <c r="BF31" t="s">
        <v>115</v>
      </c>
      <c r="BG31" t="s">
        <v>116</v>
      </c>
      <c r="BH31" t="s">
        <v>399</v>
      </c>
      <c r="BI31">
        <v>1679</v>
      </c>
      <c r="BJ31">
        <v>9</v>
      </c>
      <c r="BK31" t="s">
        <v>210</v>
      </c>
      <c r="BL31" t="s">
        <v>194</v>
      </c>
      <c r="BM31">
        <v>0.71924798237837995</v>
      </c>
      <c r="BN31" t="s">
        <v>68</v>
      </c>
      <c r="BO31" t="s">
        <v>183</v>
      </c>
      <c r="BP31">
        <v>2036.1860000000001</v>
      </c>
    </row>
    <row r="32" spans="1:68" ht="16.5" x14ac:dyDescent="0.25">
      <c r="A32" s="110" t="str">
        <f t="shared" si="18"/>
        <v>인천교통공사</v>
      </c>
      <c r="B32" s="111" t="str">
        <f t="shared" si="19"/>
        <v>김형근</v>
      </c>
      <c r="C32" s="112" t="str">
        <f t="shared" si="20"/>
        <v>F</v>
      </c>
      <c r="D32" s="113">
        <f t="shared" si="21"/>
        <v>0.73245237042986988</v>
      </c>
      <c r="E32" s="114">
        <f t="shared" si="22"/>
        <v>3134</v>
      </c>
      <c r="F32" s="115" t="str">
        <f t="shared" si="23"/>
        <v>63</v>
      </c>
      <c r="G32" s="116" t="str">
        <f t="shared" si="24"/>
        <v>70바4910</v>
      </c>
      <c r="H32" s="117">
        <f t="shared" si="25"/>
        <v>4</v>
      </c>
      <c r="I32" s="118">
        <f t="shared" si="26"/>
        <v>2275.1370000000002</v>
      </c>
      <c r="J32" s="119">
        <f t="shared" si="27"/>
        <v>9.422009294847284E-3</v>
      </c>
      <c r="K32" s="119">
        <f t="shared" si="28"/>
        <v>0.36033963390818963</v>
      </c>
      <c r="L32" s="119">
        <f t="shared" si="29"/>
        <v>0.20394376250748855</v>
      </c>
      <c r="M32" s="120">
        <f t="shared" si="30"/>
        <v>9.8689999999999998</v>
      </c>
      <c r="N32" s="121">
        <f t="shared" si="31"/>
        <v>4.3953397092131155E-2</v>
      </c>
      <c r="O32" s="121">
        <f t="shared" si="32"/>
        <v>10.241141522466558</v>
      </c>
      <c r="P32" s="220">
        <f t="shared" si="33"/>
        <v>0</v>
      </c>
      <c r="Q32" s="221">
        <f t="shared" si="34"/>
        <v>1</v>
      </c>
      <c r="R32" s="221">
        <f t="shared" si="35"/>
        <v>233</v>
      </c>
      <c r="T32">
        <v>528</v>
      </c>
      <c r="U32">
        <v>3134</v>
      </c>
      <c r="V32" t="s">
        <v>274</v>
      </c>
      <c r="W32">
        <v>2275.1370000000002</v>
      </c>
      <c r="X32">
        <v>885.57299999999998</v>
      </c>
      <c r="Y32">
        <v>2.569</v>
      </c>
      <c r="Z32">
        <v>9.8689999999999998</v>
      </c>
      <c r="AA32">
        <v>133.10579100000001</v>
      </c>
      <c r="AB32">
        <v>1.254124</v>
      </c>
      <c r="AC32">
        <v>47.963292000000003</v>
      </c>
      <c r="AD32" s="1">
        <v>464</v>
      </c>
      <c r="AE32">
        <v>1</v>
      </c>
      <c r="AF32">
        <v>233</v>
      </c>
      <c r="AG32">
        <v>68</v>
      </c>
      <c r="AH32">
        <v>17.092697000000001</v>
      </c>
      <c r="AI32">
        <v>206.5</v>
      </c>
      <c r="AJ32">
        <v>0</v>
      </c>
      <c r="AK32">
        <v>0</v>
      </c>
      <c r="AL32">
        <v>0</v>
      </c>
      <c r="AM32" t="s">
        <v>275</v>
      </c>
      <c r="AN32" t="s">
        <v>506</v>
      </c>
      <c r="AO32">
        <v>1966.424</v>
      </c>
      <c r="AR32" t="s">
        <v>115</v>
      </c>
      <c r="AS32" t="s">
        <v>116</v>
      </c>
      <c r="AT32" t="s">
        <v>201</v>
      </c>
      <c r="AU32" t="s">
        <v>274</v>
      </c>
      <c r="AV32" t="s">
        <v>48</v>
      </c>
      <c r="AW32">
        <v>4</v>
      </c>
      <c r="BB32">
        <v>0.73245237042986988</v>
      </c>
      <c r="BC32" t="s">
        <v>68</v>
      </c>
      <c r="BF32" t="s">
        <v>115</v>
      </c>
      <c r="BG32" t="s">
        <v>116</v>
      </c>
      <c r="BH32" t="s">
        <v>274</v>
      </c>
      <c r="BI32">
        <v>3134</v>
      </c>
      <c r="BJ32">
        <v>4</v>
      </c>
      <c r="BK32" t="s">
        <v>201</v>
      </c>
      <c r="BL32" t="s">
        <v>237</v>
      </c>
      <c r="BM32">
        <v>0.73245237042986988</v>
      </c>
      <c r="BN32" t="s">
        <v>68</v>
      </c>
      <c r="BO32" t="s">
        <v>183</v>
      </c>
      <c r="BP32">
        <v>2275.1370000000002</v>
      </c>
    </row>
    <row r="33" spans="1:68" ht="16.5" x14ac:dyDescent="0.25">
      <c r="A33" s="127" t="str">
        <f t="shared" si="18"/>
        <v>인천교통공사</v>
      </c>
      <c r="B33" s="128" t="str">
        <f t="shared" si="19"/>
        <v>김환</v>
      </c>
      <c r="C33" s="129" t="str">
        <f t="shared" si="20"/>
        <v>D</v>
      </c>
      <c r="D33" s="130">
        <f t="shared" si="21"/>
        <v>0.80803210519968505</v>
      </c>
      <c r="E33" s="131">
        <f t="shared" si="22"/>
        <v>8297</v>
      </c>
      <c r="F33" s="132" t="str">
        <f t="shared" si="23"/>
        <v>순환42</v>
      </c>
      <c r="G33" s="133" t="str">
        <f t="shared" si="24"/>
        <v>70바4929</v>
      </c>
      <c r="H33" s="134">
        <f t="shared" si="25"/>
        <v>4</v>
      </c>
      <c r="I33" s="135">
        <f t="shared" si="26"/>
        <v>2321.0320000000002</v>
      </c>
      <c r="J33" s="136">
        <f t="shared" si="27"/>
        <v>1.4005338689767331E-2</v>
      </c>
      <c r="K33" s="136">
        <f t="shared" si="28"/>
        <v>0.3903153304516977</v>
      </c>
      <c r="L33" s="136">
        <f t="shared" si="29"/>
        <v>8.4445195068400605E-2</v>
      </c>
      <c r="M33" s="137">
        <f t="shared" si="30"/>
        <v>7.51</v>
      </c>
      <c r="N33" s="138">
        <f t="shared" si="31"/>
        <v>73.200197153679909</v>
      </c>
      <c r="O33" s="138">
        <f t="shared" si="32"/>
        <v>21.283635899892804</v>
      </c>
      <c r="P33" s="218">
        <f t="shared" si="33"/>
        <v>0</v>
      </c>
      <c r="Q33" s="219">
        <f t="shared" si="34"/>
        <v>1699</v>
      </c>
      <c r="R33" s="219">
        <f t="shared" si="35"/>
        <v>494</v>
      </c>
      <c r="T33">
        <v>528</v>
      </c>
      <c r="U33">
        <v>8297</v>
      </c>
      <c r="V33" t="s">
        <v>452</v>
      </c>
      <c r="W33">
        <v>2321.0320000000002</v>
      </c>
      <c r="X33">
        <v>1021.6079999999999</v>
      </c>
      <c r="Y33">
        <v>2.2719999999999998</v>
      </c>
      <c r="Z33">
        <v>7.51</v>
      </c>
      <c r="AA33">
        <v>169.25688500000001</v>
      </c>
      <c r="AB33">
        <v>2.3704999999999998</v>
      </c>
      <c r="AC33">
        <v>66.063557000000003</v>
      </c>
      <c r="AD33" s="1">
        <v>196</v>
      </c>
      <c r="AE33">
        <v>1699</v>
      </c>
      <c r="AF33">
        <v>494</v>
      </c>
      <c r="AG33">
        <v>91</v>
      </c>
      <c r="AH33">
        <v>13.713072</v>
      </c>
      <c r="AI33">
        <v>0</v>
      </c>
      <c r="AJ33">
        <v>0</v>
      </c>
      <c r="AK33">
        <v>0</v>
      </c>
      <c r="AL33">
        <v>0</v>
      </c>
      <c r="AM33" t="s">
        <v>453</v>
      </c>
      <c r="AN33" t="s">
        <v>507</v>
      </c>
      <c r="AO33">
        <v>1950.423</v>
      </c>
      <c r="AR33" t="s">
        <v>115</v>
      </c>
      <c r="AS33" t="s">
        <v>118</v>
      </c>
      <c r="AT33" t="s">
        <v>221</v>
      </c>
      <c r="AU33" t="s">
        <v>452</v>
      </c>
      <c r="AV33" t="s">
        <v>217</v>
      </c>
      <c r="AW33">
        <v>4</v>
      </c>
      <c r="BB33">
        <v>0.80803210519968505</v>
      </c>
      <c r="BC33" t="s">
        <v>66</v>
      </c>
      <c r="BF33" t="s">
        <v>115</v>
      </c>
      <c r="BG33" t="s">
        <v>118</v>
      </c>
      <c r="BH33" t="s">
        <v>452</v>
      </c>
      <c r="BI33">
        <v>8297</v>
      </c>
      <c r="BJ33">
        <v>4</v>
      </c>
      <c r="BK33" t="s">
        <v>221</v>
      </c>
      <c r="BL33" t="s">
        <v>227</v>
      </c>
      <c r="BM33">
        <v>0.80803210519968505</v>
      </c>
      <c r="BN33" t="s">
        <v>66</v>
      </c>
      <c r="BO33" t="s">
        <v>174</v>
      </c>
      <c r="BP33">
        <v>2321.0320000000002</v>
      </c>
    </row>
    <row r="34" spans="1:68" ht="16.5" x14ac:dyDescent="0.25">
      <c r="A34" s="110" t="str">
        <f t="shared" si="18"/>
        <v>인천교통공사</v>
      </c>
      <c r="B34" s="111" t="str">
        <f t="shared" si="19"/>
        <v>김환영</v>
      </c>
      <c r="C34" s="112" t="str">
        <f t="shared" si="20"/>
        <v>F</v>
      </c>
      <c r="D34" s="113">
        <f t="shared" si="21"/>
        <v>0.77557738175507152</v>
      </c>
      <c r="E34" s="114">
        <f t="shared" si="22"/>
        <v>5430</v>
      </c>
      <c r="F34" s="115" t="str">
        <f t="shared" si="23"/>
        <v>순환43</v>
      </c>
      <c r="G34" s="116" t="str">
        <f t="shared" si="24"/>
        <v>70바4938</v>
      </c>
      <c r="H34" s="117">
        <f t="shared" si="25"/>
        <v>3</v>
      </c>
      <c r="I34" s="118">
        <f t="shared" si="26"/>
        <v>2736.3330000000001</v>
      </c>
      <c r="J34" s="119">
        <f t="shared" si="27"/>
        <v>3.8230486561632803E-3</v>
      </c>
      <c r="K34" s="119">
        <f t="shared" si="28"/>
        <v>0.27098547582875487</v>
      </c>
      <c r="L34" s="119">
        <f t="shared" si="29"/>
        <v>8.6246812796541936E-2</v>
      </c>
      <c r="M34" s="120">
        <f t="shared" si="30"/>
        <v>5.57</v>
      </c>
      <c r="N34" s="121">
        <f t="shared" si="31"/>
        <v>0</v>
      </c>
      <c r="O34" s="121">
        <f t="shared" si="32"/>
        <v>3.1428923307214434</v>
      </c>
      <c r="P34" s="220">
        <f t="shared" si="33"/>
        <v>0</v>
      </c>
      <c r="Q34" s="221">
        <f t="shared" si="34"/>
        <v>0</v>
      </c>
      <c r="R34" s="221">
        <f t="shared" si="35"/>
        <v>86</v>
      </c>
      <c r="T34">
        <v>528</v>
      </c>
      <c r="U34">
        <v>5430</v>
      </c>
      <c r="V34" t="s">
        <v>276</v>
      </c>
      <c r="W34">
        <v>2736.3330000000001</v>
      </c>
      <c r="X34">
        <v>882.12099999999998</v>
      </c>
      <c r="Y34">
        <v>3.1019999999999999</v>
      </c>
      <c r="Z34">
        <v>5.57</v>
      </c>
      <c r="AA34">
        <v>147.40827300000001</v>
      </c>
      <c r="AB34">
        <v>0.56354899999999997</v>
      </c>
      <c r="AC34">
        <v>39.945501</v>
      </c>
      <c r="AD34" s="1">
        <v>236</v>
      </c>
      <c r="AE34">
        <v>0</v>
      </c>
      <c r="AF34">
        <v>86</v>
      </c>
      <c r="AG34">
        <v>63</v>
      </c>
      <c r="AH34">
        <v>18.562954000000001</v>
      </c>
      <c r="AI34">
        <v>4.5999999999999996</v>
      </c>
      <c r="AJ34">
        <v>0</v>
      </c>
      <c r="AK34">
        <v>0</v>
      </c>
      <c r="AL34">
        <v>0</v>
      </c>
      <c r="AM34" t="s">
        <v>277</v>
      </c>
      <c r="AN34" t="s">
        <v>508</v>
      </c>
      <c r="AO34">
        <v>2453.9769999999999</v>
      </c>
      <c r="AR34" t="s">
        <v>115</v>
      </c>
      <c r="AS34" t="s">
        <v>119</v>
      </c>
      <c r="AT34" t="s">
        <v>230</v>
      </c>
      <c r="AU34" t="s">
        <v>276</v>
      </c>
      <c r="AV34" t="s">
        <v>217</v>
      </c>
      <c r="AW34">
        <v>3</v>
      </c>
      <c r="BB34">
        <v>0.77557738175507152</v>
      </c>
      <c r="BC34" t="s">
        <v>68</v>
      </c>
      <c r="BF34" t="s">
        <v>115</v>
      </c>
      <c r="BG34" t="s">
        <v>119</v>
      </c>
      <c r="BH34" t="s">
        <v>276</v>
      </c>
      <c r="BI34">
        <v>5430</v>
      </c>
      <c r="BJ34">
        <v>3</v>
      </c>
      <c r="BK34" t="s">
        <v>230</v>
      </c>
      <c r="BL34" t="s">
        <v>233</v>
      </c>
      <c r="BM34">
        <v>0.77557738175507152</v>
      </c>
      <c r="BN34" t="s">
        <v>68</v>
      </c>
      <c r="BO34" t="s">
        <v>183</v>
      </c>
      <c r="BP34">
        <v>2736.3330000000001</v>
      </c>
    </row>
    <row r="35" spans="1:68" ht="16.5" x14ac:dyDescent="0.25">
      <c r="A35" s="127" t="str">
        <f t="shared" si="18"/>
        <v>인천교통공사</v>
      </c>
      <c r="B35" s="128" t="str">
        <f t="shared" si="19"/>
        <v>노진석</v>
      </c>
      <c r="C35" s="129" t="str">
        <f t="shared" si="20"/>
        <v>D</v>
      </c>
      <c r="D35" s="130">
        <f t="shared" si="21"/>
        <v>0.81680523780269843</v>
      </c>
      <c r="E35" s="131">
        <f t="shared" si="22"/>
        <v>9577</v>
      </c>
      <c r="F35" s="132" t="str">
        <f t="shared" si="23"/>
        <v>순환47</v>
      </c>
      <c r="G35" s="133" t="str">
        <f t="shared" si="24"/>
        <v>70바4944</v>
      </c>
      <c r="H35" s="134">
        <f t="shared" si="25"/>
        <v>4</v>
      </c>
      <c r="I35" s="135">
        <f t="shared" si="26"/>
        <v>2383.268</v>
      </c>
      <c r="J35" s="136">
        <f t="shared" si="27"/>
        <v>2.6630519548356403E-3</v>
      </c>
      <c r="K35" s="136">
        <f t="shared" si="28"/>
        <v>0.32793655003218108</v>
      </c>
      <c r="L35" s="136">
        <f t="shared" si="29"/>
        <v>8.0981240884365507E-2</v>
      </c>
      <c r="M35" s="137">
        <f t="shared" si="30"/>
        <v>5.0170000000000003</v>
      </c>
      <c r="N35" s="138">
        <f t="shared" si="31"/>
        <v>4.1959192168065026E-2</v>
      </c>
      <c r="O35" s="138">
        <f t="shared" si="32"/>
        <v>6.1680012487055587</v>
      </c>
      <c r="P35" s="218">
        <f t="shared" si="33"/>
        <v>0</v>
      </c>
      <c r="Q35" s="219">
        <f t="shared" si="34"/>
        <v>1</v>
      </c>
      <c r="R35" s="219">
        <f t="shared" si="35"/>
        <v>147</v>
      </c>
      <c r="T35">
        <v>528</v>
      </c>
      <c r="U35">
        <v>9577</v>
      </c>
      <c r="V35" t="s">
        <v>278</v>
      </c>
      <c r="W35">
        <v>2383.268</v>
      </c>
      <c r="X35">
        <v>808.42499999999995</v>
      </c>
      <c r="Y35">
        <v>2.948</v>
      </c>
      <c r="Z35">
        <v>5.0170000000000003</v>
      </c>
      <c r="AA35">
        <v>153.20354499999999</v>
      </c>
      <c r="AB35">
        <v>0.40798899999999999</v>
      </c>
      <c r="AC35">
        <v>50.241042</v>
      </c>
      <c r="AD35" s="1">
        <v>193</v>
      </c>
      <c r="AE35">
        <v>1</v>
      </c>
      <c r="AF35">
        <v>147</v>
      </c>
      <c r="AG35">
        <v>69</v>
      </c>
      <c r="AH35">
        <v>15.556219</v>
      </c>
      <c r="AI35">
        <v>28.6</v>
      </c>
      <c r="AJ35">
        <v>0</v>
      </c>
      <c r="AK35">
        <v>0</v>
      </c>
      <c r="AL35">
        <v>0</v>
      </c>
      <c r="AM35" t="s">
        <v>279</v>
      </c>
      <c r="AN35" t="s">
        <v>509</v>
      </c>
      <c r="AO35">
        <v>1913.067</v>
      </c>
      <c r="AR35" t="s">
        <v>115</v>
      </c>
      <c r="AS35" t="s">
        <v>120</v>
      </c>
      <c r="AT35" t="s">
        <v>236</v>
      </c>
      <c r="AU35" t="s">
        <v>278</v>
      </c>
      <c r="AV35" t="s">
        <v>217</v>
      </c>
      <c r="AW35">
        <v>4</v>
      </c>
      <c r="BB35">
        <v>0.81680523780269843</v>
      </c>
      <c r="BC35" t="s">
        <v>66</v>
      </c>
      <c r="BF35" t="s">
        <v>115</v>
      </c>
      <c r="BG35" t="s">
        <v>120</v>
      </c>
      <c r="BH35" t="s">
        <v>278</v>
      </c>
      <c r="BI35">
        <v>9577</v>
      </c>
      <c r="BJ35">
        <v>4</v>
      </c>
      <c r="BK35" t="s">
        <v>236</v>
      </c>
      <c r="BL35" t="s">
        <v>214</v>
      </c>
      <c r="BM35">
        <v>0.81680523780269843</v>
      </c>
      <c r="BN35" t="s">
        <v>66</v>
      </c>
      <c r="BO35" t="s">
        <v>174</v>
      </c>
      <c r="BP35">
        <v>2383.268</v>
      </c>
    </row>
    <row r="36" spans="1:68" ht="16.5" x14ac:dyDescent="0.25">
      <c r="A36" s="110" t="str">
        <f t="shared" si="18"/>
        <v>인천교통공사</v>
      </c>
      <c r="B36" s="111" t="str">
        <f t="shared" si="19"/>
        <v>노희환</v>
      </c>
      <c r="C36" s="112" t="str">
        <f t="shared" si="20"/>
        <v>F</v>
      </c>
      <c r="D36" s="113">
        <f t="shared" si="21"/>
        <v>0.69405297361587326</v>
      </c>
      <c r="E36" s="114">
        <f t="shared" si="22"/>
        <v>8385</v>
      </c>
      <c r="F36" s="115" t="str">
        <f t="shared" si="23"/>
        <v>순환41</v>
      </c>
      <c r="G36" s="116" t="str">
        <f t="shared" si="24"/>
        <v>70바4920</v>
      </c>
      <c r="H36" s="117">
        <f t="shared" si="25"/>
        <v>3</v>
      </c>
      <c r="I36" s="118">
        <f t="shared" si="26"/>
        <v>2460.2460000000001</v>
      </c>
      <c r="J36" s="119">
        <f t="shared" si="27"/>
        <v>5.7343920724832872E-3</v>
      </c>
      <c r="K36" s="119">
        <f t="shared" si="28"/>
        <v>0.34559916723605627</v>
      </c>
      <c r="L36" s="119">
        <f t="shared" si="29"/>
        <v>0.1211260987722366</v>
      </c>
      <c r="M36" s="120">
        <f t="shared" si="30"/>
        <v>9.6460000000000008</v>
      </c>
      <c r="N36" s="121">
        <f t="shared" si="31"/>
        <v>8.1292683739756108E-2</v>
      </c>
      <c r="O36" s="121">
        <f t="shared" si="32"/>
        <v>13.535231842669392</v>
      </c>
      <c r="P36" s="220">
        <f t="shared" si="33"/>
        <v>0</v>
      </c>
      <c r="Q36" s="221">
        <f t="shared" si="34"/>
        <v>2</v>
      </c>
      <c r="R36" s="221">
        <f t="shared" si="35"/>
        <v>333</v>
      </c>
      <c r="T36">
        <v>528</v>
      </c>
      <c r="U36">
        <v>8385</v>
      </c>
      <c r="V36" t="s">
        <v>280</v>
      </c>
      <c r="W36">
        <v>2460.2460000000001</v>
      </c>
      <c r="X36">
        <v>1083.011</v>
      </c>
      <c r="Y36">
        <v>2.2719999999999998</v>
      </c>
      <c r="Z36">
        <v>9.6460000000000008</v>
      </c>
      <c r="AA36">
        <v>161.92631900000001</v>
      </c>
      <c r="AB36">
        <v>0.92854899999999996</v>
      </c>
      <c r="AC36">
        <v>55.961601000000002</v>
      </c>
      <c r="AD36" s="1">
        <v>298</v>
      </c>
      <c r="AE36">
        <v>2</v>
      </c>
      <c r="AF36">
        <v>333</v>
      </c>
      <c r="AG36">
        <v>60</v>
      </c>
      <c r="AH36">
        <v>15.193614</v>
      </c>
      <c r="AI36">
        <v>0</v>
      </c>
      <c r="AJ36">
        <v>0</v>
      </c>
      <c r="AK36">
        <v>0</v>
      </c>
      <c r="AL36">
        <v>0</v>
      </c>
      <c r="AM36" t="s">
        <v>281</v>
      </c>
      <c r="AN36" t="s">
        <v>510</v>
      </c>
      <c r="AO36">
        <v>2109.317</v>
      </c>
      <c r="AR36" t="s">
        <v>115</v>
      </c>
      <c r="AS36" t="s">
        <v>117</v>
      </c>
      <c r="AT36" t="s">
        <v>212</v>
      </c>
      <c r="AU36" t="s">
        <v>280</v>
      </c>
      <c r="AV36" t="s">
        <v>48</v>
      </c>
      <c r="AW36">
        <v>3</v>
      </c>
      <c r="BB36">
        <v>0.69405297361587326</v>
      </c>
      <c r="BC36" t="s">
        <v>68</v>
      </c>
      <c r="BF36" t="s">
        <v>115</v>
      </c>
      <c r="BG36" t="s">
        <v>117</v>
      </c>
      <c r="BH36" t="s">
        <v>280</v>
      </c>
      <c r="BI36">
        <v>8385</v>
      </c>
      <c r="BJ36">
        <v>3</v>
      </c>
      <c r="BK36" t="s">
        <v>212</v>
      </c>
      <c r="BL36" t="s">
        <v>238</v>
      </c>
      <c r="BM36">
        <v>0.69405297361587326</v>
      </c>
      <c r="BN36" t="s">
        <v>68</v>
      </c>
      <c r="BO36" t="s">
        <v>183</v>
      </c>
      <c r="BP36">
        <v>2460.2460000000001</v>
      </c>
    </row>
    <row r="37" spans="1:68" ht="16.5" x14ac:dyDescent="0.25">
      <c r="A37" s="127" t="str">
        <f t="shared" si="18"/>
        <v>인천교통공사</v>
      </c>
      <c r="B37" s="128" t="str">
        <f t="shared" si="19"/>
        <v>류은영</v>
      </c>
      <c r="C37" s="129" t="str">
        <f t="shared" si="20"/>
        <v>F</v>
      </c>
      <c r="D37" s="130">
        <f t="shared" si="21"/>
        <v>0.76760807914674767</v>
      </c>
      <c r="E37" s="131">
        <f t="shared" si="22"/>
        <v>7959</v>
      </c>
      <c r="F37" s="132" t="str">
        <f t="shared" si="23"/>
        <v>순환42</v>
      </c>
      <c r="G37" s="133" t="str">
        <f t="shared" si="24"/>
        <v>70바4934</v>
      </c>
      <c r="H37" s="134">
        <f t="shared" si="25"/>
        <v>3</v>
      </c>
      <c r="I37" s="135">
        <f t="shared" si="26"/>
        <v>1244.502</v>
      </c>
      <c r="J37" s="136">
        <f t="shared" si="27"/>
        <v>4.6977063349054856E-3</v>
      </c>
      <c r="K37" s="136">
        <f t="shared" si="28"/>
        <v>0.37289610435187059</v>
      </c>
      <c r="L37" s="136">
        <f t="shared" si="29"/>
        <v>0.15267151037121676</v>
      </c>
      <c r="M37" s="137">
        <f t="shared" si="30"/>
        <v>5.4119999999999999</v>
      </c>
      <c r="N37" s="138">
        <f t="shared" si="31"/>
        <v>0</v>
      </c>
      <c r="O37" s="138">
        <f t="shared" si="32"/>
        <v>7.3925152390273379</v>
      </c>
      <c r="P37" s="218">
        <f t="shared" si="33"/>
        <v>0</v>
      </c>
      <c r="Q37" s="219">
        <f t="shared" si="34"/>
        <v>0</v>
      </c>
      <c r="R37" s="219">
        <f t="shared" si="35"/>
        <v>92</v>
      </c>
      <c r="T37">
        <v>528</v>
      </c>
      <c r="U37">
        <v>7959</v>
      </c>
      <c r="V37" t="s">
        <v>282</v>
      </c>
      <c r="W37">
        <v>1244.502</v>
      </c>
      <c r="X37">
        <v>463.28899999999999</v>
      </c>
      <c r="Y37">
        <v>2.6859999999999999</v>
      </c>
      <c r="Z37">
        <v>5.4119999999999999</v>
      </c>
      <c r="AA37">
        <v>84.373303000000007</v>
      </c>
      <c r="AB37">
        <v>0.39636100000000002</v>
      </c>
      <c r="AC37">
        <v>31.462475999999999</v>
      </c>
      <c r="AD37" s="1">
        <v>190</v>
      </c>
      <c r="AE37">
        <v>0</v>
      </c>
      <c r="AF37">
        <v>92</v>
      </c>
      <c r="AG37">
        <v>65</v>
      </c>
      <c r="AH37">
        <v>14.749949000000001</v>
      </c>
      <c r="AI37">
        <v>5.9</v>
      </c>
      <c r="AJ37">
        <v>0</v>
      </c>
      <c r="AK37">
        <v>0</v>
      </c>
      <c r="AL37">
        <v>0</v>
      </c>
      <c r="AM37" t="s">
        <v>283</v>
      </c>
      <c r="AN37" t="s">
        <v>511</v>
      </c>
      <c r="AO37">
        <v>1006.006</v>
      </c>
      <c r="AR37" t="s">
        <v>115</v>
      </c>
      <c r="AS37" t="s">
        <v>118</v>
      </c>
      <c r="AT37" t="s">
        <v>226</v>
      </c>
      <c r="AU37" t="s">
        <v>282</v>
      </c>
      <c r="AV37" t="s">
        <v>217</v>
      </c>
      <c r="AW37">
        <v>3</v>
      </c>
      <c r="BB37">
        <v>0.76760807914674767</v>
      </c>
      <c r="BC37" t="s">
        <v>68</v>
      </c>
      <c r="BF37" t="s">
        <v>115</v>
      </c>
      <c r="BG37" t="s">
        <v>118</v>
      </c>
      <c r="BH37" t="s">
        <v>282</v>
      </c>
      <c r="BI37">
        <v>7959</v>
      </c>
      <c r="BJ37">
        <v>3</v>
      </c>
      <c r="BK37" t="s">
        <v>226</v>
      </c>
      <c r="BL37" t="s">
        <v>227</v>
      </c>
      <c r="BM37">
        <v>0.76760807914674767</v>
      </c>
      <c r="BN37" t="s">
        <v>68</v>
      </c>
      <c r="BO37" t="s">
        <v>183</v>
      </c>
      <c r="BP37">
        <v>1244.502</v>
      </c>
    </row>
    <row r="38" spans="1:68" ht="16.5" x14ac:dyDescent="0.25">
      <c r="A38" s="110" t="str">
        <f t="shared" si="18"/>
        <v>인천교통공사</v>
      </c>
      <c r="B38" s="111" t="str">
        <f t="shared" si="19"/>
        <v>박금석</v>
      </c>
      <c r="C38" s="112" t="str">
        <f t="shared" si="20"/>
        <v>F</v>
      </c>
      <c r="D38" s="113">
        <f t="shared" si="21"/>
        <v>0.72229860582617034</v>
      </c>
      <c r="E38" s="114">
        <f t="shared" si="22"/>
        <v>9110</v>
      </c>
      <c r="F38" s="115" t="str">
        <f t="shared" si="23"/>
        <v>순환43</v>
      </c>
      <c r="G38" s="116" t="str">
        <f t="shared" si="24"/>
        <v>70바4940</v>
      </c>
      <c r="H38" s="117">
        <f t="shared" si="25"/>
        <v>2</v>
      </c>
      <c r="I38" s="118">
        <f t="shared" si="26"/>
        <v>3014.33</v>
      </c>
      <c r="J38" s="119">
        <f t="shared" si="27"/>
        <v>6.5417382530994156E-3</v>
      </c>
      <c r="K38" s="119">
        <f t="shared" si="28"/>
        <v>0.30248886266936864</v>
      </c>
      <c r="L38" s="119">
        <f t="shared" si="29"/>
        <v>4.3459077141520669E-2</v>
      </c>
      <c r="M38" s="120">
        <f t="shared" si="30"/>
        <v>6.8860000000000001</v>
      </c>
      <c r="N38" s="121">
        <f t="shared" si="31"/>
        <v>6.6349736093924694E-2</v>
      </c>
      <c r="O38" s="121">
        <f t="shared" si="32"/>
        <v>10.715482379168837</v>
      </c>
      <c r="P38" s="220">
        <f t="shared" si="33"/>
        <v>0</v>
      </c>
      <c r="Q38" s="221">
        <f t="shared" si="34"/>
        <v>2</v>
      </c>
      <c r="R38" s="221">
        <f t="shared" si="35"/>
        <v>323</v>
      </c>
      <c r="T38">
        <v>528</v>
      </c>
      <c r="U38">
        <v>9110</v>
      </c>
      <c r="V38" t="s">
        <v>284</v>
      </c>
      <c r="W38">
        <v>3014.33</v>
      </c>
      <c r="X38">
        <v>1043.2270000000001</v>
      </c>
      <c r="Y38">
        <v>2.8889999999999998</v>
      </c>
      <c r="Z38">
        <v>6.8860000000000001</v>
      </c>
      <c r="AA38">
        <v>165.722161</v>
      </c>
      <c r="AB38">
        <v>1.084111</v>
      </c>
      <c r="AC38">
        <v>50.129108000000002</v>
      </c>
      <c r="AD38" s="1">
        <v>131</v>
      </c>
      <c r="AE38">
        <v>2</v>
      </c>
      <c r="AF38">
        <v>323</v>
      </c>
      <c r="AG38">
        <v>79</v>
      </c>
      <c r="AH38">
        <v>18.189057999999999</v>
      </c>
      <c r="AI38">
        <v>884.9</v>
      </c>
      <c r="AJ38">
        <v>0</v>
      </c>
      <c r="AK38">
        <v>0</v>
      </c>
      <c r="AL38">
        <v>0</v>
      </c>
      <c r="AM38" t="s">
        <v>285</v>
      </c>
      <c r="AN38" t="s">
        <v>512</v>
      </c>
      <c r="AO38">
        <v>2867.3139999999999</v>
      </c>
      <c r="AR38" t="s">
        <v>115</v>
      </c>
      <c r="AS38" t="s">
        <v>119</v>
      </c>
      <c r="AT38" t="s">
        <v>232</v>
      </c>
      <c r="AU38" t="s">
        <v>284</v>
      </c>
      <c r="AV38" t="s">
        <v>217</v>
      </c>
      <c r="AW38">
        <v>2</v>
      </c>
      <c r="BB38">
        <v>0.72229860582617034</v>
      </c>
      <c r="BC38" t="s">
        <v>68</v>
      </c>
      <c r="BF38" t="s">
        <v>115</v>
      </c>
      <c r="BG38" t="s">
        <v>119</v>
      </c>
      <c r="BH38" t="s">
        <v>284</v>
      </c>
      <c r="BI38">
        <v>9110</v>
      </c>
      <c r="BJ38">
        <v>2</v>
      </c>
      <c r="BK38" t="s">
        <v>232</v>
      </c>
      <c r="BL38" t="s">
        <v>229</v>
      </c>
      <c r="BM38">
        <v>0.72229860582617034</v>
      </c>
      <c r="BN38" t="s">
        <v>68</v>
      </c>
      <c r="BO38" t="s">
        <v>183</v>
      </c>
      <c r="BP38">
        <v>3014.33</v>
      </c>
    </row>
    <row r="39" spans="1:68" ht="16.5" x14ac:dyDescent="0.25">
      <c r="A39" s="127" t="str">
        <f t="shared" si="18"/>
        <v>인천교통공사</v>
      </c>
      <c r="B39" s="128" t="str">
        <f t="shared" si="19"/>
        <v>박상준</v>
      </c>
      <c r="C39" s="129" t="str">
        <f t="shared" si="20"/>
        <v>C</v>
      </c>
      <c r="D39" s="130">
        <f t="shared" si="21"/>
        <v>0.89627686246769644</v>
      </c>
      <c r="E39" s="131">
        <f t="shared" si="22"/>
        <v>2128</v>
      </c>
      <c r="F39" s="132" t="str">
        <f t="shared" si="23"/>
        <v>순환41</v>
      </c>
      <c r="G39" s="133" t="str">
        <f t="shared" si="24"/>
        <v>70바4926</v>
      </c>
      <c r="H39" s="134">
        <f t="shared" si="25"/>
        <v>3</v>
      </c>
      <c r="I39" s="135">
        <f t="shared" si="26"/>
        <v>2270.6909999999998</v>
      </c>
      <c r="J39" s="136">
        <f t="shared" si="27"/>
        <v>7.5216718197930413E-3</v>
      </c>
      <c r="K39" s="136">
        <f t="shared" si="28"/>
        <v>0.327086798816214</v>
      </c>
      <c r="L39" s="136">
        <f t="shared" si="29"/>
        <v>8.0151812818212612E-2</v>
      </c>
      <c r="M39" s="137">
        <f t="shared" si="30"/>
        <v>4.6630000000000003</v>
      </c>
      <c r="N39" s="138">
        <f t="shared" si="31"/>
        <v>0</v>
      </c>
      <c r="O39" s="138">
        <f t="shared" si="32"/>
        <v>22.15184716898953</v>
      </c>
      <c r="P39" s="218">
        <f t="shared" si="33"/>
        <v>0</v>
      </c>
      <c r="Q39" s="219">
        <f t="shared" si="34"/>
        <v>0</v>
      </c>
      <c r="R39" s="219">
        <f t="shared" si="35"/>
        <v>503</v>
      </c>
      <c r="T39">
        <v>528</v>
      </c>
      <c r="U39">
        <v>2128</v>
      </c>
      <c r="V39" t="s">
        <v>286</v>
      </c>
      <c r="W39">
        <v>2270.6909999999998</v>
      </c>
      <c r="X39">
        <v>793.55200000000002</v>
      </c>
      <c r="Y39">
        <v>2.8610000000000002</v>
      </c>
      <c r="Z39">
        <v>4.6630000000000003</v>
      </c>
      <c r="AA39">
        <v>150.66743500000001</v>
      </c>
      <c r="AB39">
        <v>1.1332709999999999</v>
      </c>
      <c r="AC39">
        <v>49.281328999999999</v>
      </c>
      <c r="AD39" s="1">
        <v>182</v>
      </c>
      <c r="AE39">
        <v>0</v>
      </c>
      <c r="AF39">
        <v>503</v>
      </c>
      <c r="AG39">
        <v>65</v>
      </c>
      <c r="AH39">
        <v>15.070881</v>
      </c>
      <c r="AI39">
        <v>12.6</v>
      </c>
      <c r="AJ39">
        <v>0</v>
      </c>
      <c r="AK39">
        <v>0</v>
      </c>
      <c r="AL39">
        <v>0</v>
      </c>
      <c r="AM39" t="s">
        <v>287</v>
      </c>
      <c r="AN39" t="s">
        <v>513</v>
      </c>
      <c r="AO39">
        <v>2003.22</v>
      </c>
      <c r="AR39" t="s">
        <v>115</v>
      </c>
      <c r="AS39" t="s">
        <v>117</v>
      </c>
      <c r="AT39" t="s">
        <v>218</v>
      </c>
      <c r="AU39" t="s">
        <v>286</v>
      </c>
      <c r="AV39" t="s">
        <v>217</v>
      </c>
      <c r="AW39">
        <v>3</v>
      </c>
      <c r="BB39">
        <v>0.89627686246769644</v>
      </c>
      <c r="BC39" t="s">
        <v>67</v>
      </c>
      <c r="BF39" t="s">
        <v>115</v>
      </c>
      <c r="BG39" t="s">
        <v>117</v>
      </c>
      <c r="BH39" t="s">
        <v>286</v>
      </c>
      <c r="BI39">
        <v>2128</v>
      </c>
      <c r="BJ39">
        <v>3</v>
      </c>
      <c r="BK39" t="s">
        <v>218</v>
      </c>
      <c r="BL39" t="s">
        <v>393</v>
      </c>
      <c r="BM39">
        <v>0.89627686246769644</v>
      </c>
      <c r="BN39" t="s">
        <v>67</v>
      </c>
      <c r="BO39" t="s">
        <v>173</v>
      </c>
      <c r="BP39">
        <v>2270.6909999999998</v>
      </c>
    </row>
    <row r="40" spans="1:68" ht="16.5" x14ac:dyDescent="0.25">
      <c r="A40" s="110" t="str">
        <f t="shared" si="18"/>
        <v>인천교통공사</v>
      </c>
      <c r="B40" s="111" t="str">
        <f t="shared" si="19"/>
        <v>박상태</v>
      </c>
      <c r="C40" s="112" t="str">
        <f t="shared" si="20"/>
        <v>F</v>
      </c>
      <c r="D40" s="113">
        <f t="shared" si="21"/>
        <v>0.71452839022940651</v>
      </c>
      <c r="E40" s="114">
        <f t="shared" si="22"/>
        <v>7028</v>
      </c>
      <c r="F40" s="115" t="str">
        <f t="shared" si="23"/>
        <v>63</v>
      </c>
      <c r="G40" s="116" t="str">
        <f t="shared" si="24"/>
        <v>70바4911</v>
      </c>
      <c r="H40" s="117">
        <f t="shared" si="25"/>
        <v>3</v>
      </c>
      <c r="I40" s="118">
        <f t="shared" si="26"/>
        <v>2527.663</v>
      </c>
      <c r="J40" s="119">
        <f t="shared" si="27"/>
        <v>1.2676686607834123E-2</v>
      </c>
      <c r="K40" s="119">
        <f t="shared" si="28"/>
        <v>0.35011143449437865</v>
      </c>
      <c r="L40" s="119">
        <f t="shared" si="29"/>
        <v>0.15073211895731353</v>
      </c>
      <c r="M40" s="120">
        <f t="shared" si="30"/>
        <v>12.363</v>
      </c>
      <c r="N40" s="121">
        <f t="shared" si="31"/>
        <v>0.1953871439948543</v>
      </c>
      <c r="O40" s="121">
        <f t="shared" si="32"/>
        <v>9.1441183389591814</v>
      </c>
      <c r="P40" s="220">
        <f t="shared" si="33"/>
        <v>4</v>
      </c>
      <c r="Q40" s="221">
        <f t="shared" si="34"/>
        <v>5</v>
      </c>
      <c r="R40" s="221">
        <f t="shared" si="35"/>
        <v>234</v>
      </c>
      <c r="T40">
        <v>528</v>
      </c>
      <c r="U40">
        <v>7028</v>
      </c>
      <c r="V40" t="s">
        <v>191</v>
      </c>
      <c r="W40">
        <v>2559.0219999999999</v>
      </c>
      <c r="X40">
        <v>1018.617</v>
      </c>
      <c r="Y40">
        <v>2.512</v>
      </c>
      <c r="Z40">
        <v>12.363</v>
      </c>
      <c r="AA40">
        <v>149.63634099999999</v>
      </c>
      <c r="AB40">
        <v>1.8968929999999999</v>
      </c>
      <c r="AC40">
        <v>52.389394000000003</v>
      </c>
      <c r="AD40" s="1">
        <v>381</v>
      </c>
      <c r="AE40">
        <v>5</v>
      </c>
      <c r="AF40">
        <v>234</v>
      </c>
      <c r="AG40">
        <v>94</v>
      </c>
      <c r="AH40">
        <v>17.101607000000001</v>
      </c>
      <c r="AI40">
        <v>598.70000000000005</v>
      </c>
      <c r="AJ40">
        <v>31.2</v>
      </c>
      <c r="AK40">
        <v>4</v>
      </c>
      <c r="AL40">
        <v>224</v>
      </c>
      <c r="AM40" t="s">
        <v>288</v>
      </c>
      <c r="AN40" t="s">
        <v>514</v>
      </c>
      <c r="AO40">
        <v>2190.962</v>
      </c>
      <c r="AR40" t="s">
        <v>115</v>
      </c>
      <c r="AS40" t="s">
        <v>116</v>
      </c>
      <c r="AT40" t="s">
        <v>202</v>
      </c>
      <c r="AU40" t="s">
        <v>191</v>
      </c>
      <c r="AV40" t="s">
        <v>48</v>
      </c>
      <c r="AW40">
        <v>3</v>
      </c>
      <c r="BB40">
        <v>0.71452839022940651</v>
      </c>
      <c r="BC40" t="s">
        <v>68</v>
      </c>
      <c r="BF40" t="s">
        <v>115</v>
      </c>
      <c r="BG40" t="s">
        <v>116</v>
      </c>
      <c r="BH40" t="s">
        <v>191</v>
      </c>
      <c r="BI40">
        <v>7028</v>
      </c>
      <c r="BJ40">
        <v>3</v>
      </c>
      <c r="BK40" t="s">
        <v>202</v>
      </c>
      <c r="BL40" t="s">
        <v>237</v>
      </c>
      <c r="BM40">
        <v>0.71452839022940651</v>
      </c>
      <c r="BN40" t="s">
        <v>68</v>
      </c>
      <c r="BO40" t="s">
        <v>183</v>
      </c>
      <c r="BP40">
        <v>2527.663</v>
      </c>
    </row>
    <row r="41" spans="1:68" ht="16.5" x14ac:dyDescent="0.25">
      <c r="A41" s="127" t="str">
        <f t="shared" si="18"/>
        <v>인천교통공사</v>
      </c>
      <c r="B41" s="128" t="str">
        <f t="shared" si="19"/>
        <v>박은하</v>
      </c>
      <c r="C41" s="129" t="str">
        <f t="shared" si="20"/>
        <v>F</v>
      </c>
      <c r="D41" s="130">
        <f t="shared" si="21"/>
        <v>0.76197909950056508</v>
      </c>
      <c r="E41" s="131">
        <f t="shared" si="22"/>
        <v>4956</v>
      </c>
      <c r="F41" s="132" t="str">
        <f t="shared" si="23"/>
        <v>순환41</v>
      </c>
      <c r="G41" s="133" t="str">
        <f t="shared" si="24"/>
        <v>70바4924</v>
      </c>
      <c r="H41" s="134">
        <f t="shared" si="25"/>
        <v>2</v>
      </c>
      <c r="I41" s="135">
        <f t="shared" si="26"/>
        <v>445.10300000000001</v>
      </c>
      <c r="J41" s="136">
        <f t="shared" si="27"/>
        <v>1.5482426781100064E-2</v>
      </c>
      <c r="K41" s="136">
        <f t="shared" si="28"/>
        <v>0.32899666482904422</v>
      </c>
      <c r="L41" s="136">
        <f t="shared" si="29"/>
        <v>8.7620168814858582E-2</v>
      </c>
      <c r="M41" s="137">
        <f t="shared" si="30"/>
        <v>5.9560000000000004</v>
      </c>
      <c r="N41" s="138">
        <f t="shared" si="31"/>
        <v>0</v>
      </c>
      <c r="O41" s="138">
        <f t="shared" si="32"/>
        <v>3.3700064928791762</v>
      </c>
      <c r="P41" s="218">
        <f t="shared" si="33"/>
        <v>0</v>
      </c>
      <c r="Q41" s="219">
        <f t="shared" si="34"/>
        <v>0</v>
      </c>
      <c r="R41" s="219">
        <f t="shared" si="35"/>
        <v>15</v>
      </c>
      <c r="T41">
        <v>528</v>
      </c>
      <c r="U41">
        <v>4956</v>
      </c>
      <c r="V41" t="s">
        <v>289</v>
      </c>
      <c r="W41">
        <v>445.10300000000001</v>
      </c>
      <c r="X41">
        <v>183.816</v>
      </c>
      <c r="Y41">
        <v>2.4209999999999998</v>
      </c>
      <c r="Z41">
        <v>5.9560000000000004</v>
      </c>
      <c r="AA41">
        <v>29.871932000000001</v>
      </c>
      <c r="AB41">
        <v>0.46249000000000001</v>
      </c>
      <c r="AC41">
        <v>9.8277660000000004</v>
      </c>
      <c r="AD41" s="1">
        <v>39</v>
      </c>
      <c r="AE41">
        <v>0</v>
      </c>
      <c r="AF41">
        <v>15</v>
      </c>
      <c r="AG41">
        <v>63</v>
      </c>
      <c r="AH41">
        <v>14.900375</v>
      </c>
      <c r="AI41">
        <v>0</v>
      </c>
      <c r="AJ41">
        <v>0</v>
      </c>
      <c r="AK41">
        <v>0</v>
      </c>
      <c r="AL41">
        <v>0</v>
      </c>
      <c r="AM41" t="s">
        <v>290</v>
      </c>
      <c r="AN41" t="s">
        <v>515</v>
      </c>
      <c r="AO41">
        <v>313.185</v>
      </c>
      <c r="AR41" t="s">
        <v>115</v>
      </c>
      <c r="AS41" t="s">
        <v>117</v>
      </c>
      <c r="AT41" t="s">
        <v>216</v>
      </c>
      <c r="AU41" t="s">
        <v>289</v>
      </c>
      <c r="AV41" t="s">
        <v>217</v>
      </c>
      <c r="AW41">
        <v>2</v>
      </c>
      <c r="BB41">
        <v>0.76197909950056508</v>
      </c>
      <c r="BC41" t="s">
        <v>68</v>
      </c>
      <c r="BF41" t="s">
        <v>115</v>
      </c>
      <c r="BG41" t="s">
        <v>117</v>
      </c>
      <c r="BH41" t="s">
        <v>289</v>
      </c>
      <c r="BI41">
        <v>4956</v>
      </c>
      <c r="BJ41">
        <v>2</v>
      </c>
      <c r="BK41" t="s">
        <v>216</v>
      </c>
      <c r="BL41" t="s">
        <v>219</v>
      </c>
      <c r="BM41">
        <v>0.76197909950056508</v>
      </c>
      <c r="BN41" t="s">
        <v>68</v>
      </c>
      <c r="BO41" t="s">
        <v>183</v>
      </c>
      <c r="BP41">
        <v>445.10300000000001</v>
      </c>
    </row>
    <row r="42" spans="1:68" ht="16.5" x14ac:dyDescent="0.25">
      <c r="A42" s="110" t="str">
        <f t="shared" si="18"/>
        <v>인천교통공사</v>
      </c>
      <c r="B42" s="111" t="str">
        <f t="shared" si="19"/>
        <v>박인학</v>
      </c>
      <c r="C42" s="112" t="str">
        <f t="shared" si="20"/>
        <v>F</v>
      </c>
      <c r="D42" s="113">
        <f t="shared" si="21"/>
        <v>0.76055641899857396</v>
      </c>
      <c r="E42" s="114">
        <f t="shared" si="22"/>
        <v>2491</v>
      </c>
      <c r="F42" s="115" t="str">
        <f t="shared" si="23"/>
        <v>63</v>
      </c>
      <c r="G42" s="116" t="str">
        <f t="shared" si="24"/>
        <v>70바4917</v>
      </c>
      <c r="H42" s="117">
        <f t="shared" si="25"/>
        <v>9</v>
      </c>
      <c r="I42" s="118">
        <f t="shared" si="26"/>
        <v>2361.1670000000004</v>
      </c>
      <c r="J42" s="119">
        <f t="shared" si="27"/>
        <v>9.5633276853389609E-3</v>
      </c>
      <c r="K42" s="119">
        <f t="shared" si="28"/>
        <v>0.32959092699578374</v>
      </c>
      <c r="L42" s="119">
        <f t="shared" si="29"/>
        <v>0.23632381784092354</v>
      </c>
      <c r="M42" s="120">
        <f t="shared" si="30"/>
        <v>10.215</v>
      </c>
      <c r="N42" s="121">
        <f t="shared" si="31"/>
        <v>0.1270558160435073</v>
      </c>
      <c r="O42" s="121">
        <f t="shared" si="32"/>
        <v>4.0234341747110642</v>
      </c>
      <c r="P42" s="220">
        <f t="shared" si="33"/>
        <v>0</v>
      </c>
      <c r="Q42" s="221">
        <f t="shared" si="34"/>
        <v>3</v>
      </c>
      <c r="R42" s="221">
        <f t="shared" si="35"/>
        <v>95</v>
      </c>
      <c r="T42">
        <v>528</v>
      </c>
      <c r="U42">
        <v>2491</v>
      </c>
      <c r="V42" t="s">
        <v>291</v>
      </c>
      <c r="W42">
        <v>2361.1669999999999</v>
      </c>
      <c r="X42">
        <v>880.97799999999995</v>
      </c>
      <c r="Y42">
        <v>2.68</v>
      </c>
      <c r="Z42">
        <v>10.215</v>
      </c>
      <c r="AA42">
        <v>135.64107000000001</v>
      </c>
      <c r="AB42">
        <v>1.29718</v>
      </c>
      <c r="AC42">
        <v>44.706066</v>
      </c>
      <c r="AD42" s="1">
        <v>558</v>
      </c>
      <c r="AE42">
        <v>3</v>
      </c>
      <c r="AF42">
        <v>95</v>
      </c>
      <c r="AG42">
        <v>74</v>
      </c>
      <c r="AH42">
        <v>17.407463</v>
      </c>
      <c r="AI42">
        <v>287.39999999999998</v>
      </c>
      <c r="AJ42">
        <v>0</v>
      </c>
      <c r="AK42">
        <v>0</v>
      </c>
      <c r="AL42">
        <v>0</v>
      </c>
      <c r="AM42" t="s">
        <v>292</v>
      </c>
      <c r="AN42" t="s">
        <v>516</v>
      </c>
      <c r="AO42">
        <v>478.548</v>
      </c>
      <c r="AR42" t="s">
        <v>115</v>
      </c>
      <c r="AS42" t="s">
        <v>116</v>
      </c>
      <c r="AT42" t="s">
        <v>210</v>
      </c>
      <c r="AU42" t="s">
        <v>291</v>
      </c>
      <c r="AV42" t="s">
        <v>48</v>
      </c>
      <c r="AW42">
        <v>9</v>
      </c>
      <c r="BB42">
        <v>0.76055641899857396</v>
      </c>
      <c r="BC42" t="s">
        <v>68</v>
      </c>
      <c r="BF42" t="s">
        <v>115</v>
      </c>
      <c r="BG42" t="s">
        <v>116</v>
      </c>
      <c r="BH42" t="s">
        <v>291</v>
      </c>
      <c r="BI42">
        <v>2491</v>
      </c>
      <c r="BJ42">
        <v>9</v>
      </c>
      <c r="BK42" t="s">
        <v>210</v>
      </c>
      <c r="BL42" t="s">
        <v>237</v>
      </c>
      <c r="BM42">
        <v>0.76055641899857396</v>
      </c>
      <c r="BN42" t="s">
        <v>68</v>
      </c>
      <c r="BO42" t="s">
        <v>183</v>
      </c>
      <c r="BP42">
        <v>2361.1670000000004</v>
      </c>
    </row>
    <row r="43" spans="1:68" ht="16.5" x14ac:dyDescent="0.25">
      <c r="A43" s="127" t="str">
        <f t="shared" si="18"/>
        <v>인천교통공사</v>
      </c>
      <c r="B43" s="128" t="str">
        <f t="shared" si="19"/>
        <v>박종영</v>
      </c>
      <c r="C43" s="129" t="str">
        <f t="shared" si="20"/>
        <v>F</v>
      </c>
      <c r="D43" s="130">
        <f t="shared" si="21"/>
        <v>0.72659013220054158</v>
      </c>
      <c r="E43" s="131">
        <f t="shared" si="22"/>
        <v>7241</v>
      </c>
      <c r="F43" s="132" t="str">
        <f t="shared" si="23"/>
        <v>순환47</v>
      </c>
      <c r="G43" s="133" t="str">
        <f t="shared" si="24"/>
        <v>70바4943</v>
      </c>
      <c r="H43" s="134">
        <f t="shared" si="25"/>
        <v>3</v>
      </c>
      <c r="I43" s="135">
        <f t="shared" si="26"/>
        <v>1055.9960000000001</v>
      </c>
      <c r="J43" s="136">
        <f t="shared" si="27"/>
        <v>2.6069973160292394E-2</v>
      </c>
      <c r="K43" s="136">
        <f t="shared" si="28"/>
        <v>0.32361542277869926</v>
      </c>
      <c r="L43" s="136">
        <f t="shared" si="29"/>
        <v>9.8485221534930042E-2</v>
      </c>
      <c r="M43" s="137">
        <f t="shared" si="30"/>
        <v>6.7679999999999998</v>
      </c>
      <c r="N43" s="138">
        <f t="shared" si="31"/>
        <v>0</v>
      </c>
      <c r="O43" s="138">
        <f t="shared" si="32"/>
        <v>6.8182076447259261</v>
      </c>
      <c r="P43" s="218">
        <f t="shared" si="33"/>
        <v>0</v>
      </c>
      <c r="Q43" s="219">
        <f t="shared" si="34"/>
        <v>0</v>
      </c>
      <c r="R43" s="219">
        <f t="shared" si="35"/>
        <v>72</v>
      </c>
      <c r="T43">
        <v>528</v>
      </c>
      <c r="U43">
        <v>7241</v>
      </c>
      <c r="V43" t="s">
        <v>293</v>
      </c>
      <c r="W43">
        <v>1055.9960000000001</v>
      </c>
      <c r="X43">
        <v>393.01499999999999</v>
      </c>
      <c r="Y43">
        <v>2.6869999999999998</v>
      </c>
      <c r="Z43">
        <v>6.7679999999999998</v>
      </c>
      <c r="AA43">
        <v>63.268573000000004</v>
      </c>
      <c r="AB43">
        <v>1.64941</v>
      </c>
      <c r="AC43">
        <v>20.474685999999998</v>
      </c>
      <c r="AD43" s="1">
        <v>104</v>
      </c>
      <c r="AE43">
        <v>0</v>
      </c>
      <c r="AF43">
        <v>72</v>
      </c>
      <c r="AG43">
        <v>65</v>
      </c>
      <c r="AH43">
        <v>16.690687</v>
      </c>
      <c r="AI43">
        <v>0</v>
      </c>
      <c r="AJ43">
        <v>0</v>
      </c>
      <c r="AK43">
        <v>0</v>
      </c>
      <c r="AL43">
        <v>0</v>
      </c>
      <c r="AM43" t="s">
        <v>294</v>
      </c>
      <c r="AN43" t="s">
        <v>517</v>
      </c>
      <c r="AO43">
        <v>378.78500000000003</v>
      </c>
      <c r="AR43" t="s">
        <v>115</v>
      </c>
      <c r="AS43" t="s">
        <v>120</v>
      </c>
      <c r="AT43" t="s">
        <v>235</v>
      </c>
      <c r="AU43" t="s">
        <v>293</v>
      </c>
      <c r="AV43" t="s">
        <v>217</v>
      </c>
      <c r="AW43">
        <v>3</v>
      </c>
      <c r="BB43">
        <v>0.72659013220054158</v>
      </c>
      <c r="BC43" t="s">
        <v>68</v>
      </c>
      <c r="BF43" t="s">
        <v>115</v>
      </c>
      <c r="BG43" t="s">
        <v>120</v>
      </c>
      <c r="BH43" t="s">
        <v>293</v>
      </c>
      <c r="BI43">
        <v>7241</v>
      </c>
      <c r="BJ43">
        <v>3</v>
      </c>
      <c r="BK43" t="s">
        <v>235</v>
      </c>
      <c r="BL43" t="s">
        <v>236</v>
      </c>
      <c r="BM43">
        <v>0.72659013220054158</v>
      </c>
      <c r="BN43" t="s">
        <v>68</v>
      </c>
      <c r="BO43" t="s">
        <v>183</v>
      </c>
      <c r="BP43">
        <v>1055.9960000000001</v>
      </c>
    </row>
    <row r="44" spans="1:68" ht="16.5" x14ac:dyDescent="0.25">
      <c r="A44" s="110" t="str">
        <f t="shared" si="18"/>
        <v>인천교통공사</v>
      </c>
      <c r="B44" s="111" t="str">
        <f t="shared" si="19"/>
        <v>박종원</v>
      </c>
      <c r="C44" s="112" t="str">
        <f t="shared" si="20"/>
        <v>F</v>
      </c>
      <c r="D44" s="113">
        <f t="shared" si="21"/>
        <v>0.7042955757526167</v>
      </c>
      <c r="E44" s="114">
        <f t="shared" si="22"/>
        <v>9824</v>
      </c>
      <c r="F44" s="115" t="str">
        <f t="shared" si="23"/>
        <v>순환42</v>
      </c>
      <c r="G44" s="116" t="str">
        <f t="shared" si="24"/>
        <v>70바4933</v>
      </c>
      <c r="H44" s="117">
        <f t="shared" si="25"/>
        <v>5</v>
      </c>
      <c r="I44" s="118">
        <f t="shared" si="26"/>
        <v>2269.7000000000003</v>
      </c>
      <c r="J44" s="119">
        <f t="shared" si="27"/>
        <v>5.0757113835302389E-3</v>
      </c>
      <c r="K44" s="119">
        <f t="shared" si="28"/>
        <v>0.34550379500563672</v>
      </c>
      <c r="L44" s="119">
        <f t="shared" si="29"/>
        <v>0.19033352425430672</v>
      </c>
      <c r="M44" s="120">
        <f t="shared" si="30"/>
        <v>5.694</v>
      </c>
      <c r="N44" s="121">
        <f t="shared" si="31"/>
        <v>0</v>
      </c>
      <c r="O44" s="121">
        <f t="shared" si="32"/>
        <v>0.92523240956954667</v>
      </c>
      <c r="P44" s="220">
        <f t="shared" si="33"/>
        <v>0</v>
      </c>
      <c r="Q44" s="221">
        <f t="shared" si="34"/>
        <v>0</v>
      </c>
      <c r="R44" s="221">
        <f t="shared" si="35"/>
        <v>21</v>
      </c>
      <c r="T44">
        <v>528</v>
      </c>
      <c r="U44">
        <v>9824</v>
      </c>
      <c r="V44" t="s">
        <v>192</v>
      </c>
      <c r="W44">
        <v>2269.6999999999998</v>
      </c>
      <c r="X44">
        <v>924.84799999999996</v>
      </c>
      <c r="Y44">
        <v>2.4540000000000002</v>
      </c>
      <c r="Z44">
        <v>5.694</v>
      </c>
      <c r="AA44">
        <v>148.51967400000001</v>
      </c>
      <c r="AB44">
        <v>0.75384300000000004</v>
      </c>
      <c r="AC44">
        <v>51.314110999999997</v>
      </c>
      <c r="AD44" s="1">
        <v>432</v>
      </c>
      <c r="AE44">
        <v>0</v>
      </c>
      <c r="AF44">
        <v>21</v>
      </c>
      <c r="AG44">
        <v>63</v>
      </c>
      <c r="AH44">
        <v>15.28215</v>
      </c>
      <c r="AI44">
        <v>5.0999999999999996</v>
      </c>
      <c r="AJ44">
        <v>0</v>
      </c>
      <c r="AK44">
        <v>0</v>
      </c>
      <c r="AL44">
        <v>0</v>
      </c>
      <c r="AM44" t="s">
        <v>295</v>
      </c>
      <c r="AN44" t="s">
        <v>518</v>
      </c>
      <c r="AO44">
        <v>1695.9090000000001</v>
      </c>
      <c r="AR44" t="s">
        <v>115</v>
      </c>
      <c r="AS44" t="s">
        <v>118</v>
      </c>
      <c r="AT44" t="s">
        <v>225</v>
      </c>
      <c r="AU44" t="s">
        <v>192</v>
      </c>
      <c r="AV44" t="s">
        <v>217</v>
      </c>
      <c r="AW44">
        <v>5</v>
      </c>
      <c r="BB44">
        <v>0.7042955757526167</v>
      </c>
      <c r="BC44" t="s">
        <v>68</v>
      </c>
      <c r="BF44" t="s">
        <v>115</v>
      </c>
      <c r="BG44" t="s">
        <v>118</v>
      </c>
      <c r="BH44" t="s">
        <v>192</v>
      </c>
      <c r="BI44">
        <v>9824</v>
      </c>
      <c r="BJ44">
        <v>5</v>
      </c>
      <c r="BK44" t="s">
        <v>225</v>
      </c>
      <c r="BL44" t="s">
        <v>226</v>
      </c>
      <c r="BM44">
        <v>0.7042955757526167</v>
      </c>
      <c r="BN44" t="s">
        <v>68</v>
      </c>
      <c r="BO44" t="s">
        <v>183</v>
      </c>
      <c r="BP44">
        <v>2269.7000000000003</v>
      </c>
    </row>
    <row r="45" spans="1:68" ht="16.5" x14ac:dyDescent="0.25">
      <c r="A45" s="127" t="str">
        <f t="shared" si="18"/>
        <v>인천교통공사</v>
      </c>
      <c r="B45" s="128" t="str">
        <f t="shared" si="19"/>
        <v>박희진</v>
      </c>
      <c r="C45" s="129" t="str">
        <f t="shared" si="20"/>
        <v>D</v>
      </c>
      <c r="D45" s="130">
        <f t="shared" si="21"/>
        <v>0.81113106125782097</v>
      </c>
      <c r="E45" s="131">
        <f t="shared" si="22"/>
        <v>2300</v>
      </c>
      <c r="F45" s="132" t="str">
        <f t="shared" si="23"/>
        <v>순환43</v>
      </c>
      <c r="G45" s="133" t="str">
        <f t="shared" si="24"/>
        <v>70바4937</v>
      </c>
      <c r="H45" s="134">
        <f t="shared" si="25"/>
        <v>3</v>
      </c>
      <c r="I45" s="135">
        <f t="shared" si="26"/>
        <v>2676.8990000000003</v>
      </c>
      <c r="J45" s="136">
        <f t="shared" si="27"/>
        <v>3.2134735221163099E-3</v>
      </c>
      <c r="K45" s="136">
        <f t="shared" si="28"/>
        <v>0.28138422068736763</v>
      </c>
      <c r="L45" s="136">
        <f t="shared" si="29"/>
        <v>0.12327697085321485</v>
      </c>
      <c r="M45" s="137">
        <f t="shared" si="30"/>
        <v>3.98</v>
      </c>
      <c r="N45" s="138">
        <f t="shared" si="31"/>
        <v>0</v>
      </c>
      <c r="O45" s="138">
        <f t="shared" si="32"/>
        <v>5.6408553329804381</v>
      </c>
      <c r="P45" s="218">
        <f t="shared" si="33"/>
        <v>0</v>
      </c>
      <c r="Q45" s="219">
        <f t="shared" si="34"/>
        <v>0</v>
      </c>
      <c r="R45" s="219">
        <f t="shared" si="35"/>
        <v>151</v>
      </c>
      <c r="T45">
        <v>528</v>
      </c>
      <c r="U45">
        <v>2300</v>
      </c>
      <c r="V45" t="s">
        <v>296</v>
      </c>
      <c r="W45">
        <v>2676.8989999999999</v>
      </c>
      <c r="X45">
        <v>825.06799999999998</v>
      </c>
      <c r="Y45">
        <v>3.2440000000000002</v>
      </c>
      <c r="Z45">
        <v>3.98</v>
      </c>
      <c r="AA45">
        <v>148.66467599999999</v>
      </c>
      <c r="AB45">
        <v>0.47772999999999999</v>
      </c>
      <c r="AC45">
        <v>41.831893999999998</v>
      </c>
      <c r="AD45" s="1">
        <v>330</v>
      </c>
      <c r="AE45">
        <v>0</v>
      </c>
      <c r="AF45">
        <v>151</v>
      </c>
      <c r="AG45">
        <v>60</v>
      </c>
      <c r="AH45">
        <v>18.006288000000001</v>
      </c>
      <c r="AI45">
        <v>0</v>
      </c>
      <c r="AJ45">
        <v>0</v>
      </c>
      <c r="AK45">
        <v>0</v>
      </c>
      <c r="AL45">
        <v>0</v>
      </c>
      <c r="AM45" t="s">
        <v>297</v>
      </c>
      <c r="AN45" t="s">
        <v>519</v>
      </c>
      <c r="AO45">
        <v>2401.9520000000002</v>
      </c>
      <c r="AR45" t="s">
        <v>115</v>
      </c>
      <c r="AS45" t="s">
        <v>119</v>
      </c>
      <c r="AT45" t="s">
        <v>229</v>
      </c>
      <c r="AU45" t="s">
        <v>296</v>
      </c>
      <c r="AV45" t="s">
        <v>217</v>
      </c>
      <c r="AW45">
        <v>3</v>
      </c>
      <c r="BB45">
        <v>0.81113106125782097</v>
      </c>
      <c r="BC45" t="s">
        <v>66</v>
      </c>
      <c r="BF45" t="s">
        <v>115</v>
      </c>
      <c r="BG45" t="s">
        <v>119</v>
      </c>
      <c r="BH45" t="s">
        <v>296</v>
      </c>
      <c r="BI45">
        <v>2300</v>
      </c>
      <c r="BJ45">
        <v>3</v>
      </c>
      <c r="BK45" t="s">
        <v>229</v>
      </c>
      <c r="BL45" t="s">
        <v>233</v>
      </c>
      <c r="BM45">
        <v>0.81113106125782097</v>
      </c>
      <c r="BN45" t="s">
        <v>66</v>
      </c>
      <c r="BO45" t="s">
        <v>174</v>
      </c>
      <c r="BP45">
        <v>2676.8990000000003</v>
      </c>
    </row>
    <row r="46" spans="1:68" ht="16.5" x14ac:dyDescent="0.25">
      <c r="A46" s="110" t="str">
        <f t="shared" si="18"/>
        <v>인천교통공사</v>
      </c>
      <c r="B46" s="111" t="str">
        <f t="shared" si="19"/>
        <v>방수남</v>
      </c>
      <c r="C46" s="112" t="str">
        <f t="shared" si="20"/>
        <v>F</v>
      </c>
      <c r="D46" s="113">
        <f t="shared" si="21"/>
        <v>0.76802865691530875</v>
      </c>
      <c r="E46" s="114">
        <f t="shared" si="22"/>
        <v>1335</v>
      </c>
      <c r="F46" s="115" t="str">
        <f t="shared" si="23"/>
        <v>순환41</v>
      </c>
      <c r="G46" s="116" t="str">
        <f t="shared" si="24"/>
        <v>70바4926</v>
      </c>
      <c r="H46" s="117">
        <f t="shared" si="25"/>
        <v>5</v>
      </c>
      <c r="I46" s="118">
        <f t="shared" si="26"/>
        <v>2158.5569999999998</v>
      </c>
      <c r="J46" s="119">
        <f t="shared" si="27"/>
        <v>1.4902916147027143E-2</v>
      </c>
      <c r="K46" s="119">
        <f t="shared" si="28"/>
        <v>0.32045700761858498</v>
      </c>
      <c r="L46" s="119">
        <f t="shared" si="29"/>
        <v>0.19225806870052542</v>
      </c>
      <c r="M46" s="120">
        <f t="shared" si="30"/>
        <v>6.4459999999999997</v>
      </c>
      <c r="N46" s="121">
        <f t="shared" si="31"/>
        <v>9.2654490940012255E-2</v>
      </c>
      <c r="O46" s="121">
        <f t="shared" si="32"/>
        <v>1.5751263459802083</v>
      </c>
      <c r="P46" s="220">
        <f t="shared" si="33"/>
        <v>1</v>
      </c>
      <c r="Q46" s="221">
        <f t="shared" si="34"/>
        <v>2</v>
      </c>
      <c r="R46" s="221">
        <f t="shared" si="35"/>
        <v>34</v>
      </c>
      <c r="T46">
        <v>528</v>
      </c>
      <c r="U46">
        <v>1335</v>
      </c>
      <c r="V46" t="s">
        <v>401</v>
      </c>
      <c r="W46">
        <v>2158.5569999999998</v>
      </c>
      <c r="X46">
        <v>884.4</v>
      </c>
      <c r="Y46">
        <v>2.4409999999999998</v>
      </c>
      <c r="Z46">
        <v>6.4459999999999997</v>
      </c>
      <c r="AA46">
        <v>146.07161300000001</v>
      </c>
      <c r="AB46">
        <v>2.1768930000000002</v>
      </c>
      <c r="AC46">
        <v>46.809671999999999</v>
      </c>
      <c r="AD46" s="1">
        <v>415</v>
      </c>
      <c r="AE46">
        <v>2</v>
      </c>
      <c r="AF46">
        <v>34</v>
      </c>
      <c r="AG46">
        <v>63</v>
      </c>
      <c r="AH46">
        <v>14.777388</v>
      </c>
      <c r="AI46">
        <v>0.9</v>
      </c>
      <c r="AJ46">
        <v>0</v>
      </c>
      <c r="AK46">
        <v>1</v>
      </c>
      <c r="AL46">
        <v>73</v>
      </c>
      <c r="AM46" t="s">
        <v>402</v>
      </c>
      <c r="AN46" t="s">
        <v>520</v>
      </c>
      <c r="AO46">
        <v>1611.4010000000001</v>
      </c>
      <c r="AR46" t="s">
        <v>115</v>
      </c>
      <c r="AS46" t="s">
        <v>117</v>
      </c>
      <c r="AT46" t="s">
        <v>218</v>
      </c>
      <c r="AU46" t="s">
        <v>401</v>
      </c>
      <c r="AV46" t="s">
        <v>217</v>
      </c>
      <c r="AW46">
        <v>5</v>
      </c>
      <c r="BB46">
        <v>0.76802865691530875</v>
      </c>
      <c r="BC46" t="s">
        <v>68</v>
      </c>
      <c r="BF46" t="s">
        <v>115</v>
      </c>
      <c r="BG46" t="s">
        <v>117</v>
      </c>
      <c r="BH46" t="s">
        <v>401</v>
      </c>
      <c r="BI46">
        <v>1335</v>
      </c>
      <c r="BJ46">
        <v>5</v>
      </c>
      <c r="BK46" t="s">
        <v>218</v>
      </c>
      <c r="BL46" t="s">
        <v>393</v>
      </c>
      <c r="BM46">
        <v>0.76802865691530875</v>
      </c>
      <c r="BN46" t="s">
        <v>68</v>
      </c>
      <c r="BO46" t="s">
        <v>183</v>
      </c>
      <c r="BP46">
        <v>2158.5569999999998</v>
      </c>
    </row>
    <row r="47" spans="1:68" ht="16.5" x14ac:dyDescent="0.25">
      <c r="A47" s="127" t="str">
        <f t="shared" si="18"/>
        <v>인천교통공사</v>
      </c>
      <c r="B47" s="128" t="str">
        <f t="shared" si="19"/>
        <v>배성호</v>
      </c>
      <c r="C47" s="129" t="str">
        <f t="shared" si="20"/>
        <v>F</v>
      </c>
      <c r="D47" s="130">
        <f t="shared" si="21"/>
        <v>0.77440812484324084</v>
      </c>
      <c r="E47" s="131">
        <f t="shared" si="22"/>
        <v>1223</v>
      </c>
      <c r="F47" s="132" t="str">
        <f t="shared" si="23"/>
        <v>순환41</v>
      </c>
      <c r="G47" s="133" t="str">
        <f t="shared" si="24"/>
        <v>70바4919</v>
      </c>
      <c r="H47" s="134">
        <f t="shared" si="25"/>
        <v>2</v>
      </c>
      <c r="I47" s="135">
        <f t="shared" si="26"/>
        <v>1969.9450000000002</v>
      </c>
      <c r="J47" s="136">
        <f t="shared" si="27"/>
        <v>1.0393416900463186E-2</v>
      </c>
      <c r="K47" s="136">
        <f t="shared" si="28"/>
        <v>0.37298729153686161</v>
      </c>
      <c r="L47" s="136">
        <f t="shared" si="29"/>
        <v>0.12132318414981128</v>
      </c>
      <c r="M47" s="137">
        <f t="shared" si="30"/>
        <v>9.0150000000000006</v>
      </c>
      <c r="N47" s="138">
        <f t="shared" si="31"/>
        <v>5.0762838556406398E-2</v>
      </c>
      <c r="O47" s="138">
        <f t="shared" si="32"/>
        <v>3.451873021835635</v>
      </c>
      <c r="P47" s="218">
        <f t="shared" si="33"/>
        <v>0</v>
      </c>
      <c r="Q47" s="219">
        <f t="shared" si="34"/>
        <v>1</v>
      </c>
      <c r="R47" s="219">
        <f t="shared" si="35"/>
        <v>68</v>
      </c>
      <c r="T47">
        <v>528</v>
      </c>
      <c r="U47">
        <v>1223</v>
      </c>
      <c r="V47" t="s">
        <v>298</v>
      </c>
      <c r="W47">
        <v>1969.9449999999999</v>
      </c>
      <c r="X47">
        <v>774.601</v>
      </c>
      <c r="Y47">
        <v>2.5430000000000001</v>
      </c>
      <c r="Z47">
        <v>9.0150000000000006</v>
      </c>
      <c r="AA47">
        <v>132.023281</v>
      </c>
      <c r="AB47">
        <v>1.3721730000000001</v>
      </c>
      <c r="AC47">
        <v>49.243006000000001</v>
      </c>
      <c r="AD47" s="1">
        <v>239</v>
      </c>
      <c r="AE47">
        <v>1</v>
      </c>
      <c r="AF47">
        <v>68</v>
      </c>
      <c r="AG47">
        <v>60</v>
      </c>
      <c r="AH47">
        <v>14.921194</v>
      </c>
      <c r="AI47">
        <v>0</v>
      </c>
      <c r="AJ47">
        <v>0</v>
      </c>
      <c r="AK47">
        <v>0</v>
      </c>
      <c r="AL47">
        <v>0</v>
      </c>
      <c r="AM47" t="s">
        <v>299</v>
      </c>
      <c r="AN47" t="s">
        <v>521</v>
      </c>
      <c r="AO47">
        <v>1729.0820000000001</v>
      </c>
      <c r="AR47" t="s">
        <v>115</v>
      </c>
      <c r="AS47" t="s">
        <v>117</v>
      </c>
      <c r="AT47" t="s">
        <v>211</v>
      </c>
      <c r="AU47" t="s">
        <v>298</v>
      </c>
      <c r="AV47" t="s">
        <v>48</v>
      </c>
      <c r="AW47">
        <v>2</v>
      </c>
      <c r="BB47">
        <v>0.77440812484324084</v>
      </c>
      <c r="BC47" t="s">
        <v>68</v>
      </c>
      <c r="BF47" t="s">
        <v>115</v>
      </c>
      <c r="BG47" t="s">
        <v>117</v>
      </c>
      <c r="BH47" t="s">
        <v>298</v>
      </c>
      <c r="BI47">
        <v>1223</v>
      </c>
      <c r="BJ47">
        <v>2</v>
      </c>
      <c r="BK47" t="s">
        <v>211</v>
      </c>
      <c r="BL47" t="s">
        <v>393</v>
      </c>
      <c r="BM47">
        <v>0.77440812484324084</v>
      </c>
      <c r="BN47" t="s">
        <v>68</v>
      </c>
      <c r="BO47" t="s">
        <v>183</v>
      </c>
      <c r="BP47">
        <v>1969.9450000000002</v>
      </c>
    </row>
    <row r="48" spans="1:68" ht="16.5" x14ac:dyDescent="0.25">
      <c r="A48" s="110" t="str">
        <f t="shared" si="18"/>
        <v>인천교통공사</v>
      </c>
      <c r="B48" s="111" t="str">
        <f t="shared" si="19"/>
        <v>서충일</v>
      </c>
      <c r="C48" s="112" t="str">
        <f t="shared" si="20"/>
        <v>F</v>
      </c>
      <c r="D48" s="113">
        <f t="shared" si="21"/>
        <v>0.68838381980300101</v>
      </c>
      <c r="E48" s="114">
        <f t="shared" si="22"/>
        <v>6886</v>
      </c>
      <c r="F48" s="115" t="str">
        <f t="shared" si="23"/>
        <v>순환42</v>
      </c>
      <c r="G48" s="116" t="str">
        <f t="shared" si="24"/>
        <v>70바4936</v>
      </c>
      <c r="H48" s="117">
        <f t="shared" si="25"/>
        <v>3</v>
      </c>
      <c r="I48" s="118">
        <f t="shared" si="26"/>
        <v>1255.6239999999998</v>
      </c>
      <c r="J48" s="119">
        <f t="shared" si="27"/>
        <v>1.210865533561304E-2</v>
      </c>
      <c r="K48" s="119">
        <f t="shared" si="28"/>
        <v>0.37577475163103968</v>
      </c>
      <c r="L48" s="119">
        <f t="shared" si="29"/>
        <v>7.4066758838633229E-2</v>
      </c>
      <c r="M48" s="120">
        <f t="shared" si="30"/>
        <v>7.8280000000000003</v>
      </c>
      <c r="N48" s="121">
        <f t="shared" si="31"/>
        <v>0</v>
      </c>
      <c r="O48" s="121">
        <f t="shared" si="32"/>
        <v>10.034851197492243</v>
      </c>
      <c r="P48" s="220">
        <f t="shared" si="33"/>
        <v>6</v>
      </c>
      <c r="Q48" s="221">
        <f t="shared" si="34"/>
        <v>0</v>
      </c>
      <c r="R48" s="221">
        <f t="shared" si="35"/>
        <v>126</v>
      </c>
      <c r="T48">
        <v>528</v>
      </c>
      <c r="U48">
        <v>6886</v>
      </c>
      <c r="V48" t="s">
        <v>522</v>
      </c>
      <c r="W48">
        <v>1255.624</v>
      </c>
      <c r="X48">
        <v>524.34299999999996</v>
      </c>
      <c r="Y48">
        <v>2.395</v>
      </c>
      <c r="Z48">
        <v>7.8280000000000003</v>
      </c>
      <c r="AA48">
        <v>84.281364999999994</v>
      </c>
      <c r="AB48">
        <v>1.0205340000000001</v>
      </c>
      <c r="AC48">
        <v>31.670808999999998</v>
      </c>
      <c r="AD48" s="1">
        <v>93</v>
      </c>
      <c r="AE48">
        <v>0</v>
      </c>
      <c r="AF48">
        <v>126</v>
      </c>
      <c r="AG48">
        <v>73</v>
      </c>
      <c r="AH48">
        <v>14.898002</v>
      </c>
      <c r="AI48">
        <v>113.6</v>
      </c>
      <c r="AJ48">
        <v>0</v>
      </c>
      <c r="AK48">
        <v>6</v>
      </c>
      <c r="AL48">
        <v>742</v>
      </c>
      <c r="AM48" t="s">
        <v>523</v>
      </c>
      <c r="AN48" t="s">
        <v>524</v>
      </c>
      <c r="AO48">
        <v>1059.0039999999999</v>
      </c>
      <c r="AR48" t="s">
        <v>115</v>
      </c>
      <c r="AS48" t="s">
        <v>118</v>
      </c>
      <c r="AT48" t="s">
        <v>228</v>
      </c>
      <c r="AU48" t="s">
        <v>522</v>
      </c>
      <c r="AV48" t="s">
        <v>217</v>
      </c>
      <c r="AW48">
        <v>3</v>
      </c>
      <c r="BB48">
        <v>0.68838381980300101</v>
      </c>
      <c r="BC48" t="s">
        <v>68</v>
      </c>
      <c r="BF48" t="s">
        <v>115</v>
      </c>
      <c r="BG48" t="s">
        <v>118</v>
      </c>
      <c r="BH48" t="s">
        <v>522</v>
      </c>
      <c r="BI48">
        <v>6886</v>
      </c>
      <c r="BJ48">
        <v>3</v>
      </c>
      <c r="BK48" t="s">
        <v>228</v>
      </c>
      <c r="BL48" t="s">
        <v>220</v>
      </c>
      <c r="BM48">
        <v>0.68838381980300101</v>
      </c>
      <c r="BN48" t="s">
        <v>68</v>
      </c>
      <c r="BO48" t="s">
        <v>183</v>
      </c>
      <c r="BP48">
        <v>1255.6239999999998</v>
      </c>
    </row>
    <row r="49" spans="1:68" ht="16.5" x14ac:dyDescent="0.25">
      <c r="A49" s="127" t="str">
        <f t="shared" si="18"/>
        <v>인천교통공사</v>
      </c>
      <c r="B49" s="128" t="str">
        <f t="shared" si="19"/>
        <v>서한호</v>
      </c>
      <c r="C49" s="129" t="str">
        <f t="shared" si="20"/>
        <v>D</v>
      </c>
      <c r="D49" s="130">
        <f t="shared" si="21"/>
        <v>0.80219983884494761</v>
      </c>
      <c r="E49" s="131">
        <f t="shared" si="22"/>
        <v>1612</v>
      </c>
      <c r="F49" s="132" t="str">
        <f t="shared" si="23"/>
        <v>순환41</v>
      </c>
      <c r="G49" s="133" t="str">
        <f t="shared" si="24"/>
        <v>70바4923</v>
      </c>
      <c r="H49" s="134">
        <f t="shared" si="25"/>
        <v>4</v>
      </c>
      <c r="I49" s="135">
        <f t="shared" si="26"/>
        <v>1841.1569999999999</v>
      </c>
      <c r="J49" s="136">
        <f t="shared" si="27"/>
        <v>3.8447644628336109E-3</v>
      </c>
      <c r="K49" s="136">
        <f t="shared" si="28"/>
        <v>0.33719865330764465</v>
      </c>
      <c r="L49" s="136">
        <f t="shared" si="29"/>
        <v>0.21453900998122377</v>
      </c>
      <c r="M49" s="137">
        <f t="shared" si="30"/>
        <v>8.0250000000000004</v>
      </c>
      <c r="N49" s="138">
        <f t="shared" si="31"/>
        <v>0</v>
      </c>
      <c r="O49" s="138">
        <f t="shared" si="32"/>
        <v>3.8019571389077629</v>
      </c>
      <c r="P49" s="218">
        <f t="shared" si="33"/>
        <v>0</v>
      </c>
      <c r="Q49" s="219">
        <f t="shared" si="34"/>
        <v>0</v>
      </c>
      <c r="R49" s="219">
        <f t="shared" si="35"/>
        <v>70</v>
      </c>
      <c r="T49">
        <v>528</v>
      </c>
      <c r="U49">
        <v>1612</v>
      </c>
      <c r="V49" t="s">
        <v>300</v>
      </c>
      <c r="W49">
        <v>1841.1569999999999</v>
      </c>
      <c r="X49">
        <v>703.16200000000003</v>
      </c>
      <c r="Y49">
        <v>2.6179999999999999</v>
      </c>
      <c r="Z49">
        <v>8.0250000000000004</v>
      </c>
      <c r="AA49">
        <v>122.951615</v>
      </c>
      <c r="AB49">
        <v>0.47271999999999997</v>
      </c>
      <c r="AC49">
        <v>41.459119000000001</v>
      </c>
      <c r="AD49" s="1">
        <v>395</v>
      </c>
      <c r="AE49">
        <v>0</v>
      </c>
      <c r="AF49">
        <v>70</v>
      </c>
      <c r="AG49">
        <v>56</v>
      </c>
      <c r="AH49">
        <v>14.974646</v>
      </c>
      <c r="AI49">
        <v>0</v>
      </c>
      <c r="AJ49">
        <v>0</v>
      </c>
      <c r="AK49">
        <v>0</v>
      </c>
      <c r="AL49">
        <v>0</v>
      </c>
      <c r="AM49" t="s">
        <v>301</v>
      </c>
      <c r="AN49" t="s">
        <v>525</v>
      </c>
      <c r="AO49">
        <v>1550.655</v>
      </c>
      <c r="AR49" t="s">
        <v>115</v>
      </c>
      <c r="AS49" t="s">
        <v>117</v>
      </c>
      <c r="AT49" t="s">
        <v>215</v>
      </c>
      <c r="AU49" t="s">
        <v>300</v>
      </c>
      <c r="AV49" t="s">
        <v>48</v>
      </c>
      <c r="AW49">
        <v>4</v>
      </c>
      <c r="BB49">
        <v>0.80219983884494761</v>
      </c>
      <c r="BC49" t="s">
        <v>66</v>
      </c>
      <c r="BF49" t="s">
        <v>115</v>
      </c>
      <c r="BG49" t="s">
        <v>117</v>
      </c>
      <c r="BH49" t="s">
        <v>300</v>
      </c>
      <c r="BI49">
        <v>1612</v>
      </c>
      <c r="BJ49">
        <v>4</v>
      </c>
      <c r="BK49" t="s">
        <v>215</v>
      </c>
      <c r="BL49" t="s">
        <v>214</v>
      </c>
      <c r="BM49">
        <v>0.80219983884494761</v>
      </c>
      <c r="BN49" t="s">
        <v>66</v>
      </c>
      <c r="BO49" t="s">
        <v>174</v>
      </c>
      <c r="BP49">
        <v>1841.1569999999999</v>
      </c>
    </row>
    <row r="50" spans="1:68" ht="16.5" x14ac:dyDescent="0.25">
      <c r="A50" s="110" t="str">
        <f t="shared" si="18"/>
        <v>인천교통공사</v>
      </c>
      <c r="B50" s="111" t="str">
        <f t="shared" si="19"/>
        <v>송대건</v>
      </c>
      <c r="C50" s="112" t="str">
        <f t="shared" si="20"/>
        <v>F</v>
      </c>
      <c r="D50" s="113">
        <f t="shared" si="21"/>
        <v>0.76312573510789106</v>
      </c>
      <c r="E50" s="114">
        <f t="shared" si="22"/>
        <v>742</v>
      </c>
      <c r="F50" s="115" t="str">
        <f t="shared" si="23"/>
        <v>순환43</v>
      </c>
      <c r="G50" s="116" t="str">
        <f t="shared" si="24"/>
        <v>70바4941</v>
      </c>
      <c r="H50" s="117">
        <f t="shared" si="25"/>
        <v>3</v>
      </c>
      <c r="I50" s="118">
        <f t="shared" si="26"/>
        <v>2657.2629999999999</v>
      </c>
      <c r="J50" s="119">
        <f t="shared" si="27"/>
        <v>3.0973113660215227E-3</v>
      </c>
      <c r="K50" s="119">
        <f t="shared" si="28"/>
        <v>0.27833845988711936</v>
      </c>
      <c r="L50" s="119">
        <f t="shared" si="29"/>
        <v>0.10311361728214333</v>
      </c>
      <c r="M50" s="120">
        <f t="shared" si="30"/>
        <v>4.5330000000000004</v>
      </c>
      <c r="N50" s="121">
        <f t="shared" si="31"/>
        <v>0</v>
      </c>
      <c r="O50" s="121">
        <f t="shared" si="32"/>
        <v>1.8816353518639293</v>
      </c>
      <c r="P50" s="220">
        <f t="shared" si="33"/>
        <v>0</v>
      </c>
      <c r="Q50" s="221">
        <f t="shared" si="34"/>
        <v>0</v>
      </c>
      <c r="R50" s="221">
        <f t="shared" si="35"/>
        <v>50</v>
      </c>
      <c r="T50">
        <v>528</v>
      </c>
      <c r="U50">
        <v>742</v>
      </c>
      <c r="V50" t="s">
        <v>302</v>
      </c>
      <c r="W50">
        <v>2657.2629999999999</v>
      </c>
      <c r="X50">
        <v>871.73500000000001</v>
      </c>
      <c r="Y50">
        <v>3.048</v>
      </c>
      <c r="Z50">
        <v>4.5330000000000004</v>
      </c>
      <c r="AA50">
        <v>149.39828299999999</v>
      </c>
      <c r="AB50">
        <v>0.46273300000000001</v>
      </c>
      <c r="AC50">
        <v>41.583288000000003</v>
      </c>
      <c r="AD50" s="1">
        <v>274</v>
      </c>
      <c r="AE50">
        <v>0</v>
      </c>
      <c r="AF50">
        <v>50</v>
      </c>
      <c r="AG50">
        <v>65</v>
      </c>
      <c r="AH50">
        <v>17.786435999999998</v>
      </c>
      <c r="AI50">
        <v>26.5</v>
      </c>
      <c r="AJ50">
        <v>0</v>
      </c>
      <c r="AK50">
        <v>0</v>
      </c>
      <c r="AL50">
        <v>0</v>
      </c>
      <c r="AM50" t="s">
        <v>303</v>
      </c>
      <c r="AN50" t="s">
        <v>526</v>
      </c>
      <c r="AO50">
        <v>2405.076</v>
      </c>
      <c r="AR50" t="s">
        <v>115</v>
      </c>
      <c r="AS50" t="s">
        <v>119</v>
      </c>
      <c r="AT50" t="s">
        <v>233</v>
      </c>
      <c r="AU50" t="s">
        <v>302</v>
      </c>
      <c r="AV50" t="s">
        <v>217</v>
      </c>
      <c r="AW50">
        <v>3</v>
      </c>
      <c r="BB50">
        <v>0.76312573510789106</v>
      </c>
      <c r="BC50" t="s">
        <v>68</v>
      </c>
      <c r="BF50" t="s">
        <v>115</v>
      </c>
      <c r="BG50" t="s">
        <v>119</v>
      </c>
      <c r="BH50" t="s">
        <v>302</v>
      </c>
      <c r="BI50">
        <v>742</v>
      </c>
      <c r="BJ50">
        <v>3</v>
      </c>
      <c r="BK50" t="s">
        <v>233</v>
      </c>
      <c r="BL50" t="s">
        <v>230</v>
      </c>
      <c r="BM50">
        <v>0.76312573510789106</v>
      </c>
      <c r="BN50" t="s">
        <v>68</v>
      </c>
      <c r="BO50" t="s">
        <v>183</v>
      </c>
      <c r="BP50">
        <v>2657.2629999999999</v>
      </c>
    </row>
    <row r="51" spans="1:68" ht="16.5" x14ac:dyDescent="0.25">
      <c r="A51" s="127" t="str">
        <f t="shared" si="18"/>
        <v>인천교통공사</v>
      </c>
      <c r="B51" s="128" t="str">
        <f t="shared" si="19"/>
        <v>송생근</v>
      </c>
      <c r="C51" s="129" t="str">
        <f t="shared" si="20"/>
        <v>F</v>
      </c>
      <c r="D51" s="130">
        <f t="shared" si="21"/>
        <v>0.75775268499623127</v>
      </c>
      <c r="E51" s="131">
        <f t="shared" si="22"/>
        <v>3718</v>
      </c>
      <c r="F51" s="132" t="str">
        <f t="shared" si="23"/>
        <v>순환41</v>
      </c>
      <c r="G51" s="133" t="str">
        <f t="shared" si="24"/>
        <v>70바4925</v>
      </c>
      <c r="H51" s="134">
        <f t="shared" si="25"/>
        <v>4</v>
      </c>
      <c r="I51" s="135">
        <f t="shared" si="26"/>
        <v>2232.9209999999998</v>
      </c>
      <c r="J51" s="136">
        <f t="shared" si="27"/>
        <v>4.6120936695503243E-3</v>
      </c>
      <c r="K51" s="136">
        <f t="shared" si="28"/>
        <v>0.318737819531839</v>
      </c>
      <c r="L51" s="136">
        <f t="shared" si="29"/>
        <v>7.1655020486618204E-2</v>
      </c>
      <c r="M51" s="137">
        <f t="shared" si="30"/>
        <v>5.25</v>
      </c>
      <c r="N51" s="138">
        <f t="shared" si="31"/>
        <v>0</v>
      </c>
      <c r="O51" s="138">
        <f t="shared" si="32"/>
        <v>0.89568775608272755</v>
      </c>
      <c r="P51" s="218">
        <f t="shared" si="33"/>
        <v>0</v>
      </c>
      <c r="Q51" s="219">
        <f t="shared" si="34"/>
        <v>0</v>
      </c>
      <c r="R51" s="219">
        <f t="shared" si="35"/>
        <v>20</v>
      </c>
      <c r="T51">
        <v>528</v>
      </c>
      <c r="U51">
        <v>3718</v>
      </c>
      <c r="V51" t="s">
        <v>403</v>
      </c>
      <c r="W51">
        <v>2232.9209999999998</v>
      </c>
      <c r="X51">
        <v>920.84400000000005</v>
      </c>
      <c r="Y51">
        <v>2.4249999999999998</v>
      </c>
      <c r="Z51">
        <v>5.25</v>
      </c>
      <c r="AA51">
        <v>150.378559</v>
      </c>
      <c r="AB51">
        <v>0.69355999999999995</v>
      </c>
      <c r="AC51">
        <v>47.931334</v>
      </c>
      <c r="AD51" s="1">
        <v>160</v>
      </c>
      <c r="AE51">
        <v>0</v>
      </c>
      <c r="AF51">
        <v>20</v>
      </c>
      <c r="AG51">
        <v>59</v>
      </c>
      <c r="AH51">
        <v>14.848666</v>
      </c>
      <c r="AI51">
        <v>0</v>
      </c>
      <c r="AJ51">
        <v>0</v>
      </c>
      <c r="AK51">
        <v>0</v>
      </c>
      <c r="AL51">
        <v>0</v>
      </c>
      <c r="AM51" t="s">
        <v>404</v>
      </c>
      <c r="AN51" t="s">
        <v>527</v>
      </c>
      <c r="AO51">
        <v>1790.28</v>
      </c>
      <c r="AR51" t="s">
        <v>115</v>
      </c>
      <c r="AS51" t="s">
        <v>117</v>
      </c>
      <c r="AT51" t="s">
        <v>393</v>
      </c>
      <c r="AU51" t="s">
        <v>403</v>
      </c>
      <c r="AV51" t="s">
        <v>217</v>
      </c>
      <c r="AW51">
        <v>4</v>
      </c>
      <c r="BB51">
        <v>0.75775268499623127</v>
      </c>
      <c r="BC51" t="s">
        <v>68</v>
      </c>
      <c r="BF51" t="s">
        <v>115</v>
      </c>
      <c r="BG51" t="s">
        <v>117</v>
      </c>
      <c r="BH51" t="s">
        <v>403</v>
      </c>
      <c r="BI51">
        <v>3718</v>
      </c>
      <c r="BJ51">
        <v>4</v>
      </c>
      <c r="BK51" t="s">
        <v>393</v>
      </c>
      <c r="BL51" t="s">
        <v>218</v>
      </c>
      <c r="BM51">
        <v>0.75775268499623127</v>
      </c>
      <c r="BN51" t="s">
        <v>68</v>
      </c>
      <c r="BO51" t="s">
        <v>183</v>
      </c>
      <c r="BP51">
        <v>2232.9209999999998</v>
      </c>
    </row>
    <row r="52" spans="1:68" ht="16.5" x14ac:dyDescent="0.25">
      <c r="A52" s="110" t="str">
        <f t="shared" si="18"/>
        <v>인천교통공사</v>
      </c>
      <c r="B52" s="111" t="str">
        <f t="shared" si="19"/>
        <v>송윤호</v>
      </c>
      <c r="C52" s="112" t="str">
        <f t="shared" si="20"/>
        <v>B</v>
      </c>
      <c r="D52" s="113">
        <f t="shared" si="21"/>
        <v>0.90392024981192465</v>
      </c>
      <c r="E52" s="114">
        <f t="shared" si="22"/>
        <v>7552</v>
      </c>
      <c r="F52" s="115" t="str">
        <f t="shared" si="23"/>
        <v>순환47</v>
      </c>
      <c r="G52" s="116" t="str">
        <f t="shared" si="24"/>
        <v>70바4943</v>
      </c>
      <c r="H52" s="117">
        <f t="shared" si="25"/>
        <v>4</v>
      </c>
      <c r="I52" s="118">
        <f t="shared" si="26"/>
        <v>2048.5409999999997</v>
      </c>
      <c r="J52" s="119">
        <f t="shared" si="27"/>
        <v>3.6900926555149109E-3</v>
      </c>
      <c r="K52" s="119">
        <f t="shared" si="28"/>
        <v>0.20901090627500504</v>
      </c>
      <c r="L52" s="119">
        <f t="shared" si="29"/>
        <v>5.7113819054634501E-2</v>
      </c>
      <c r="M52" s="120">
        <f t="shared" si="30"/>
        <v>2.4750000000000001</v>
      </c>
      <c r="N52" s="121">
        <f t="shared" si="31"/>
        <v>5.0767839159675106</v>
      </c>
      <c r="O52" s="121">
        <f t="shared" si="32"/>
        <v>3.3194356373633722</v>
      </c>
      <c r="P52" s="220">
        <f t="shared" si="33"/>
        <v>0</v>
      </c>
      <c r="Q52" s="221">
        <f t="shared" si="34"/>
        <v>104</v>
      </c>
      <c r="R52" s="221">
        <f t="shared" si="35"/>
        <v>68</v>
      </c>
      <c r="T52">
        <v>528</v>
      </c>
      <c r="U52">
        <v>7552</v>
      </c>
      <c r="V52" t="s">
        <v>304</v>
      </c>
      <c r="W52">
        <v>2048.5410000000002</v>
      </c>
      <c r="X52">
        <v>615.221</v>
      </c>
      <c r="Y52">
        <v>3.33</v>
      </c>
      <c r="Z52">
        <v>2.4750000000000001</v>
      </c>
      <c r="AA52">
        <v>115.290601</v>
      </c>
      <c r="AB52">
        <v>0.42543300000000001</v>
      </c>
      <c r="AC52">
        <v>24.096993000000001</v>
      </c>
      <c r="AD52" s="1">
        <v>117</v>
      </c>
      <c r="AE52">
        <v>104</v>
      </c>
      <c r="AF52">
        <v>68</v>
      </c>
      <c r="AG52">
        <v>62</v>
      </c>
      <c r="AH52">
        <v>17.768498999999998</v>
      </c>
      <c r="AI52">
        <v>3</v>
      </c>
      <c r="AJ52">
        <v>0</v>
      </c>
      <c r="AK52">
        <v>0</v>
      </c>
      <c r="AL52">
        <v>0</v>
      </c>
      <c r="AM52" t="s">
        <v>305</v>
      </c>
      <c r="AN52" t="s">
        <v>528</v>
      </c>
      <c r="AO52">
        <v>1737.4949999999999</v>
      </c>
      <c r="AR52" t="s">
        <v>115</v>
      </c>
      <c r="AS52" t="s">
        <v>120</v>
      </c>
      <c r="AT52" t="s">
        <v>235</v>
      </c>
      <c r="AU52" t="s">
        <v>304</v>
      </c>
      <c r="AV52" t="s">
        <v>217</v>
      </c>
      <c r="AW52">
        <v>4</v>
      </c>
      <c r="BB52">
        <v>0.90392024981192465</v>
      </c>
      <c r="BC52" t="s">
        <v>471</v>
      </c>
      <c r="BF52" t="s">
        <v>115</v>
      </c>
      <c r="BG52" t="s">
        <v>120</v>
      </c>
      <c r="BH52" t="s">
        <v>304</v>
      </c>
      <c r="BI52">
        <v>7552</v>
      </c>
      <c r="BJ52">
        <v>4</v>
      </c>
      <c r="BK52" t="s">
        <v>235</v>
      </c>
      <c r="BL52" t="s">
        <v>238</v>
      </c>
      <c r="BM52">
        <v>0.90392024981192465</v>
      </c>
      <c r="BN52" t="s">
        <v>471</v>
      </c>
      <c r="BO52" t="s">
        <v>472</v>
      </c>
      <c r="BP52">
        <v>2048.5409999999997</v>
      </c>
    </row>
    <row r="53" spans="1:68" ht="16.5" x14ac:dyDescent="0.25">
      <c r="A53" s="127" t="str">
        <f t="shared" si="18"/>
        <v>인천교통공사</v>
      </c>
      <c r="B53" s="128" t="str">
        <f t="shared" si="19"/>
        <v>신동민</v>
      </c>
      <c r="C53" s="129" t="str">
        <f t="shared" si="20"/>
        <v>F</v>
      </c>
      <c r="D53" s="130">
        <f t="shared" si="21"/>
        <v>0.7110277255801879</v>
      </c>
      <c r="E53" s="131">
        <f t="shared" si="22"/>
        <v>2709</v>
      </c>
      <c r="F53" s="132" t="str">
        <f t="shared" si="23"/>
        <v>순환43</v>
      </c>
      <c r="G53" s="133" t="str">
        <f t="shared" si="24"/>
        <v>70바4938</v>
      </c>
      <c r="H53" s="134">
        <f t="shared" si="25"/>
        <v>5</v>
      </c>
      <c r="I53" s="135">
        <f t="shared" si="26"/>
        <v>2453.817</v>
      </c>
      <c r="J53" s="136">
        <f t="shared" si="27"/>
        <v>1.0724036237160636E-2</v>
      </c>
      <c r="K53" s="136">
        <f t="shared" si="28"/>
        <v>0.30615239985996118</v>
      </c>
      <c r="L53" s="136">
        <f t="shared" si="29"/>
        <v>0.11166276865797245</v>
      </c>
      <c r="M53" s="137">
        <f t="shared" si="30"/>
        <v>5.7889999999999997</v>
      </c>
      <c r="N53" s="138">
        <f t="shared" si="31"/>
        <v>4.0752835276632281E-2</v>
      </c>
      <c r="O53" s="138">
        <f t="shared" si="32"/>
        <v>2.1191474343848786</v>
      </c>
      <c r="P53" s="218">
        <f t="shared" si="33"/>
        <v>4</v>
      </c>
      <c r="Q53" s="219">
        <f t="shared" si="34"/>
        <v>1</v>
      </c>
      <c r="R53" s="219">
        <f t="shared" si="35"/>
        <v>52</v>
      </c>
      <c r="T53">
        <v>528</v>
      </c>
      <c r="U53">
        <v>2709</v>
      </c>
      <c r="V53" t="s">
        <v>306</v>
      </c>
      <c r="W53">
        <v>2453.817</v>
      </c>
      <c r="X53">
        <v>863.625</v>
      </c>
      <c r="Y53">
        <v>2.8410000000000002</v>
      </c>
      <c r="Z53">
        <v>5.7889999999999997</v>
      </c>
      <c r="AA53">
        <v>147.459125</v>
      </c>
      <c r="AB53">
        <v>1.5813569999999999</v>
      </c>
      <c r="AC53">
        <v>45.144964999999999</v>
      </c>
      <c r="AD53" s="1">
        <v>274</v>
      </c>
      <c r="AE53">
        <v>1</v>
      </c>
      <c r="AF53">
        <v>52</v>
      </c>
      <c r="AG53">
        <v>61</v>
      </c>
      <c r="AH53">
        <v>16.640657999999998</v>
      </c>
      <c r="AI53">
        <v>0</v>
      </c>
      <c r="AJ53">
        <v>0</v>
      </c>
      <c r="AK53">
        <v>4</v>
      </c>
      <c r="AL53">
        <v>436</v>
      </c>
      <c r="AM53" t="s">
        <v>307</v>
      </c>
      <c r="AN53" t="s">
        <v>529</v>
      </c>
      <c r="AO53">
        <v>937.95899999999995</v>
      </c>
      <c r="AR53" t="s">
        <v>115</v>
      </c>
      <c r="AS53" t="s">
        <v>119</v>
      </c>
      <c r="AT53" t="s">
        <v>230</v>
      </c>
      <c r="AU53" t="s">
        <v>306</v>
      </c>
      <c r="AV53" t="s">
        <v>217</v>
      </c>
      <c r="AW53">
        <v>5</v>
      </c>
      <c r="BB53">
        <v>0.7110277255801879</v>
      </c>
      <c r="BC53" t="s">
        <v>68</v>
      </c>
      <c r="BF53" t="s">
        <v>115</v>
      </c>
      <c r="BG53" t="s">
        <v>119</v>
      </c>
      <c r="BH53" t="s">
        <v>306</v>
      </c>
      <c r="BI53">
        <v>2709</v>
      </c>
      <c r="BJ53">
        <v>5</v>
      </c>
      <c r="BK53" t="s">
        <v>230</v>
      </c>
      <c r="BL53" t="s">
        <v>229</v>
      </c>
      <c r="BM53">
        <v>0.7110277255801879</v>
      </c>
      <c r="BN53" t="s">
        <v>68</v>
      </c>
      <c r="BO53" t="s">
        <v>183</v>
      </c>
      <c r="BP53">
        <v>2453.817</v>
      </c>
    </row>
    <row r="54" spans="1:68" ht="16.5" x14ac:dyDescent="0.25">
      <c r="A54" s="110" t="str">
        <f t="shared" si="18"/>
        <v>인천교통공사</v>
      </c>
      <c r="B54" s="111" t="str">
        <f t="shared" si="19"/>
        <v>신숙현</v>
      </c>
      <c r="C54" s="112" t="str">
        <f t="shared" si="20"/>
        <v>F</v>
      </c>
      <c r="D54" s="113">
        <f t="shared" si="21"/>
        <v>0.7569495324930694</v>
      </c>
      <c r="E54" s="114">
        <f t="shared" si="22"/>
        <v>1839</v>
      </c>
      <c r="F54" s="115" t="str">
        <f t="shared" si="23"/>
        <v>순환42</v>
      </c>
      <c r="G54" s="116" t="str">
        <f t="shared" si="24"/>
        <v>70바4929</v>
      </c>
      <c r="H54" s="117">
        <f t="shared" si="25"/>
        <v>4</v>
      </c>
      <c r="I54" s="118">
        <f t="shared" si="26"/>
        <v>2021.009</v>
      </c>
      <c r="J54" s="119">
        <f t="shared" si="27"/>
        <v>9.7896308625650096E-3</v>
      </c>
      <c r="K54" s="119">
        <f t="shared" si="28"/>
        <v>0.36016301129540013</v>
      </c>
      <c r="L54" s="119">
        <f t="shared" si="29"/>
        <v>4.9975037221506681E-2</v>
      </c>
      <c r="M54" s="120">
        <f t="shared" si="30"/>
        <v>4.3230000000000004</v>
      </c>
      <c r="N54" s="121">
        <f t="shared" si="31"/>
        <v>47.154663833758285</v>
      </c>
      <c r="O54" s="121">
        <f t="shared" si="32"/>
        <v>9.5002050955735484</v>
      </c>
      <c r="P54" s="220">
        <f t="shared" si="33"/>
        <v>0</v>
      </c>
      <c r="Q54" s="221">
        <f t="shared" si="34"/>
        <v>953</v>
      </c>
      <c r="R54" s="221">
        <f t="shared" si="35"/>
        <v>192</v>
      </c>
      <c r="T54">
        <v>528</v>
      </c>
      <c r="U54">
        <v>1839</v>
      </c>
      <c r="V54" t="s">
        <v>308</v>
      </c>
      <c r="W54">
        <v>2021.009</v>
      </c>
      <c r="X54">
        <v>767.53300000000002</v>
      </c>
      <c r="Y54">
        <v>2.633</v>
      </c>
      <c r="Z54">
        <v>4.3230000000000004</v>
      </c>
      <c r="AA54">
        <v>153.95718400000001</v>
      </c>
      <c r="AB54">
        <v>1.5071840000000001</v>
      </c>
      <c r="AC54">
        <v>55.449683</v>
      </c>
      <c r="AD54" s="1">
        <v>101</v>
      </c>
      <c r="AE54">
        <v>953</v>
      </c>
      <c r="AF54">
        <v>192</v>
      </c>
      <c r="AG54">
        <v>69</v>
      </c>
      <c r="AH54">
        <v>13.127084</v>
      </c>
      <c r="AI54">
        <v>0</v>
      </c>
      <c r="AJ54">
        <v>0</v>
      </c>
      <c r="AK54">
        <v>0</v>
      </c>
      <c r="AL54">
        <v>0</v>
      </c>
      <c r="AM54" t="s">
        <v>309</v>
      </c>
      <c r="AN54" t="s">
        <v>530</v>
      </c>
      <c r="AO54">
        <v>1699.077</v>
      </c>
      <c r="AR54" t="s">
        <v>115</v>
      </c>
      <c r="AS54" t="s">
        <v>118</v>
      </c>
      <c r="AT54" t="s">
        <v>221</v>
      </c>
      <c r="AU54" t="s">
        <v>308</v>
      </c>
      <c r="AV54" t="s">
        <v>217</v>
      </c>
      <c r="AW54">
        <v>4</v>
      </c>
      <c r="BB54">
        <v>0.7569495324930694</v>
      </c>
      <c r="BC54" t="s">
        <v>68</v>
      </c>
      <c r="BF54" t="s">
        <v>115</v>
      </c>
      <c r="BG54" t="s">
        <v>118</v>
      </c>
      <c r="BH54" t="s">
        <v>308</v>
      </c>
      <c r="BI54">
        <v>1839</v>
      </c>
      <c r="BJ54">
        <v>4</v>
      </c>
      <c r="BK54" t="s">
        <v>221</v>
      </c>
      <c r="BL54" t="s">
        <v>226</v>
      </c>
      <c r="BM54">
        <v>0.7569495324930694</v>
      </c>
      <c r="BN54" t="s">
        <v>68</v>
      </c>
      <c r="BO54" t="s">
        <v>183</v>
      </c>
      <c r="BP54">
        <v>2021.009</v>
      </c>
    </row>
    <row r="55" spans="1:68" ht="16.5" x14ac:dyDescent="0.25">
      <c r="A55" s="127" t="str">
        <f t="shared" si="18"/>
        <v>인천교통공사</v>
      </c>
      <c r="B55" s="128" t="str">
        <f t="shared" si="19"/>
        <v>신정호</v>
      </c>
      <c r="C55" s="129" t="str">
        <f t="shared" si="20"/>
        <v>F</v>
      </c>
      <c r="D55" s="130">
        <f t="shared" si="21"/>
        <v>0.70804167020491826</v>
      </c>
      <c r="E55" s="131">
        <f t="shared" si="22"/>
        <v>5990</v>
      </c>
      <c r="F55" s="132" t="str">
        <f t="shared" si="23"/>
        <v>순환42</v>
      </c>
      <c r="G55" s="133" t="str">
        <f t="shared" si="24"/>
        <v>70바4928</v>
      </c>
      <c r="H55" s="134">
        <f t="shared" si="25"/>
        <v>8</v>
      </c>
      <c r="I55" s="135">
        <f t="shared" si="26"/>
        <v>2251.2470000000003</v>
      </c>
      <c r="J55" s="136">
        <f t="shared" si="27"/>
        <v>2.230736471620903E-3</v>
      </c>
      <c r="K55" s="136">
        <f t="shared" si="28"/>
        <v>0.37059325765997064</v>
      </c>
      <c r="L55" s="136">
        <f t="shared" si="29"/>
        <v>0.1674627439814467</v>
      </c>
      <c r="M55" s="137">
        <f t="shared" si="30"/>
        <v>7.4109999999999996</v>
      </c>
      <c r="N55" s="138">
        <f t="shared" si="31"/>
        <v>4.4419825989773669E-2</v>
      </c>
      <c r="O55" s="138">
        <f t="shared" si="32"/>
        <v>18.567487263725393</v>
      </c>
      <c r="P55" s="218">
        <f t="shared" si="33"/>
        <v>2</v>
      </c>
      <c r="Q55" s="219">
        <f t="shared" si="34"/>
        <v>1</v>
      </c>
      <c r="R55" s="219">
        <f t="shared" si="35"/>
        <v>418</v>
      </c>
      <c r="T55">
        <v>528</v>
      </c>
      <c r="U55">
        <v>5990</v>
      </c>
      <c r="V55" t="s">
        <v>405</v>
      </c>
      <c r="W55">
        <v>2251.2469999999998</v>
      </c>
      <c r="X55">
        <v>952.44600000000003</v>
      </c>
      <c r="Y55">
        <v>2.3639999999999999</v>
      </c>
      <c r="Z55">
        <v>7.4109999999999996</v>
      </c>
      <c r="AA55">
        <v>146.29383799999999</v>
      </c>
      <c r="AB55">
        <v>0.32634299999999999</v>
      </c>
      <c r="AC55">
        <v>54.215510000000002</v>
      </c>
      <c r="AD55" s="1">
        <v>377</v>
      </c>
      <c r="AE55">
        <v>1</v>
      </c>
      <c r="AF55">
        <v>418</v>
      </c>
      <c r="AG55">
        <v>65</v>
      </c>
      <c r="AH55">
        <v>15.388529</v>
      </c>
      <c r="AI55">
        <v>5</v>
      </c>
      <c r="AJ55">
        <v>0</v>
      </c>
      <c r="AK55">
        <v>2</v>
      </c>
      <c r="AL55">
        <v>318</v>
      </c>
      <c r="AM55" t="s">
        <v>406</v>
      </c>
      <c r="AN55" t="s">
        <v>531</v>
      </c>
      <c r="AO55">
        <v>614.35599999999999</v>
      </c>
      <c r="AR55" t="s">
        <v>115</v>
      </c>
      <c r="AS55" t="s">
        <v>118</v>
      </c>
      <c r="AT55" t="s">
        <v>220</v>
      </c>
      <c r="AU55" t="s">
        <v>405</v>
      </c>
      <c r="AV55" t="s">
        <v>217</v>
      </c>
      <c r="AW55">
        <v>8</v>
      </c>
      <c r="BB55">
        <v>0.70804167020491826</v>
      </c>
      <c r="BC55" t="s">
        <v>68</v>
      </c>
      <c r="BF55" t="s">
        <v>115</v>
      </c>
      <c r="BG55" t="s">
        <v>118</v>
      </c>
      <c r="BH55" t="s">
        <v>405</v>
      </c>
      <c r="BI55">
        <v>5990</v>
      </c>
      <c r="BJ55">
        <v>8</v>
      </c>
      <c r="BK55" t="s">
        <v>220</v>
      </c>
      <c r="BL55" t="s">
        <v>225</v>
      </c>
      <c r="BM55">
        <v>0.70804167020491826</v>
      </c>
      <c r="BN55" t="s">
        <v>68</v>
      </c>
      <c r="BO55" t="s">
        <v>183</v>
      </c>
      <c r="BP55">
        <v>2251.2470000000003</v>
      </c>
    </row>
    <row r="56" spans="1:68" ht="16.5" x14ac:dyDescent="0.25">
      <c r="A56" s="110" t="str">
        <f t="shared" si="18"/>
        <v>인천교통공사</v>
      </c>
      <c r="B56" s="111" t="str">
        <f t="shared" si="19"/>
        <v>심순기</v>
      </c>
      <c r="C56" s="112" t="str">
        <f t="shared" si="20"/>
        <v>F</v>
      </c>
      <c r="D56" s="113">
        <f t="shared" si="21"/>
        <v>0.76110231983735355</v>
      </c>
      <c r="E56" s="114">
        <f t="shared" si="22"/>
        <v>8552</v>
      </c>
      <c r="F56" s="115" t="str">
        <f t="shared" si="23"/>
        <v>63</v>
      </c>
      <c r="G56" s="116" t="str">
        <f t="shared" si="24"/>
        <v>70바4905</v>
      </c>
      <c r="H56" s="117">
        <f t="shared" si="25"/>
        <v>3</v>
      </c>
      <c r="I56" s="118">
        <f t="shared" si="26"/>
        <v>2358.9449999999997</v>
      </c>
      <c r="J56" s="119">
        <f t="shared" si="27"/>
        <v>6.0220445971463157E-3</v>
      </c>
      <c r="K56" s="119">
        <f t="shared" si="28"/>
        <v>0.33186663632839319</v>
      </c>
      <c r="L56" s="119">
        <f t="shared" si="29"/>
        <v>0.14286047364393831</v>
      </c>
      <c r="M56" s="120">
        <f t="shared" si="30"/>
        <v>8.1649999999999991</v>
      </c>
      <c r="N56" s="121">
        <f t="shared" si="31"/>
        <v>0.33913465553457156</v>
      </c>
      <c r="O56" s="121">
        <f t="shared" si="32"/>
        <v>2.2043752609747154</v>
      </c>
      <c r="P56" s="220">
        <f t="shared" si="33"/>
        <v>0</v>
      </c>
      <c r="Q56" s="221">
        <f t="shared" si="34"/>
        <v>8</v>
      </c>
      <c r="R56" s="221">
        <f t="shared" si="35"/>
        <v>52</v>
      </c>
      <c r="T56">
        <v>528</v>
      </c>
      <c r="U56">
        <v>8552</v>
      </c>
      <c r="V56" t="s">
        <v>310</v>
      </c>
      <c r="W56">
        <v>2358.9450000000002</v>
      </c>
      <c r="X56">
        <v>882.64</v>
      </c>
      <c r="Y56">
        <v>2.673</v>
      </c>
      <c r="Z56">
        <v>8.1649999999999991</v>
      </c>
      <c r="AA56">
        <v>138.280776</v>
      </c>
      <c r="AB56">
        <v>0.83273299999999995</v>
      </c>
      <c r="AC56">
        <v>45.890776000000002</v>
      </c>
      <c r="AD56" s="1">
        <v>337</v>
      </c>
      <c r="AE56">
        <v>8</v>
      </c>
      <c r="AF56">
        <v>52</v>
      </c>
      <c r="AG56">
        <v>77</v>
      </c>
      <c r="AH56">
        <v>17.059094999999999</v>
      </c>
      <c r="AI56">
        <v>239.8</v>
      </c>
      <c r="AJ56">
        <v>0</v>
      </c>
      <c r="AK56">
        <v>0</v>
      </c>
      <c r="AL56">
        <v>0</v>
      </c>
      <c r="AM56" t="s">
        <v>311</v>
      </c>
      <c r="AN56" t="s">
        <v>532</v>
      </c>
      <c r="AO56">
        <v>2060.7249999999999</v>
      </c>
      <c r="AR56" t="s">
        <v>115</v>
      </c>
      <c r="AS56" t="s">
        <v>116</v>
      </c>
      <c r="AT56" t="s">
        <v>196</v>
      </c>
      <c r="AU56" t="s">
        <v>310</v>
      </c>
      <c r="AV56" t="s">
        <v>48</v>
      </c>
      <c r="AW56">
        <v>3</v>
      </c>
      <c r="BB56">
        <v>0.76110231983735355</v>
      </c>
      <c r="BC56" t="s">
        <v>68</v>
      </c>
      <c r="BF56" t="s">
        <v>115</v>
      </c>
      <c r="BG56" t="s">
        <v>116</v>
      </c>
      <c r="BH56" t="s">
        <v>310</v>
      </c>
      <c r="BI56">
        <v>8552</v>
      </c>
      <c r="BJ56">
        <v>3</v>
      </c>
      <c r="BK56" t="s">
        <v>196</v>
      </c>
      <c r="BL56" t="s">
        <v>199</v>
      </c>
      <c r="BM56">
        <v>0.76110231983735355</v>
      </c>
      <c r="BN56" t="s">
        <v>68</v>
      </c>
      <c r="BO56" t="s">
        <v>183</v>
      </c>
      <c r="BP56">
        <v>2358.9449999999997</v>
      </c>
    </row>
    <row r="57" spans="1:68" ht="16.5" x14ac:dyDescent="0.25">
      <c r="A57" s="127" t="str">
        <f t="shared" si="18"/>
        <v>인천교통공사</v>
      </c>
      <c r="B57" s="128" t="str">
        <f t="shared" si="19"/>
        <v>안길도</v>
      </c>
      <c r="C57" s="129" t="str">
        <f t="shared" si="20"/>
        <v>D</v>
      </c>
      <c r="D57" s="130">
        <f t="shared" si="21"/>
        <v>0.81405405405405407</v>
      </c>
      <c r="E57" s="131">
        <f t="shared" si="22"/>
        <v>7731</v>
      </c>
      <c r="F57" s="132" t="str">
        <f t="shared" si="23"/>
        <v>순환47</v>
      </c>
      <c r="G57" s="133" t="str">
        <f t="shared" si="24"/>
        <v>70바4942</v>
      </c>
      <c r="H57" s="134">
        <f t="shared" si="25"/>
        <v>1</v>
      </c>
      <c r="I57" s="135">
        <f t="shared" si="26"/>
        <v>2275.3139999999999</v>
      </c>
      <c r="J57" s="136">
        <f t="shared" si="27"/>
        <v>3.9601273489441148E-3</v>
      </c>
      <c r="K57" s="136">
        <f t="shared" si="28"/>
        <v>0.27846585439432053</v>
      </c>
      <c r="L57" s="136">
        <f t="shared" si="29"/>
        <v>8.4823457333800964E-2</v>
      </c>
      <c r="M57" s="137">
        <f t="shared" si="30"/>
        <v>3.81</v>
      </c>
      <c r="N57" s="138">
        <f t="shared" si="31"/>
        <v>8.7899955786322245E-2</v>
      </c>
      <c r="O57" s="138">
        <f t="shared" si="32"/>
        <v>0.43949977893161124</v>
      </c>
      <c r="P57" s="218">
        <f t="shared" si="33"/>
        <v>0</v>
      </c>
      <c r="Q57" s="219">
        <f t="shared" si="34"/>
        <v>2</v>
      </c>
      <c r="R57" s="219">
        <f t="shared" si="35"/>
        <v>10</v>
      </c>
      <c r="T57">
        <v>528</v>
      </c>
      <c r="U57">
        <v>7731</v>
      </c>
      <c r="V57" t="s">
        <v>312</v>
      </c>
      <c r="W57">
        <v>2275.3139999999999</v>
      </c>
      <c r="X57">
        <v>755.45399999999995</v>
      </c>
      <c r="Y57">
        <v>3.012</v>
      </c>
      <c r="Z57">
        <v>3.81</v>
      </c>
      <c r="AA57">
        <v>137.321594</v>
      </c>
      <c r="AB57">
        <v>0.54381100000000004</v>
      </c>
      <c r="AC57">
        <v>38.239375000000003</v>
      </c>
      <c r="AD57" s="1">
        <v>193</v>
      </c>
      <c r="AE57">
        <v>2</v>
      </c>
      <c r="AF57">
        <v>10</v>
      </c>
      <c r="AG57">
        <v>59</v>
      </c>
      <c r="AH57">
        <v>16.569236</v>
      </c>
      <c r="AI57">
        <v>0</v>
      </c>
      <c r="AJ57">
        <v>0</v>
      </c>
      <c r="AK57">
        <v>0</v>
      </c>
      <c r="AL57">
        <v>0</v>
      </c>
      <c r="AM57" t="s">
        <v>313</v>
      </c>
      <c r="AN57" t="s">
        <v>533</v>
      </c>
      <c r="AO57">
        <v>2275.3139999999999</v>
      </c>
      <c r="AR57" t="s">
        <v>115</v>
      </c>
      <c r="AS57" t="s">
        <v>120</v>
      </c>
      <c r="AT57" t="s">
        <v>234</v>
      </c>
      <c r="AU57" t="s">
        <v>312</v>
      </c>
      <c r="AV57" t="s">
        <v>217</v>
      </c>
      <c r="AW57">
        <v>1</v>
      </c>
      <c r="BB57">
        <v>0.81405405405405407</v>
      </c>
      <c r="BC57" t="s">
        <v>66</v>
      </c>
      <c r="BF57" t="s">
        <v>115</v>
      </c>
      <c r="BG57" t="s">
        <v>120</v>
      </c>
      <c r="BH57" t="s">
        <v>312</v>
      </c>
      <c r="BI57">
        <v>7731</v>
      </c>
      <c r="BJ57">
        <v>1</v>
      </c>
      <c r="BK57" t="s">
        <v>234</v>
      </c>
      <c r="BL57" t="s">
        <v>172</v>
      </c>
      <c r="BM57">
        <v>0.81405405405405407</v>
      </c>
      <c r="BN57" t="s">
        <v>66</v>
      </c>
      <c r="BO57" t="s">
        <v>174</v>
      </c>
      <c r="BP57">
        <v>2275.3139999999999</v>
      </c>
    </row>
    <row r="58" spans="1:68" ht="16.5" x14ac:dyDescent="0.25">
      <c r="A58" s="110" t="str">
        <f t="shared" si="18"/>
        <v>인천교통공사</v>
      </c>
      <c r="B58" s="111" t="str">
        <f t="shared" si="19"/>
        <v>안험</v>
      </c>
      <c r="C58" s="112" t="str">
        <f t="shared" si="20"/>
        <v>F</v>
      </c>
      <c r="D58" s="113">
        <f t="shared" si="21"/>
        <v>0.71881973439643421</v>
      </c>
      <c r="E58" s="114">
        <f t="shared" si="22"/>
        <v>1092</v>
      </c>
      <c r="F58" s="115" t="str">
        <f t="shared" si="23"/>
        <v>63</v>
      </c>
      <c r="G58" s="116" t="str">
        <f t="shared" si="24"/>
        <v>70바4913</v>
      </c>
      <c r="H58" s="117">
        <f t="shared" si="25"/>
        <v>3</v>
      </c>
      <c r="I58" s="118">
        <f t="shared" si="26"/>
        <v>2313.663</v>
      </c>
      <c r="J58" s="119">
        <f t="shared" si="27"/>
        <v>2.2578386318736033E-2</v>
      </c>
      <c r="K58" s="119">
        <f t="shared" si="28"/>
        <v>0.37163648949796352</v>
      </c>
      <c r="L58" s="119">
        <f t="shared" si="29"/>
        <v>0.23771828481503141</v>
      </c>
      <c r="M58" s="120">
        <f t="shared" si="30"/>
        <v>11.898999999999999</v>
      </c>
      <c r="N58" s="121">
        <f t="shared" si="31"/>
        <v>8.5280427630176306E-2</v>
      </c>
      <c r="O58" s="121">
        <f t="shared" si="32"/>
        <v>8.0163601972365726</v>
      </c>
      <c r="P58" s="220">
        <f t="shared" si="33"/>
        <v>6</v>
      </c>
      <c r="Q58" s="221">
        <f t="shared" si="34"/>
        <v>2</v>
      </c>
      <c r="R58" s="221">
        <f t="shared" si="35"/>
        <v>188</v>
      </c>
      <c r="T58">
        <v>528</v>
      </c>
      <c r="U58">
        <v>1092</v>
      </c>
      <c r="V58" t="s">
        <v>314</v>
      </c>
      <c r="W58">
        <v>2345.2040000000002</v>
      </c>
      <c r="X58">
        <v>930.24300000000005</v>
      </c>
      <c r="Y58">
        <v>2.5209999999999999</v>
      </c>
      <c r="Z58">
        <v>11.898999999999999</v>
      </c>
      <c r="AA58">
        <v>141.332731</v>
      </c>
      <c r="AB58">
        <v>3.191065</v>
      </c>
      <c r="AC58">
        <v>52.5244</v>
      </c>
      <c r="AD58" s="1">
        <v>550</v>
      </c>
      <c r="AE58">
        <v>2</v>
      </c>
      <c r="AF58">
        <v>188</v>
      </c>
      <c r="AG58">
        <v>71</v>
      </c>
      <c r="AH58">
        <v>16.593495000000001</v>
      </c>
      <c r="AI58">
        <v>0</v>
      </c>
      <c r="AJ58">
        <v>0</v>
      </c>
      <c r="AK58">
        <v>6</v>
      </c>
      <c r="AL58">
        <v>622</v>
      </c>
      <c r="AM58" t="s">
        <v>315</v>
      </c>
      <c r="AN58" t="s">
        <v>534</v>
      </c>
      <c r="AO58">
        <v>2011.125</v>
      </c>
      <c r="AR58" t="s">
        <v>115</v>
      </c>
      <c r="AS58" t="s">
        <v>116</v>
      </c>
      <c r="AT58" t="s">
        <v>204</v>
      </c>
      <c r="AU58" t="s">
        <v>314</v>
      </c>
      <c r="AV58" t="s">
        <v>48</v>
      </c>
      <c r="AW58">
        <v>3</v>
      </c>
      <c r="BB58">
        <v>0.71881973439643421</v>
      </c>
      <c r="BC58" t="s">
        <v>68</v>
      </c>
      <c r="BF58" t="s">
        <v>115</v>
      </c>
      <c r="BG58" t="s">
        <v>116</v>
      </c>
      <c r="BH58" t="s">
        <v>314</v>
      </c>
      <c r="BI58">
        <v>1092</v>
      </c>
      <c r="BJ58">
        <v>3</v>
      </c>
      <c r="BK58" t="s">
        <v>204</v>
      </c>
      <c r="BL58" t="s">
        <v>203</v>
      </c>
      <c r="BM58">
        <v>0.71881973439643421</v>
      </c>
      <c r="BN58" t="s">
        <v>68</v>
      </c>
      <c r="BO58" t="s">
        <v>183</v>
      </c>
      <c r="BP58">
        <v>2313.663</v>
      </c>
    </row>
    <row r="59" spans="1:68" ht="16.5" x14ac:dyDescent="0.25">
      <c r="A59" s="127" t="str">
        <f t="shared" si="18"/>
        <v>인천교통공사</v>
      </c>
      <c r="B59" s="128" t="str">
        <f t="shared" si="19"/>
        <v>안희열</v>
      </c>
      <c r="C59" s="129" t="str">
        <f t="shared" si="20"/>
        <v>D</v>
      </c>
      <c r="D59" s="130">
        <f t="shared" si="21"/>
        <v>0.81626217442649285</v>
      </c>
      <c r="E59" s="131">
        <f t="shared" si="22"/>
        <v>8233</v>
      </c>
      <c r="F59" s="132" t="str">
        <f t="shared" si="23"/>
        <v>63</v>
      </c>
      <c r="G59" s="133" t="str">
        <f t="shared" si="24"/>
        <v>70바4917</v>
      </c>
      <c r="H59" s="134">
        <f t="shared" si="25"/>
        <v>8</v>
      </c>
      <c r="I59" s="135">
        <f t="shared" si="26"/>
        <v>2418.7919999999999</v>
      </c>
      <c r="J59" s="136">
        <f t="shared" si="27"/>
        <v>4.4196559377148595E-3</v>
      </c>
      <c r="K59" s="136">
        <f t="shared" si="28"/>
        <v>0.30631464004273806</v>
      </c>
      <c r="L59" s="136">
        <f t="shared" si="29"/>
        <v>0.11451997526037791</v>
      </c>
      <c r="M59" s="137">
        <f t="shared" si="30"/>
        <v>7.5640000000000001</v>
      </c>
      <c r="N59" s="138">
        <f t="shared" si="31"/>
        <v>4.1342951357537155E-2</v>
      </c>
      <c r="O59" s="138">
        <f t="shared" si="32"/>
        <v>3.1834072545303607</v>
      </c>
      <c r="P59" s="218">
        <f t="shared" si="33"/>
        <v>1</v>
      </c>
      <c r="Q59" s="219">
        <f t="shared" si="34"/>
        <v>1</v>
      </c>
      <c r="R59" s="219">
        <f t="shared" si="35"/>
        <v>77</v>
      </c>
      <c r="T59">
        <v>528</v>
      </c>
      <c r="U59">
        <v>8233</v>
      </c>
      <c r="V59" t="s">
        <v>316</v>
      </c>
      <c r="W59">
        <v>2418.7919999999999</v>
      </c>
      <c r="X59">
        <v>838.49400000000003</v>
      </c>
      <c r="Y59">
        <v>2.8849999999999998</v>
      </c>
      <c r="Z59">
        <v>7.5640000000000001</v>
      </c>
      <c r="AA59">
        <v>145.99077600000001</v>
      </c>
      <c r="AB59">
        <v>0.64522900000000005</v>
      </c>
      <c r="AC59">
        <v>44.719112000000003</v>
      </c>
      <c r="AD59" s="1">
        <v>277</v>
      </c>
      <c r="AE59">
        <v>1</v>
      </c>
      <c r="AF59">
        <v>77</v>
      </c>
      <c r="AG59">
        <v>70</v>
      </c>
      <c r="AH59">
        <v>16.568114999999999</v>
      </c>
      <c r="AI59">
        <v>185.8</v>
      </c>
      <c r="AJ59">
        <v>0</v>
      </c>
      <c r="AK59">
        <v>1</v>
      </c>
      <c r="AL59">
        <v>133</v>
      </c>
      <c r="AM59" t="s">
        <v>317</v>
      </c>
      <c r="AN59" t="s">
        <v>535</v>
      </c>
      <c r="AO59">
        <v>732.86699999999996</v>
      </c>
      <c r="AR59" t="s">
        <v>115</v>
      </c>
      <c r="AS59" t="s">
        <v>116</v>
      </c>
      <c r="AT59" t="s">
        <v>210</v>
      </c>
      <c r="AU59" t="s">
        <v>316</v>
      </c>
      <c r="AV59" t="s">
        <v>48</v>
      </c>
      <c r="AW59">
        <v>8</v>
      </c>
      <c r="BB59">
        <v>0.81626217442649285</v>
      </c>
      <c r="BC59" t="s">
        <v>66</v>
      </c>
      <c r="BF59" t="s">
        <v>115</v>
      </c>
      <c r="BG59" t="s">
        <v>116</v>
      </c>
      <c r="BH59" t="s">
        <v>316</v>
      </c>
      <c r="BI59">
        <v>8233</v>
      </c>
      <c r="BJ59">
        <v>8</v>
      </c>
      <c r="BK59" t="s">
        <v>210</v>
      </c>
      <c r="BL59" t="s">
        <v>237</v>
      </c>
      <c r="BM59">
        <v>0.81626217442649285</v>
      </c>
      <c r="BN59" t="s">
        <v>66</v>
      </c>
      <c r="BO59" t="s">
        <v>174</v>
      </c>
      <c r="BP59">
        <v>2418.7919999999999</v>
      </c>
    </row>
    <row r="60" spans="1:68" ht="16.5" x14ac:dyDescent="0.25">
      <c r="A60" s="110" t="str">
        <f t="shared" si="18"/>
        <v>인천교통공사</v>
      </c>
      <c r="B60" s="111" t="str">
        <f t="shared" si="19"/>
        <v>오경택</v>
      </c>
      <c r="C60" s="112" t="str">
        <f t="shared" si="20"/>
        <v>D</v>
      </c>
      <c r="D60" s="113">
        <f t="shared" si="21"/>
        <v>0.80758327516483908</v>
      </c>
      <c r="E60" s="114">
        <f t="shared" si="22"/>
        <v>6899</v>
      </c>
      <c r="F60" s="115" t="str">
        <f t="shared" si="23"/>
        <v>63</v>
      </c>
      <c r="G60" s="116" t="str">
        <f t="shared" si="24"/>
        <v>70바4917</v>
      </c>
      <c r="H60" s="117">
        <f t="shared" si="25"/>
        <v>3</v>
      </c>
      <c r="I60" s="118">
        <f t="shared" si="26"/>
        <v>447.79600000000005</v>
      </c>
      <c r="J60" s="119">
        <f t="shared" si="27"/>
        <v>5.4421300983579978E-3</v>
      </c>
      <c r="K60" s="119">
        <f t="shared" si="28"/>
        <v>0.3276034505679376</v>
      </c>
      <c r="L60" s="119">
        <f t="shared" si="29"/>
        <v>0.28584444702498457</v>
      </c>
      <c r="M60" s="120">
        <f t="shared" si="30"/>
        <v>9.84</v>
      </c>
      <c r="N60" s="121">
        <f t="shared" si="31"/>
        <v>0</v>
      </c>
      <c r="O60" s="121">
        <f t="shared" si="32"/>
        <v>5.8062153301949992</v>
      </c>
      <c r="P60" s="220">
        <f t="shared" si="33"/>
        <v>0</v>
      </c>
      <c r="Q60" s="221">
        <f t="shared" si="34"/>
        <v>0</v>
      </c>
      <c r="R60" s="221">
        <f t="shared" si="35"/>
        <v>26</v>
      </c>
      <c r="T60">
        <v>528</v>
      </c>
      <c r="U60">
        <v>6899</v>
      </c>
      <c r="V60" t="s">
        <v>318</v>
      </c>
      <c r="W60">
        <v>447.79599999999999</v>
      </c>
      <c r="X60">
        <v>158.98400000000001</v>
      </c>
      <c r="Y60">
        <v>2.8170000000000002</v>
      </c>
      <c r="Z60">
        <v>9.84</v>
      </c>
      <c r="AA60">
        <v>25.161655</v>
      </c>
      <c r="AB60">
        <v>0.136933</v>
      </c>
      <c r="AC60">
        <v>8.2430450000000004</v>
      </c>
      <c r="AD60" s="1">
        <v>128</v>
      </c>
      <c r="AE60">
        <v>0</v>
      </c>
      <c r="AF60">
        <v>26</v>
      </c>
      <c r="AG60">
        <v>71</v>
      </c>
      <c r="AH60">
        <v>17.796762000000001</v>
      </c>
      <c r="AI60">
        <v>63.1</v>
      </c>
      <c r="AJ60">
        <v>0</v>
      </c>
      <c r="AK60">
        <v>0</v>
      </c>
      <c r="AL60">
        <v>0</v>
      </c>
      <c r="AM60" t="s">
        <v>319</v>
      </c>
      <c r="AN60" t="s">
        <v>536</v>
      </c>
      <c r="AO60">
        <v>222.126</v>
      </c>
      <c r="AR60" t="s">
        <v>115</v>
      </c>
      <c r="AS60" t="s">
        <v>116</v>
      </c>
      <c r="AT60" t="s">
        <v>210</v>
      </c>
      <c r="AU60" t="s">
        <v>318</v>
      </c>
      <c r="AV60" t="s">
        <v>48</v>
      </c>
      <c r="AW60">
        <v>3</v>
      </c>
      <c r="BB60">
        <v>0.80758327516483908</v>
      </c>
      <c r="BC60" t="s">
        <v>66</v>
      </c>
      <c r="BF60" t="s">
        <v>115</v>
      </c>
      <c r="BG60" t="s">
        <v>116</v>
      </c>
      <c r="BH60" t="s">
        <v>318</v>
      </c>
      <c r="BI60">
        <v>6899</v>
      </c>
      <c r="BJ60">
        <v>3</v>
      </c>
      <c r="BK60" t="s">
        <v>210</v>
      </c>
      <c r="BL60" t="s">
        <v>200</v>
      </c>
      <c r="BM60">
        <v>0.80758327516483908</v>
      </c>
      <c r="BN60" t="s">
        <v>66</v>
      </c>
      <c r="BO60" t="s">
        <v>174</v>
      </c>
      <c r="BP60">
        <v>447.79600000000005</v>
      </c>
    </row>
    <row r="61" spans="1:68" ht="16.5" x14ac:dyDescent="0.25">
      <c r="A61" s="127" t="str">
        <f t="shared" si="18"/>
        <v>인천교통공사</v>
      </c>
      <c r="B61" s="128" t="str">
        <f t="shared" si="19"/>
        <v>윤세경</v>
      </c>
      <c r="C61" s="129" t="str">
        <f t="shared" si="20"/>
        <v>F</v>
      </c>
      <c r="D61" s="130">
        <f t="shared" si="21"/>
        <v>0.7728845120622938</v>
      </c>
      <c r="E61" s="131">
        <f t="shared" si="22"/>
        <v>8809</v>
      </c>
      <c r="F61" s="132" t="str">
        <f t="shared" si="23"/>
        <v>순환42</v>
      </c>
      <c r="G61" s="133" t="str">
        <f t="shared" si="24"/>
        <v>70바4932</v>
      </c>
      <c r="H61" s="134">
        <f t="shared" si="25"/>
        <v>9</v>
      </c>
      <c r="I61" s="135">
        <f t="shared" si="26"/>
        <v>2555.1110000000003</v>
      </c>
      <c r="J61" s="136">
        <f t="shared" si="27"/>
        <v>6.0366780240282431E-3</v>
      </c>
      <c r="K61" s="136">
        <f t="shared" si="28"/>
        <v>0.32904549397914218</v>
      </c>
      <c r="L61" s="136">
        <f t="shared" si="29"/>
        <v>9.3538010677422609E-2</v>
      </c>
      <c r="M61" s="137">
        <f t="shared" si="30"/>
        <v>4.4649999999999999</v>
      </c>
      <c r="N61" s="138">
        <f t="shared" si="31"/>
        <v>1.9568621480632349</v>
      </c>
      <c r="O61" s="138">
        <f t="shared" si="32"/>
        <v>2.3873718206371466</v>
      </c>
      <c r="P61" s="218">
        <f t="shared" si="33"/>
        <v>0</v>
      </c>
      <c r="Q61" s="219">
        <f t="shared" si="34"/>
        <v>50</v>
      </c>
      <c r="R61" s="219">
        <f t="shared" si="35"/>
        <v>61</v>
      </c>
      <c r="T61">
        <v>528</v>
      </c>
      <c r="U61">
        <v>8809</v>
      </c>
      <c r="V61" t="s">
        <v>407</v>
      </c>
      <c r="W61">
        <v>2555.1109999999999</v>
      </c>
      <c r="X61">
        <v>947.75400000000002</v>
      </c>
      <c r="Y61">
        <v>2.6960000000000002</v>
      </c>
      <c r="Z61">
        <v>4.4649999999999999</v>
      </c>
      <c r="AA61">
        <v>172.50133199999999</v>
      </c>
      <c r="AB61">
        <v>1.0413349999999999</v>
      </c>
      <c r="AC61">
        <v>56.760786000000003</v>
      </c>
      <c r="AD61" s="1">
        <v>239</v>
      </c>
      <c r="AE61">
        <v>50</v>
      </c>
      <c r="AF61">
        <v>61</v>
      </c>
      <c r="AG61">
        <v>64</v>
      </c>
      <c r="AH61">
        <v>14.812123</v>
      </c>
      <c r="AI61">
        <v>11.2</v>
      </c>
      <c r="AJ61">
        <v>0</v>
      </c>
      <c r="AK61">
        <v>0</v>
      </c>
      <c r="AL61">
        <v>0</v>
      </c>
      <c r="AM61" t="s">
        <v>408</v>
      </c>
      <c r="AN61" t="s">
        <v>537</v>
      </c>
      <c r="AO61">
        <v>723.42</v>
      </c>
      <c r="AR61" t="s">
        <v>115</v>
      </c>
      <c r="AS61" t="s">
        <v>118</v>
      </c>
      <c r="AT61" t="s">
        <v>224</v>
      </c>
      <c r="AU61" t="s">
        <v>407</v>
      </c>
      <c r="AV61" t="s">
        <v>217</v>
      </c>
      <c r="AW61">
        <v>9</v>
      </c>
      <c r="BB61">
        <v>0.7728845120622938</v>
      </c>
      <c r="BC61" t="s">
        <v>68</v>
      </c>
      <c r="BF61" t="s">
        <v>115</v>
      </c>
      <c r="BG61" t="s">
        <v>118</v>
      </c>
      <c r="BH61" t="s">
        <v>407</v>
      </c>
      <c r="BI61">
        <v>8809</v>
      </c>
      <c r="BJ61">
        <v>9</v>
      </c>
      <c r="BK61" t="s">
        <v>224</v>
      </c>
      <c r="BL61" t="s">
        <v>227</v>
      </c>
      <c r="BM61">
        <v>0.7728845120622938</v>
      </c>
      <c r="BN61" t="s">
        <v>68</v>
      </c>
      <c r="BO61" t="s">
        <v>183</v>
      </c>
      <c r="BP61">
        <v>2555.1110000000003</v>
      </c>
    </row>
    <row r="62" spans="1:68" ht="16.5" x14ac:dyDescent="0.25">
      <c r="A62" s="110" t="str">
        <f t="shared" si="18"/>
        <v>인천교통공사</v>
      </c>
      <c r="B62" s="111" t="str">
        <f t="shared" si="19"/>
        <v>이대일</v>
      </c>
      <c r="C62" s="112" t="str">
        <f t="shared" si="20"/>
        <v>F</v>
      </c>
      <c r="D62" s="113">
        <f t="shared" si="21"/>
        <v>0.70416769452544725</v>
      </c>
      <c r="E62" s="114">
        <f t="shared" si="22"/>
        <v>1371</v>
      </c>
      <c r="F62" s="115" t="str">
        <f t="shared" si="23"/>
        <v>순환43</v>
      </c>
      <c r="G62" s="116" t="str">
        <f t="shared" si="24"/>
        <v>70바4939</v>
      </c>
      <c r="H62" s="117">
        <f t="shared" si="25"/>
        <v>2</v>
      </c>
      <c r="I62" s="118">
        <f t="shared" si="26"/>
        <v>2816.7779999999998</v>
      </c>
      <c r="J62" s="119">
        <f t="shared" si="27"/>
        <v>4.9861972649641794E-3</v>
      </c>
      <c r="K62" s="119">
        <f t="shared" si="28"/>
        <v>0.31953033299641953</v>
      </c>
      <c r="L62" s="119">
        <f t="shared" si="29"/>
        <v>0.11786516367282052</v>
      </c>
      <c r="M62" s="120">
        <f t="shared" si="30"/>
        <v>7.0359999999999996</v>
      </c>
      <c r="N62" s="121">
        <f t="shared" si="31"/>
        <v>0</v>
      </c>
      <c r="O62" s="121">
        <f t="shared" si="32"/>
        <v>0.85203732775532903</v>
      </c>
      <c r="P62" s="220">
        <f t="shared" si="33"/>
        <v>0</v>
      </c>
      <c r="Q62" s="221">
        <f t="shared" si="34"/>
        <v>0</v>
      </c>
      <c r="R62" s="221">
        <f t="shared" si="35"/>
        <v>24</v>
      </c>
      <c r="T62">
        <v>528</v>
      </c>
      <c r="U62">
        <v>1371</v>
      </c>
      <c r="V62" t="s">
        <v>320</v>
      </c>
      <c r="W62">
        <v>2816.7779999999998</v>
      </c>
      <c r="X62">
        <v>1000.559</v>
      </c>
      <c r="Y62">
        <v>2.8149999999999999</v>
      </c>
      <c r="Z62">
        <v>7.0359999999999996</v>
      </c>
      <c r="AA62">
        <v>160.82356100000001</v>
      </c>
      <c r="AB62">
        <v>0.801898</v>
      </c>
      <c r="AC62">
        <v>51.388005999999997</v>
      </c>
      <c r="AD62" s="1">
        <v>332</v>
      </c>
      <c r="AE62">
        <v>0</v>
      </c>
      <c r="AF62">
        <v>24</v>
      </c>
      <c r="AG62">
        <v>62</v>
      </c>
      <c r="AH62">
        <v>17.514709</v>
      </c>
      <c r="AI62">
        <v>0</v>
      </c>
      <c r="AJ62">
        <v>0</v>
      </c>
      <c r="AK62">
        <v>0</v>
      </c>
      <c r="AL62">
        <v>0</v>
      </c>
      <c r="AM62" t="s">
        <v>321</v>
      </c>
      <c r="AN62" t="s">
        <v>538</v>
      </c>
      <c r="AO62">
        <v>2660.877</v>
      </c>
      <c r="AR62" t="s">
        <v>115</v>
      </c>
      <c r="AS62" t="s">
        <v>119</v>
      </c>
      <c r="AT62" t="s">
        <v>231</v>
      </c>
      <c r="AU62" t="s">
        <v>320</v>
      </c>
      <c r="AV62" t="s">
        <v>217</v>
      </c>
      <c r="AW62">
        <v>2</v>
      </c>
      <c r="BB62">
        <v>0.70416769452544725</v>
      </c>
      <c r="BC62" t="s">
        <v>68</v>
      </c>
      <c r="BF62" t="s">
        <v>115</v>
      </c>
      <c r="BG62" t="s">
        <v>119</v>
      </c>
      <c r="BH62" t="s">
        <v>320</v>
      </c>
      <c r="BI62">
        <v>1371</v>
      </c>
      <c r="BJ62">
        <v>2</v>
      </c>
      <c r="BK62" t="s">
        <v>231</v>
      </c>
      <c r="BL62" t="s">
        <v>233</v>
      </c>
      <c r="BM62">
        <v>0.70416769452544725</v>
      </c>
      <c r="BN62" t="s">
        <v>68</v>
      </c>
      <c r="BO62" t="s">
        <v>183</v>
      </c>
      <c r="BP62">
        <v>2816.7779999999998</v>
      </c>
    </row>
    <row r="63" spans="1:68" ht="16.5" x14ac:dyDescent="0.25">
      <c r="A63" s="127" t="str">
        <f t="shared" si="18"/>
        <v>인천교통공사</v>
      </c>
      <c r="B63" s="128" t="str">
        <f t="shared" si="19"/>
        <v>이명덕</v>
      </c>
      <c r="C63" s="129" t="str">
        <f t="shared" si="20"/>
        <v>D</v>
      </c>
      <c r="D63" s="130">
        <f t="shared" si="21"/>
        <v>0.83816152623526796</v>
      </c>
      <c r="E63" s="131">
        <f t="shared" si="22"/>
        <v>1768</v>
      </c>
      <c r="F63" s="132" t="str">
        <f t="shared" si="23"/>
        <v>순환47</v>
      </c>
      <c r="G63" s="133" t="str">
        <f t="shared" si="24"/>
        <v>70바4942</v>
      </c>
      <c r="H63" s="134">
        <f t="shared" si="25"/>
        <v>2</v>
      </c>
      <c r="I63" s="135">
        <f t="shared" si="26"/>
        <v>2218.1710000000003</v>
      </c>
      <c r="J63" s="136">
        <f t="shared" si="27"/>
        <v>3.5342511886385722E-3</v>
      </c>
      <c r="K63" s="136">
        <f t="shared" si="28"/>
        <v>0.29104768137382669</v>
      </c>
      <c r="L63" s="136">
        <f t="shared" si="29"/>
        <v>2.704931224869498E-2</v>
      </c>
      <c r="M63" s="137">
        <f t="shared" si="30"/>
        <v>3.2349999999999999</v>
      </c>
      <c r="N63" s="138">
        <f t="shared" si="31"/>
        <v>0</v>
      </c>
      <c r="O63" s="138">
        <f t="shared" si="32"/>
        <v>9.0164374162316624E-2</v>
      </c>
      <c r="P63" s="218">
        <f t="shared" si="33"/>
        <v>0</v>
      </c>
      <c r="Q63" s="219">
        <f t="shared" si="34"/>
        <v>0</v>
      </c>
      <c r="R63" s="219">
        <f t="shared" si="35"/>
        <v>2</v>
      </c>
      <c r="T63">
        <v>528</v>
      </c>
      <c r="U63">
        <v>1768</v>
      </c>
      <c r="V63" t="s">
        <v>322</v>
      </c>
      <c r="W63">
        <v>2218.1709999999998</v>
      </c>
      <c r="X63">
        <v>715.43499999999995</v>
      </c>
      <c r="Y63">
        <v>3.1</v>
      </c>
      <c r="Z63">
        <v>3.2349999999999999</v>
      </c>
      <c r="AA63">
        <v>140.19631699999999</v>
      </c>
      <c r="AB63">
        <v>0.49548900000000001</v>
      </c>
      <c r="AC63">
        <v>40.803812999999998</v>
      </c>
      <c r="AD63" s="1">
        <v>60</v>
      </c>
      <c r="AE63">
        <v>0</v>
      </c>
      <c r="AF63">
        <v>2</v>
      </c>
      <c r="AG63">
        <v>50</v>
      </c>
      <c r="AH63">
        <v>15.821892</v>
      </c>
      <c r="AI63">
        <v>0</v>
      </c>
      <c r="AJ63">
        <v>0</v>
      </c>
      <c r="AK63">
        <v>0</v>
      </c>
      <c r="AL63">
        <v>0</v>
      </c>
      <c r="AM63" t="s">
        <v>323</v>
      </c>
      <c r="AN63" t="s">
        <v>539</v>
      </c>
      <c r="AO63">
        <v>2091.4450000000002</v>
      </c>
      <c r="AR63" t="s">
        <v>115</v>
      </c>
      <c r="AS63" t="s">
        <v>120</v>
      </c>
      <c r="AT63" t="s">
        <v>234</v>
      </c>
      <c r="AU63" t="s">
        <v>322</v>
      </c>
      <c r="AV63" t="s">
        <v>217</v>
      </c>
      <c r="AW63">
        <v>2</v>
      </c>
      <c r="BB63">
        <v>0.83816152623526796</v>
      </c>
      <c r="BC63" t="s">
        <v>66</v>
      </c>
      <c r="BF63" t="s">
        <v>115</v>
      </c>
      <c r="BG63" t="s">
        <v>120</v>
      </c>
      <c r="BH63" t="s">
        <v>322</v>
      </c>
      <c r="BI63">
        <v>1768</v>
      </c>
      <c r="BJ63">
        <v>2</v>
      </c>
      <c r="BK63" t="s">
        <v>234</v>
      </c>
      <c r="BL63" t="s">
        <v>236</v>
      </c>
      <c r="BM63">
        <v>0.83816152623526796</v>
      </c>
      <c r="BN63" t="s">
        <v>66</v>
      </c>
      <c r="BO63" t="s">
        <v>174</v>
      </c>
      <c r="BP63">
        <v>2218.1710000000003</v>
      </c>
    </row>
    <row r="64" spans="1:68" ht="16.5" x14ac:dyDescent="0.25">
      <c r="A64" s="110" t="str">
        <f t="shared" si="18"/>
        <v>인천교통공사</v>
      </c>
      <c r="B64" s="111" t="str">
        <f t="shared" si="19"/>
        <v>이민호</v>
      </c>
      <c r="C64" s="112" t="str">
        <f t="shared" si="20"/>
        <v>F</v>
      </c>
      <c r="D64" s="113">
        <f t="shared" si="21"/>
        <v>0.70741940666830905</v>
      </c>
      <c r="E64" s="114">
        <f t="shared" si="22"/>
        <v>2271</v>
      </c>
      <c r="F64" s="115" t="str">
        <f t="shared" si="23"/>
        <v>순환41</v>
      </c>
      <c r="G64" s="116" t="str">
        <f t="shared" si="24"/>
        <v>70바4920</v>
      </c>
      <c r="H64" s="117">
        <f t="shared" si="25"/>
        <v>6</v>
      </c>
      <c r="I64" s="118">
        <f t="shared" si="26"/>
        <v>2123.6459999999997</v>
      </c>
      <c r="J64" s="119">
        <f t="shared" si="27"/>
        <v>4.8618918681992964E-3</v>
      </c>
      <c r="K64" s="119">
        <f t="shared" si="28"/>
        <v>0.35281341598369509</v>
      </c>
      <c r="L64" s="119">
        <f t="shared" si="29"/>
        <v>0.13184871678236393</v>
      </c>
      <c r="M64" s="120">
        <f t="shared" si="30"/>
        <v>9.9870000000000001</v>
      </c>
      <c r="N64" s="121">
        <f t="shared" si="31"/>
        <v>0</v>
      </c>
      <c r="O64" s="121">
        <f t="shared" si="32"/>
        <v>19.871485172199133</v>
      </c>
      <c r="P64" s="220">
        <f t="shared" si="33"/>
        <v>0</v>
      </c>
      <c r="Q64" s="221">
        <f t="shared" si="34"/>
        <v>0</v>
      </c>
      <c r="R64" s="221">
        <f t="shared" si="35"/>
        <v>422</v>
      </c>
      <c r="T64">
        <v>528</v>
      </c>
      <c r="U64">
        <v>2271</v>
      </c>
      <c r="V64" t="s">
        <v>409</v>
      </c>
      <c r="W64">
        <v>2123.6460000000002</v>
      </c>
      <c r="X64">
        <v>1003.853</v>
      </c>
      <c r="Y64">
        <v>2.1150000000000002</v>
      </c>
      <c r="Z64">
        <v>9.9870000000000001</v>
      </c>
      <c r="AA64">
        <v>147.22355400000001</v>
      </c>
      <c r="AB64">
        <v>0.715785</v>
      </c>
      <c r="AC64">
        <v>51.942444999999999</v>
      </c>
      <c r="AD64" s="1">
        <v>280</v>
      </c>
      <c r="AE64">
        <v>0</v>
      </c>
      <c r="AF64">
        <v>422</v>
      </c>
      <c r="AG64">
        <v>61</v>
      </c>
      <c r="AH64">
        <v>14.424633999999999</v>
      </c>
      <c r="AI64">
        <v>0</v>
      </c>
      <c r="AJ64">
        <v>0</v>
      </c>
      <c r="AK64">
        <v>0</v>
      </c>
      <c r="AL64">
        <v>0</v>
      </c>
      <c r="AM64" t="s">
        <v>410</v>
      </c>
      <c r="AN64" t="s">
        <v>540</v>
      </c>
      <c r="AO64">
        <v>1444.7909999999999</v>
      </c>
      <c r="AR64" t="s">
        <v>115</v>
      </c>
      <c r="AS64" t="s">
        <v>117</v>
      </c>
      <c r="AT64" t="s">
        <v>212</v>
      </c>
      <c r="AU64" t="s">
        <v>409</v>
      </c>
      <c r="AV64" t="s">
        <v>48</v>
      </c>
      <c r="AW64">
        <v>6</v>
      </c>
      <c r="BB64">
        <v>0.70741940666830905</v>
      </c>
      <c r="BC64" t="s">
        <v>68</v>
      </c>
      <c r="BF64" t="s">
        <v>115</v>
      </c>
      <c r="BG64" t="s">
        <v>117</v>
      </c>
      <c r="BH64" t="s">
        <v>409</v>
      </c>
      <c r="BI64">
        <v>2271</v>
      </c>
      <c r="BJ64">
        <v>6</v>
      </c>
      <c r="BK64" t="s">
        <v>212</v>
      </c>
      <c r="BL64" t="s">
        <v>238</v>
      </c>
      <c r="BM64">
        <v>0.70741940666830905</v>
      </c>
      <c r="BN64" t="s">
        <v>68</v>
      </c>
      <c r="BO64" t="s">
        <v>183</v>
      </c>
      <c r="BP64">
        <v>2123.6459999999997</v>
      </c>
    </row>
    <row r="65" spans="1:68" ht="16.5" x14ac:dyDescent="0.25">
      <c r="A65" s="127" t="str">
        <f t="shared" si="18"/>
        <v>인천교통공사</v>
      </c>
      <c r="B65" s="128" t="str">
        <f t="shared" si="19"/>
        <v>이병범</v>
      </c>
      <c r="C65" s="129" t="str">
        <f t="shared" si="20"/>
        <v>F</v>
      </c>
      <c r="D65" s="130">
        <f t="shared" si="21"/>
        <v>0.71981795883227184</v>
      </c>
      <c r="E65" s="131">
        <f t="shared" si="22"/>
        <v>1733</v>
      </c>
      <c r="F65" s="132" t="str">
        <f t="shared" si="23"/>
        <v>순환42</v>
      </c>
      <c r="G65" s="133" t="str">
        <f t="shared" si="24"/>
        <v>70바4928</v>
      </c>
      <c r="H65" s="134">
        <f t="shared" si="25"/>
        <v>5</v>
      </c>
      <c r="I65" s="135">
        <f t="shared" si="26"/>
        <v>2488.8200000000002</v>
      </c>
      <c r="J65" s="136">
        <f t="shared" si="27"/>
        <v>6.2345412925941205E-3</v>
      </c>
      <c r="K65" s="136">
        <f t="shared" si="28"/>
        <v>0.34411732635758796</v>
      </c>
      <c r="L65" s="136">
        <f t="shared" si="29"/>
        <v>0.10848514557099348</v>
      </c>
      <c r="M65" s="137">
        <f t="shared" si="30"/>
        <v>5.85</v>
      </c>
      <c r="N65" s="138">
        <f t="shared" si="31"/>
        <v>5.1831791772807998</v>
      </c>
      <c r="O65" s="138">
        <f t="shared" si="32"/>
        <v>9.6029443672101635</v>
      </c>
      <c r="P65" s="218">
        <f t="shared" si="33"/>
        <v>0</v>
      </c>
      <c r="Q65" s="219">
        <f t="shared" si="34"/>
        <v>129</v>
      </c>
      <c r="R65" s="219">
        <f t="shared" si="35"/>
        <v>239</v>
      </c>
      <c r="T65">
        <v>528</v>
      </c>
      <c r="U65">
        <v>1733</v>
      </c>
      <c r="V65" t="s">
        <v>412</v>
      </c>
      <c r="W65">
        <v>2488.8200000000002</v>
      </c>
      <c r="X65">
        <v>1001.579</v>
      </c>
      <c r="Y65">
        <v>2.4849999999999999</v>
      </c>
      <c r="Z65">
        <v>5.85</v>
      </c>
      <c r="AA65">
        <v>169.032163</v>
      </c>
      <c r="AB65">
        <v>1.0538380000000001</v>
      </c>
      <c r="AC65">
        <v>58.166896000000001</v>
      </c>
      <c r="AD65" s="1">
        <v>270</v>
      </c>
      <c r="AE65">
        <v>129</v>
      </c>
      <c r="AF65">
        <v>239</v>
      </c>
      <c r="AG65">
        <v>61</v>
      </c>
      <c r="AH65">
        <v>14.723943</v>
      </c>
      <c r="AI65">
        <v>0</v>
      </c>
      <c r="AJ65">
        <v>0</v>
      </c>
      <c r="AK65">
        <v>0</v>
      </c>
      <c r="AL65">
        <v>0</v>
      </c>
      <c r="AM65" t="s">
        <v>413</v>
      </c>
      <c r="AN65" t="s">
        <v>541</v>
      </c>
      <c r="AO65">
        <v>1897.6130000000001</v>
      </c>
      <c r="AR65" t="s">
        <v>115</v>
      </c>
      <c r="AS65" t="s">
        <v>118</v>
      </c>
      <c r="AT65" t="s">
        <v>220</v>
      </c>
      <c r="AU65" t="s">
        <v>412</v>
      </c>
      <c r="AV65" t="s">
        <v>217</v>
      </c>
      <c r="AW65">
        <v>5</v>
      </c>
      <c r="BB65">
        <v>0.71981795883227184</v>
      </c>
      <c r="BC65" t="s">
        <v>68</v>
      </c>
      <c r="BF65" t="s">
        <v>115</v>
      </c>
      <c r="BG65" t="s">
        <v>118</v>
      </c>
      <c r="BH65" t="s">
        <v>412</v>
      </c>
      <c r="BI65">
        <v>1733</v>
      </c>
      <c r="BJ65">
        <v>5</v>
      </c>
      <c r="BK65" t="s">
        <v>220</v>
      </c>
      <c r="BL65" t="s">
        <v>226</v>
      </c>
      <c r="BM65">
        <v>0.71981795883227184</v>
      </c>
      <c r="BN65" t="s">
        <v>68</v>
      </c>
      <c r="BO65" t="s">
        <v>183</v>
      </c>
      <c r="BP65">
        <v>2488.8200000000002</v>
      </c>
    </row>
    <row r="66" spans="1:68" ht="16.5" x14ac:dyDescent="0.25">
      <c r="A66" s="110" t="str">
        <f t="shared" si="18"/>
        <v>인천교통공사</v>
      </c>
      <c r="B66" s="111" t="str">
        <f t="shared" si="19"/>
        <v>이봉춘</v>
      </c>
      <c r="C66" s="112" t="str">
        <f t="shared" si="20"/>
        <v>F</v>
      </c>
      <c r="D66" s="113">
        <f t="shared" si="21"/>
        <v>0.77745259855753046</v>
      </c>
      <c r="E66" s="114">
        <f t="shared" si="22"/>
        <v>3637</v>
      </c>
      <c r="F66" s="115" t="str">
        <f t="shared" si="23"/>
        <v>63</v>
      </c>
      <c r="G66" s="116" t="str">
        <f t="shared" si="24"/>
        <v>70바4906</v>
      </c>
      <c r="H66" s="117">
        <f t="shared" si="25"/>
        <v>3</v>
      </c>
      <c r="I66" s="118">
        <f t="shared" si="26"/>
        <v>2239.9679999999998</v>
      </c>
      <c r="J66" s="119">
        <f t="shared" si="27"/>
        <v>3.4831389075394431E-3</v>
      </c>
      <c r="K66" s="119">
        <f t="shared" si="28"/>
        <v>0.34241775127947799</v>
      </c>
      <c r="L66" s="119">
        <f t="shared" si="29"/>
        <v>0.10268003828626124</v>
      </c>
      <c r="M66" s="120">
        <f t="shared" si="30"/>
        <v>9.1289999999999996</v>
      </c>
      <c r="N66" s="121">
        <f t="shared" si="31"/>
        <v>0.1339304847212103</v>
      </c>
      <c r="O66" s="121">
        <f t="shared" si="32"/>
        <v>2.7232531893312761</v>
      </c>
      <c r="P66" s="220">
        <f t="shared" si="33"/>
        <v>0</v>
      </c>
      <c r="Q66" s="221">
        <f t="shared" si="34"/>
        <v>3</v>
      </c>
      <c r="R66" s="221">
        <f t="shared" si="35"/>
        <v>61</v>
      </c>
      <c r="T66">
        <v>528</v>
      </c>
      <c r="U66">
        <v>3637</v>
      </c>
      <c r="V66" t="s">
        <v>382</v>
      </c>
      <c r="W66">
        <v>2239.9679999999998</v>
      </c>
      <c r="X66">
        <v>823.67399999999998</v>
      </c>
      <c r="Y66">
        <v>2.7189999999999999</v>
      </c>
      <c r="Z66">
        <v>9.1289999999999996</v>
      </c>
      <c r="AA66">
        <v>134.36300199999999</v>
      </c>
      <c r="AB66">
        <v>0.468005</v>
      </c>
      <c r="AC66">
        <v>46.008277</v>
      </c>
      <c r="AD66" s="1">
        <v>230</v>
      </c>
      <c r="AE66">
        <v>3</v>
      </c>
      <c r="AF66">
        <v>61</v>
      </c>
      <c r="AG66">
        <v>65</v>
      </c>
      <c r="AH66">
        <v>16.671016999999999</v>
      </c>
      <c r="AI66">
        <v>53.4</v>
      </c>
      <c r="AJ66">
        <v>0</v>
      </c>
      <c r="AK66">
        <v>0</v>
      </c>
      <c r="AL66">
        <v>0</v>
      </c>
      <c r="AM66" t="s">
        <v>383</v>
      </c>
      <c r="AN66" t="s">
        <v>542</v>
      </c>
      <c r="AO66">
        <v>1994.8879999999999</v>
      </c>
      <c r="AR66" t="s">
        <v>115</v>
      </c>
      <c r="AS66" t="s">
        <v>116</v>
      </c>
      <c r="AT66" t="s">
        <v>418</v>
      </c>
      <c r="AU66" t="s">
        <v>382</v>
      </c>
      <c r="AV66" t="s">
        <v>48</v>
      </c>
      <c r="AW66">
        <v>3</v>
      </c>
      <c r="BB66">
        <v>0.77745259855753046</v>
      </c>
      <c r="BC66" t="s">
        <v>68</v>
      </c>
      <c r="BF66" t="s">
        <v>115</v>
      </c>
      <c r="BG66" t="s">
        <v>116</v>
      </c>
      <c r="BH66" t="s">
        <v>382</v>
      </c>
      <c r="BI66">
        <v>3637</v>
      </c>
      <c r="BJ66">
        <v>3</v>
      </c>
      <c r="BK66" t="s">
        <v>418</v>
      </c>
      <c r="BL66" t="s">
        <v>206</v>
      </c>
      <c r="BM66">
        <v>0.77745259855753046</v>
      </c>
      <c r="BN66" t="s">
        <v>68</v>
      </c>
      <c r="BO66" t="s">
        <v>183</v>
      </c>
      <c r="BP66">
        <v>2239.9679999999998</v>
      </c>
    </row>
    <row r="67" spans="1:68" ht="16.5" x14ac:dyDescent="0.25">
      <c r="A67" s="127" t="str">
        <f t="shared" si="18"/>
        <v>인천교통공사</v>
      </c>
      <c r="B67" s="128" t="str">
        <f t="shared" si="19"/>
        <v>이상훈</v>
      </c>
      <c r="C67" s="129" t="str">
        <f t="shared" si="20"/>
        <v>F</v>
      </c>
      <c r="D67" s="130">
        <f t="shared" si="21"/>
        <v>0.6983296288217038</v>
      </c>
      <c r="E67" s="131">
        <f t="shared" si="22"/>
        <v>7958</v>
      </c>
      <c r="F67" s="132" t="str">
        <f t="shared" si="23"/>
        <v>63</v>
      </c>
      <c r="G67" s="133" t="str">
        <f t="shared" si="24"/>
        <v>70바4910</v>
      </c>
      <c r="H67" s="134">
        <f t="shared" si="25"/>
        <v>4</v>
      </c>
      <c r="I67" s="135">
        <f t="shared" si="26"/>
        <v>2560.61</v>
      </c>
      <c r="J67" s="136">
        <f t="shared" si="27"/>
        <v>1.0233038327089893E-2</v>
      </c>
      <c r="K67" s="136">
        <f t="shared" si="28"/>
        <v>0.37999941000638521</v>
      </c>
      <c r="L67" s="136">
        <f t="shared" si="29"/>
        <v>0.26399959384677868</v>
      </c>
      <c r="M67" s="137">
        <f t="shared" si="30"/>
        <v>11.228999999999999</v>
      </c>
      <c r="N67" s="138">
        <f t="shared" si="31"/>
        <v>0.27337236049222646</v>
      </c>
      <c r="O67" s="138">
        <f t="shared" si="32"/>
        <v>14.95737343836039</v>
      </c>
      <c r="P67" s="218">
        <f t="shared" si="33"/>
        <v>3</v>
      </c>
      <c r="Q67" s="219">
        <f t="shared" si="34"/>
        <v>7</v>
      </c>
      <c r="R67" s="219">
        <f t="shared" si="35"/>
        <v>383</v>
      </c>
      <c r="T67">
        <v>528</v>
      </c>
      <c r="U67">
        <v>7958</v>
      </c>
      <c r="V67" t="s">
        <v>324</v>
      </c>
      <c r="W67">
        <v>2560.61</v>
      </c>
      <c r="X67">
        <v>1042.079</v>
      </c>
      <c r="Y67">
        <v>2.4569999999999999</v>
      </c>
      <c r="Z67">
        <v>11.228999999999999</v>
      </c>
      <c r="AA67">
        <v>151.89994899999999</v>
      </c>
      <c r="AB67">
        <v>1.5543979999999999</v>
      </c>
      <c r="AC67">
        <v>57.721890999999999</v>
      </c>
      <c r="AD67" s="1">
        <v>676</v>
      </c>
      <c r="AE67">
        <v>7</v>
      </c>
      <c r="AF67">
        <v>383</v>
      </c>
      <c r="AG67">
        <v>70</v>
      </c>
      <c r="AH67">
        <v>16.857213999999999</v>
      </c>
      <c r="AI67">
        <v>326.60000000000002</v>
      </c>
      <c r="AJ67">
        <v>0</v>
      </c>
      <c r="AK67">
        <v>3</v>
      </c>
      <c r="AL67">
        <v>641</v>
      </c>
      <c r="AM67" t="s">
        <v>325</v>
      </c>
      <c r="AN67" t="s">
        <v>543</v>
      </c>
      <c r="AO67">
        <v>2036.6980000000001</v>
      </c>
      <c r="AR67" t="s">
        <v>115</v>
      </c>
      <c r="AS67" t="s">
        <v>116</v>
      </c>
      <c r="AT67" t="s">
        <v>201</v>
      </c>
      <c r="AU67" t="s">
        <v>324</v>
      </c>
      <c r="AV67" t="s">
        <v>48</v>
      </c>
      <c r="AW67">
        <v>4</v>
      </c>
      <c r="BB67">
        <v>0.6983296288217038</v>
      </c>
      <c r="BC67" t="s">
        <v>68</v>
      </c>
      <c r="BF67" t="s">
        <v>115</v>
      </c>
      <c r="BG67" t="s">
        <v>116</v>
      </c>
      <c r="BH67" t="s">
        <v>324</v>
      </c>
      <c r="BI67">
        <v>7958</v>
      </c>
      <c r="BJ67">
        <v>4</v>
      </c>
      <c r="BK67" t="s">
        <v>201</v>
      </c>
      <c r="BL67" t="s">
        <v>237</v>
      </c>
      <c r="BM67">
        <v>0.6983296288217038</v>
      </c>
      <c r="BN67" t="s">
        <v>68</v>
      </c>
      <c r="BO67" t="s">
        <v>183</v>
      </c>
      <c r="BP67">
        <v>2560.61</v>
      </c>
    </row>
    <row r="68" spans="1:68" ht="16.5" x14ac:dyDescent="0.25">
      <c r="A68" s="110" t="str">
        <f t="shared" si="18"/>
        <v>인천교통공사</v>
      </c>
      <c r="B68" s="111" t="str">
        <f t="shared" si="19"/>
        <v>이숙향</v>
      </c>
      <c r="C68" s="112" t="str">
        <f t="shared" si="20"/>
        <v>F</v>
      </c>
      <c r="D68" s="113">
        <f t="shared" si="21"/>
        <v>0.68254188251378356</v>
      </c>
      <c r="E68" s="114">
        <f t="shared" si="22"/>
        <v>292</v>
      </c>
      <c r="F68" s="115" t="str">
        <f t="shared" si="23"/>
        <v>순환42</v>
      </c>
      <c r="G68" s="116" t="str">
        <f t="shared" si="24"/>
        <v>70바4934</v>
      </c>
      <c r="H68" s="117">
        <f t="shared" si="25"/>
        <v>3</v>
      </c>
      <c r="I68" s="118">
        <f t="shared" si="26"/>
        <v>2040.329</v>
      </c>
      <c r="J68" s="119">
        <f t="shared" si="27"/>
        <v>7.4984725455387946E-3</v>
      </c>
      <c r="K68" s="119">
        <f t="shared" si="28"/>
        <v>0.34158519753962979</v>
      </c>
      <c r="L68" s="119">
        <f t="shared" si="29"/>
        <v>0.11027633288552974</v>
      </c>
      <c r="M68" s="120">
        <f t="shared" si="30"/>
        <v>7.4320000000000004</v>
      </c>
      <c r="N68" s="121">
        <f t="shared" si="31"/>
        <v>0</v>
      </c>
      <c r="O68" s="121">
        <f t="shared" si="32"/>
        <v>58.765032502111183</v>
      </c>
      <c r="P68" s="220">
        <f t="shared" si="33"/>
        <v>0</v>
      </c>
      <c r="Q68" s="221">
        <f t="shared" si="34"/>
        <v>0</v>
      </c>
      <c r="R68" s="221">
        <f t="shared" si="35"/>
        <v>1199</v>
      </c>
      <c r="T68">
        <v>528</v>
      </c>
      <c r="U68">
        <v>292</v>
      </c>
      <c r="V68" t="s">
        <v>326</v>
      </c>
      <c r="W68">
        <v>2040.329</v>
      </c>
      <c r="X68">
        <v>856.67</v>
      </c>
      <c r="Y68">
        <v>2.3820000000000001</v>
      </c>
      <c r="Z68">
        <v>7.4320000000000004</v>
      </c>
      <c r="AA68">
        <v>127.835235</v>
      </c>
      <c r="AB68">
        <v>0.958569</v>
      </c>
      <c r="AC68">
        <v>43.666623999999999</v>
      </c>
      <c r="AD68" s="1">
        <v>225</v>
      </c>
      <c r="AE68">
        <v>0</v>
      </c>
      <c r="AF68">
        <v>1199</v>
      </c>
      <c r="AG68">
        <v>70</v>
      </c>
      <c r="AH68">
        <v>15.960615000000001</v>
      </c>
      <c r="AI68">
        <v>50.7</v>
      </c>
      <c r="AJ68">
        <v>0</v>
      </c>
      <c r="AK68">
        <v>0</v>
      </c>
      <c r="AL68">
        <v>0</v>
      </c>
      <c r="AM68" t="s">
        <v>327</v>
      </c>
      <c r="AN68" t="s">
        <v>544</v>
      </c>
      <c r="AO68">
        <v>1844.318</v>
      </c>
      <c r="AR68" t="s">
        <v>115</v>
      </c>
      <c r="AS68" t="s">
        <v>118</v>
      </c>
      <c r="AT68" t="s">
        <v>226</v>
      </c>
      <c r="AU68" t="s">
        <v>326</v>
      </c>
      <c r="AV68" t="s">
        <v>217</v>
      </c>
      <c r="AW68">
        <v>3</v>
      </c>
      <c r="BB68">
        <v>0.68254188251378356</v>
      </c>
      <c r="BC68" t="s">
        <v>68</v>
      </c>
      <c r="BF68" t="s">
        <v>115</v>
      </c>
      <c r="BG68" t="s">
        <v>118</v>
      </c>
      <c r="BH68" t="s">
        <v>326</v>
      </c>
      <c r="BI68">
        <v>292</v>
      </c>
      <c r="BJ68">
        <v>3</v>
      </c>
      <c r="BK68" t="s">
        <v>226</v>
      </c>
      <c r="BL68" t="s">
        <v>225</v>
      </c>
      <c r="BM68">
        <v>0.68254188251378356</v>
      </c>
      <c r="BN68" t="s">
        <v>68</v>
      </c>
      <c r="BO68" t="s">
        <v>183</v>
      </c>
      <c r="BP68">
        <v>2040.329</v>
      </c>
    </row>
    <row r="69" spans="1:68" ht="16.5" x14ac:dyDescent="0.25">
      <c r="A69" s="127" t="str">
        <f t="shared" si="18"/>
        <v>인천교통공사</v>
      </c>
      <c r="B69" s="128" t="str">
        <f t="shared" si="19"/>
        <v>이영식</v>
      </c>
      <c r="C69" s="129" t="str">
        <f t="shared" si="20"/>
        <v>F</v>
      </c>
      <c r="D69" s="130">
        <f t="shared" si="21"/>
        <v>0.71681017025127913</v>
      </c>
      <c r="E69" s="131">
        <f t="shared" si="22"/>
        <v>8356</v>
      </c>
      <c r="F69" s="132" t="str">
        <f t="shared" si="23"/>
        <v>순환43</v>
      </c>
      <c r="G69" s="133" t="str">
        <f t="shared" si="24"/>
        <v>70바4940</v>
      </c>
      <c r="H69" s="134">
        <f t="shared" si="25"/>
        <v>2</v>
      </c>
      <c r="I69" s="135">
        <f t="shared" si="26"/>
        <v>2456.1929999999998</v>
      </c>
      <c r="J69" s="136">
        <f t="shared" si="27"/>
        <v>3.2481897216719126E-3</v>
      </c>
      <c r="K69" s="136">
        <f t="shared" si="28"/>
        <v>0.28301970559469702</v>
      </c>
      <c r="L69" s="136">
        <f t="shared" si="29"/>
        <v>9.1198045104761732E-2</v>
      </c>
      <c r="M69" s="137">
        <f t="shared" si="30"/>
        <v>6.6559999999999997</v>
      </c>
      <c r="N69" s="138">
        <f t="shared" si="31"/>
        <v>0</v>
      </c>
      <c r="O69" s="138">
        <f t="shared" si="32"/>
        <v>5.2520302761224382</v>
      </c>
      <c r="P69" s="218">
        <f t="shared" si="33"/>
        <v>1</v>
      </c>
      <c r="Q69" s="219">
        <f t="shared" si="34"/>
        <v>0</v>
      </c>
      <c r="R69" s="219">
        <f t="shared" si="35"/>
        <v>129</v>
      </c>
      <c r="T69">
        <v>528</v>
      </c>
      <c r="U69">
        <v>8356</v>
      </c>
      <c r="V69" t="s">
        <v>328</v>
      </c>
      <c r="W69">
        <v>2456.1930000000002</v>
      </c>
      <c r="X69">
        <v>856.89300000000003</v>
      </c>
      <c r="Y69">
        <v>2.8660000000000001</v>
      </c>
      <c r="Z69">
        <v>6.6559999999999997</v>
      </c>
      <c r="AA69">
        <v>133.90689499999999</v>
      </c>
      <c r="AB69">
        <v>0.43495499999999998</v>
      </c>
      <c r="AC69">
        <v>37.898290000000003</v>
      </c>
      <c r="AD69" s="1">
        <v>224</v>
      </c>
      <c r="AE69">
        <v>0</v>
      </c>
      <c r="AF69">
        <v>129</v>
      </c>
      <c r="AG69">
        <v>65</v>
      </c>
      <c r="AH69">
        <v>18.342542999999999</v>
      </c>
      <c r="AI69">
        <v>0</v>
      </c>
      <c r="AJ69">
        <v>0</v>
      </c>
      <c r="AK69">
        <v>1</v>
      </c>
      <c r="AL69">
        <v>4</v>
      </c>
      <c r="AM69" t="s">
        <v>329</v>
      </c>
      <c r="AN69" t="s">
        <v>545</v>
      </c>
      <c r="AO69">
        <v>2307.7559999999999</v>
      </c>
      <c r="AR69" t="s">
        <v>115</v>
      </c>
      <c r="AS69" t="s">
        <v>119</v>
      </c>
      <c r="AT69" t="s">
        <v>232</v>
      </c>
      <c r="AU69" t="s">
        <v>328</v>
      </c>
      <c r="AV69" t="s">
        <v>217</v>
      </c>
      <c r="AW69">
        <v>2</v>
      </c>
      <c r="BB69">
        <v>0.71681017025127913</v>
      </c>
      <c r="BC69" t="s">
        <v>68</v>
      </c>
      <c r="BF69" t="s">
        <v>115</v>
      </c>
      <c r="BG69" t="s">
        <v>119</v>
      </c>
      <c r="BH69" t="s">
        <v>328</v>
      </c>
      <c r="BI69">
        <v>8356</v>
      </c>
      <c r="BJ69">
        <v>2</v>
      </c>
      <c r="BK69" t="s">
        <v>232</v>
      </c>
      <c r="BL69" t="s">
        <v>233</v>
      </c>
      <c r="BM69">
        <v>0.71681017025127913</v>
      </c>
      <c r="BN69" t="s">
        <v>68</v>
      </c>
      <c r="BO69" t="s">
        <v>183</v>
      </c>
      <c r="BP69">
        <v>2456.1929999999998</v>
      </c>
    </row>
    <row r="70" spans="1:68" ht="16.5" x14ac:dyDescent="0.25">
      <c r="A70" s="110" t="str">
        <f t="shared" si="18"/>
        <v>인천교통공사</v>
      </c>
      <c r="B70" s="111" t="str">
        <f t="shared" si="19"/>
        <v>이영진</v>
      </c>
      <c r="C70" s="112" t="str">
        <f t="shared" si="20"/>
        <v>F</v>
      </c>
      <c r="D70" s="113">
        <f t="shared" si="21"/>
        <v>0.66070908694535058</v>
      </c>
      <c r="E70" s="114">
        <f t="shared" si="22"/>
        <v>6153</v>
      </c>
      <c r="F70" s="115" t="str">
        <f t="shared" si="23"/>
        <v>순환42</v>
      </c>
      <c r="G70" s="116" t="str">
        <f t="shared" si="24"/>
        <v>70바4928</v>
      </c>
      <c r="H70" s="117">
        <f t="shared" si="25"/>
        <v>4</v>
      </c>
      <c r="I70" s="118">
        <f t="shared" si="26"/>
        <v>887.59100000000001</v>
      </c>
      <c r="J70" s="119">
        <f t="shared" si="27"/>
        <v>2.0818119868564796E-2</v>
      </c>
      <c r="K70" s="119">
        <f t="shared" si="28"/>
        <v>0.36655190715113578</v>
      </c>
      <c r="L70" s="119">
        <f t="shared" si="29"/>
        <v>0.22532900851856316</v>
      </c>
      <c r="M70" s="120">
        <f t="shared" si="30"/>
        <v>8.1969999999999992</v>
      </c>
      <c r="N70" s="121">
        <f t="shared" si="31"/>
        <v>0</v>
      </c>
      <c r="O70" s="121">
        <f t="shared" si="32"/>
        <v>5.5205607087047976</v>
      </c>
      <c r="P70" s="220">
        <f t="shared" si="33"/>
        <v>7</v>
      </c>
      <c r="Q70" s="221">
        <f t="shared" si="34"/>
        <v>0</v>
      </c>
      <c r="R70" s="221">
        <f t="shared" si="35"/>
        <v>49</v>
      </c>
      <c r="T70">
        <v>528</v>
      </c>
      <c r="U70">
        <v>6153</v>
      </c>
      <c r="V70" t="s">
        <v>546</v>
      </c>
      <c r="W70">
        <v>887.59100000000001</v>
      </c>
      <c r="X70">
        <v>398.85899999999998</v>
      </c>
      <c r="Y70">
        <v>2.2250000000000001</v>
      </c>
      <c r="Z70">
        <v>8.1969999999999992</v>
      </c>
      <c r="AA70">
        <v>61.31082</v>
      </c>
      <c r="AB70">
        <v>1.276376</v>
      </c>
      <c r="AC70">
        <v>22.473597999999999</v>
      </c>
      <c r="AD70" s="1">
        <v>200</v>
      </c>
      <c r="AE70">
        <v>0</v>
      </c>
      <c r="AF70">
        <v>49</v>
      </c>
      <c r="AG70">
        <v>62</v>
      </c>
      <c r="AH70">
        <v>14.476906</v>
      </c>
      <c r="AI70">
        <v>0</v>
      </c>
      <c r="AJ70">
        <v>0</v>
      </c>
      <c r="AK70">
        <v>7</v>
      </c>
      <c r="AL70">
        <v>2476</v>
      </c>
      <c r="AM70" t="s">
        <v>547</v>
      </c>
      <c r="AN70" t="s">
        <v>548</v>
      </c>
      <c r="AO70">
        <v>518.40499999999997</v>
      </c>
      <c r="AR70" t="s">
        <v>115</v>
      </c>
      <c r="AS70" t="s">
        <v>118</v>
      </c>
      <c r="AT70" t="s">
        <v>220</v>
      </c>
      <c r="AU70" t="s">
        <v>546</v>
      </c>
      <c r="AV70" t="s">
        <v>217</v>
      </c>
      <c r="AW70">
        <v>4</v>
      </c>
      <c r="BB70">
        <v>0.66070908694535058</v>
      </c>
      <c r="BC70" t="s">
        <v>68</v>
      </c>
      <c r="BF70" t="s">
        <v>115</v>
      </c>
      <c r="BG70" t="s">
        <v>118</v>
      </c>
      <c r="BH70" t="s">
        <v>546</v>
      </c>
      <c r="BI70">
        <v>6153</v>
      </c>
      <c r="BJ70">
        <v>4</v>
      </c>
      <c r="BK70" t="s">
        <v>220</v>
      </c>
      <c r="BL70" t="s">
        <v>222</v>
      </c>
      <c r="BM70">
        <v>0.66070908694535058</v>
      </c>
      <c r="BN70" t="s">
        <v>68</v>
      </c>
      <c r="BO70" t="s">
        <v>183</v>
      </c>
      <c r="BP70">
        <v>887.59100000000001</v>
      </c>
    </row>
    <row r="71" spans="1:68" ht="16.5" x14ac:dyDescent="0.25">
      <c r="A71" s="127" t="str">
        <f t="shared" si="18"/>
        <v>인천교통공사</v>
      </c>
      <c r="B71" s="128" t="str">
        <f t="shared" si="19"/>
        <v>이우진</v>
      </c>
      <c r="C71" s="129" t="str">
        <f t="shared" si="20"/>
        <v>D</v>
      </c>
      <c r="D71" s="130">
        <f t="shared" si="21"/>
        <v>0.83069773987304041</v>
      </c>
      <c r="E71" s="131">
        <f t="shared" si="22"/>
        <v>8010</v>
      </c>
      <c r="F71" s="132" t="str">
        <f t="shared" si="23"/>
        <v>63</v>
      </c>
      <c r="G71" s="133" t="str">
        <f t="shared" si="24"/>
        <v>70바4914</v>
      </c>
      <c r="H71" s="134">
        <f t="shared" si="25"/>
        <v>5</v>
      </c>
      <c r="I71" s="135">
        <f t="shared" si="26"/>
        <v>2247.866</v>
      </c>
      <c r="J71" s="136">
        <f t="shared" si="27"/>
        <v>1.3918801555844872E-3</v>
      </c>
      <c r="K71" s="136">
        <f t="shared" si="28"/>
        <v>0.32626450751851416</v>
      </c>
      <c r="L71" s="136">
        <f t="shared" si="29"/>
        <v>0.11210632662267235</v>
      </c>
      <c r="M71" s="137">
        <f t="shared" si="30"/>
        <v>9.282</v>
      </c>
      <c r="N71" s="138">
        <f t="shared" si="31"/>
        <v>0.26691982529207703</v>
      </c>
      <c r="O71" s="138">
        <f t="shared" si="32"/>
        <v>5.2494232307441813</v>
      </c>
      <c r="P71" s="218">
        <f t="shared" si="33"/>
        <v>0</v>
      </c>
      <c r="Q71" s="219">
        <f t="shared" si="34"/>
        <v>6</v>
      </c>
      <c r="R71" s="219">
        <f t="shared" si="35"/>
        <v>118</v>
      </c>
      <c r="T71">
        <v>528</v>
      </c>
      <c r="U71">
        <v>8010</v>
      </c>
      <c r="V71" t="s">
        <v>330</v>
      </c>
      <c r="W71">
        <v>2247.866</v>
      </c>
      <c r="X71">
        <v>766.91600000000005</v>
      </c>
      <c r="Y71">
        <v>2.931</v>
      </c>
      <c r="Z71">
        <v>9.282</v>
      </c>
      <c r="AA71">
        <v>126.707748</v>
      </c>
      <c r="AB71">
        <v>0.17636199999999999</v>
      </c>
      <c r="AC71">
        <v>41.340240999999999</v>
      </c>
      <c r="AD71" s="1">
        <v>252</v>
      </c>
      <c r="AE71">
        <v>6</v>
      </c>
      <c r="AF71">
        <v>118</v>
      </c>
      <c r="AG71">
        <v>80</v>
      </c>
      <c r="AH71">
        <v>17.740556000000002</v>
      </c>
      <c r="AI71">
        <v>557.1</v>
      </c>
      <c r="AJ71">
        <v>0</v>
      </c>
      <c r="AK71">
        <v>0</v>
      </c>
      <c r="AL71">
        <v>0</v>
      </c>
      <c r="AM71" t="s">
        <v>331</v>
      </c>
      <c r="AN71" t="s">
        <v>549</v>
      </c>
      <c r="AO71">
        <v>1551.6959999999999</v>
      </c>
      <c r="AR71" t="s">
        <v>115</v>
      </c>
      <c r="AS71" t="s">
        <v>116</v>
      </c>
      <c r="AT71" t="s">
        <v>206</v>
      </c>
      <c r="AU71" t="s">
        <v>330</v>
      </c>
      <c r="AV71" t="s">
        <v>48</v>
      </c>
      <c r="AW71">
        <v>5</v>
      </c>
      <c r="BB71">
        <v>0.83069773987304041</v>
      </c>
      <c r="BC71" t="s">
        <v>66</v>
      </c>
      <c r="BF71" t="s">
        <v>115</v>
      </c>
      <c r="BG71" t="s">
        <v>116</v>
      </c>
      <c r="BH71" t="s">
        <v>330</v>
      </c>
      <c r="BI71">
        <v>8010</v>
      </c>
      <c r="BJ71">
        <v>5</v>
      </c>
      <c r="BK71" t="s">
        <v>206</v>
      </c>
      <c r="BL71" t="s">
        <v>237</v>
      </c>
      <c r="BM71">
        <v>0.83069773987304041</v>
      </c>
      <c r="BN71" t="s">
        <v>66</v>
      </c>
      <c r="BO71" t="s">
        <v>174</v>
      </c>
      <c r="BP71">
        <v>2247.866</v>
      </c>
    </row>
    <row r="72" spans="1:68" ht="16.5" x14ac:dyDescent="0.25">
      <c r="A72" s="110" t="str">
        <f t="shared" ref="A72:A87" si="36">BF72</f>
        <v>인천교통공사</v>
      </c>
      <c r="B72" s="111" t="str">
        <f t="shared" ref="B72:B87" si="37">BH72</f>
        <v>이정순</v>
      </c>
      <c r="C72" s="112" t="str">
        <f t="shared" ref="C72:C87" si="38">BN72</f>
        <v>F</v>
      </c>
      <c r="D72" s="113">
        <f t="shared" ref="D72:D87" si="39">BM72</f>
        <v>0.70630329184670149</v>
      </c>
      <c r="E72" s="114">
        <f t="shared" ref="E72:E87" si="40">U72</f>
        <v>4969</v>
      </c>
      <c r="F72" s="115" t="str">
        <f t="shared" ref="F72:F87" si="41">BG72</f>
        <v>순환41</v>
      </c>
      <c r="G72" s="116" t="str">
        <f t="shared" ref="G72:G87" si="42">BK72</f>
        <v>70바4924</v>
      </c>
      <c r="H72" s="117">
        <f t="shared" ref="H72:H87" si="43">BJ72</f>
        <v>7</v>
      </c>
      <c r="I72" s="118">
        <f t="shared" ref="I72:I87" si="44">BP72</f>
        <v>1754.4070000000002</v>
      </c>
      <c r="J72" s="119">
        <f t="shared" ref="J72:J87" si="45">AB72/AA72</f>
        <v>4.9043973714255331E-3</v>
      </c>
      <c r="K72" s="119">
        <f t="shared" ref="K72:K87" si="46">AC72/AA72</f>
        <v>0.34660660466995785</v>
      </c>
      <c r="L72" s="119">
        <f t="shared" ref="L72:L87" si="47">AD72/I72</f>
        <v>0.17099794973458265</v>
      </c>
      <c r="M72" s="120">
        <f t="shared" ref="M72:M87" si="48">Z72</f>
        <v>8.18</v>
      </c>
      <c r="N72" s="121">
        <f t="shared" ref="N72:N87" si="49">AE72*100/W72</f>
        <v>0</v>
      </c>
      <c r="O72" s="121">
        <f t="shared" ref="O72:O87" si="50">AF72*100/W72</f>
        <v>6.3839234567577536</v>
      </c>
      <c r="P72" s="220">
        <f t="shared" ref="P72:P87" si="51">AK72</f>
        <v>0</v>
      </c>
      <c r="Q72" s="221">
        <f t="shared" ref="Q72:Q87" si="52">AE72</f>
        <v>0</v>
      </c>
      <c r="R72" s="221">
        <f t="shared" ref="R72:R87" si="53">AF72</f>
        <v>112</v>
      </c>
      <c r="T72">
        <v>528</v>
      </c>
      <c r="U72">
        <v>4969</v>
      </c>
      <c r="V72" t="s">
        <v>550</v>
      </c>
      <c r="W72">
        <v>1754.4069999999999</v>
      </c>
      <c r="X72">
        <v>785.95699999999999</v>
      </c>
      <c r="Y72">
        <v>2.2320000000000002</v>
      </c>
      <c r="Z72">
        <v>8.18</v>
      </c>
      <c r="AA72">
        <v>120.576078</v>
      </c>
      <c r="AB72">
        <v>0.59135300000000002</v>
      </c>
      <c r="AC72">
        <v>41.792465</v>
      </c>
      <c r="AD72" s="1">
        <v>300</v>
      </c>
      <c r="AE72">
        <v>0</v>
      </c>
      <c r="AF72">
        <v>112</v>
      </c>
      <c r="AG72">
        <v>65</v>
      </c>
      <c r="AH72">
        <v>14.550207</v>
      </c>
      <c r="AI72">
        <v>0</v>
      </c>
      <c r="AJ72">
        <v>0</v>
      </c>
      <c r="AK72">
        <v>0</v>
      </c>
      <c r="AL72">
        <v>0</v>
      </c>
      <c r="AM72" t="s">
        <v>551</v>
      </c>
      <c r="AN72" t="s">
        <v>552</v>
      </c>
      <c r="AO72">
        <v>503.89499999999998</v>
      </c>
      <c r="AR72" t="s">
        <v>115</v>
      </c>
      <c r="AS72" t="s">
        <v>117</v>
      </c>
      <c r="AT72" t="s">
        <v>216</v>
      </c>
      <c r="AU72" t="s">
        <v>550</v>
      </c>
      <c r="AV72" t="s">
        <v>217</v>
      </c>
      <c r="AW72">
        <v>7</v>
      </c>
      <c r="BB72">
        <v>0.70630329184670149</v>
      </c>
      <c r="BC72" t="s">
        <v>68</v>
      </c>
      <c r="BF72" t="s">
        <v>115</v>
      </c>
      <c r="BG72" t="s">
        <v>117</v>
      </c>
      <c r="BH72" t="s">
        <v>550</v>
      </c>
      <c r="BI72">
        <v>4969</v>
      </c>
      <c r="BJ72">
        <v>7</v>
      </c>
      <c r="BK72" t="s">
        <v>216</v>
      </c>
      <c r="BL72" t="s">
        <v>215</v>
      </c>
      <c r="BM72">
        <v>0.70630329184670149</v>
      </c>
      <c r="BN72" t="s">
        <v>68</v>
      </c>
      <c r="BO72" t="s">
        <v>183</v>
      </c>
      <c r="BP72">
        <v>1754.4070000000002</v>
      </c>
    </row>
    <row r="73" spans="1:68" ht="16.5" x14ac:dyDescent="0.25">
      <c r="A73" s="127" t="str">
        <f t="shared" si="36"/>
        <v>인천교통공사</v>
      </c>
      <c r="B73" s="128" t="str">
        <f t="shared" si="37"/>
        <v>이정찬</v>
      </c>
      <c r="C73" s="129" t="str">
        <f t="shared" si="38"/>
        <v>F</v>
      </c>
      <c r="D73" s="130">
        <f t="shared" si="39"/>
        <v>0.71125195182542622</v>
      </c>
      <c r="E73" s="131">
        <f t="shared" si="40"/>
        <v>2140</v>
      </c>
      <c r="F73" s="132" t="str">
        <f t="shared" si="41"/>
        <v>63</v>
      </c>
      <c r="G73" s="133" t="str">
        <f t="shared" si="42"/>
        <v>70바4905</v>
      </c>
      <c r="H73" s="134">
        <f t="shared" si="43"/>
        <v>3</v>
      </c>
      <c r="I73" s="135">
        <f t="shared" si="44"/>
        <v>1863.145</v>
      </c>
      <c r="J73" s="136">
        <f t="shared" si="45"/>
        <v>1.1637348349125855E-2</v>
      </c>
      <c r="K73" s="136">
        <f t="shared" si="46"/>
        <v>0.35018330005667769</v>
      </c>
      <c r="L73" s="136">
        <f t="shared" si="47"/>
        <v>0.16638533232786498</v>
      </c>
      <c r="M73" s="137">
        <f t="shared" si="48"/>
        <v>11.186999999999999</v>
      </c>
      <c r="N73" s="138">
        <f t="shared" si="49"/>
        <v>0.16101806354309514</v>
      </c>
      <c r="O73" s="138">
        <f t="shared" si="50"/>
        <v>7.8898851136116619</v>
      </c>
      <c r="P73" s="218">
        <f t="shared" si="51"/>
        <v>0</v>
      </c>
      <c r="Q73" s="219">
        <f t="shared" si="52"/>
        <v>3</v>
      </c>
      <c r="R73" s="219">
        <f t="shared" si="53"/>
        <v>147</v>
      </c>
      <c r="T73">
        <v>528</v>
      </c>
      <c r="U73">
        <v>2140</v>
      </c>
      <c r="V73" t="s">
        <v>332</v>
      </c>
      <c r="W73">
        <v>1863.145</v>
      </c>
      <c r="X73">
        <v>747.14099999999996</v>
      </c>
      <c r="Y73">
        <v>2.4940000000000002</v>
      </c>
      <c r="Z73">
        <v>11.186999999999999</v>
      </c>
      <c r="AA73">
        <v>101.39440399999999</v>
      </c>
      <c r="AB73">
        <v>1.179962</v>
      </c>
      <c r="AC73">
        <v>35.506627000000002</v>
      </c>
      <c r="AD73" s="1">
        <v>310</v>
      </c>
      <c r="AE73">
        <v>3</v>
      </c>
      <c r="AF73">
        <v>147</v>
      </c>
      <c r="AG73">
        <v>76</v>
      </c>
      <c r="AH73">
        <v>18.375225</v>
      </c>
      <c r="AI73">
        <v>411.3</v>
      </c>
      <c r="AJ73">
        <v>0</v>
      </c>
      <c r="AK73">
        <v>0</v>
      </c>
      <c r="AL73">
        <v>0</v>
      </c>
      <c r="AM73" t="s">
        <v>333</v>
      </c>
      <c r="AN73" t="s">
        <v>553</v>
      </c>
      <c r="AO73">
        <v>1658.2719999999999</v>
      </c>
      <c r="AR73" t="s">
        <v>115</v>
      </c>
      <c r="AS73" t="s">
        <v>116</v>
      </c>
      <c r="AT73" t="s">
        <v>196</v>
      </c>
      <c r="AU73" t="s">
        <v>332</v>
      </c>
      <c r="AV73" t="s">
        <v>48</v>
      </c>
      <c r="AW73">
        <v>3</v>
      </c>
      <c r="BB73">
        <v>0.71125195182542622</v>
      </c>
      <c r="BC73" t="s">
        <v>68</v>
      </c>
      <c r="BF73" t="s">
        <v>115</v>
      </c>
      <c r="BG73" t="s">
        <v>116</v>
      </c>
      <c r="BH73" t="s">
        <v>332</v>
      </c>
      <c r="BI73">
        <v>2140</v>
      </c>
      <c r="BJ73">
        <v>3</v>
      </c>
      <c r="BK73" t="s">
        <v>196</v>
      </c>
      <c r="BL73" t="s">
        <v>237</v>
      </c>
      <c r="BM73">
        <v>0.71125195182542622</v>
      </c>
      <c r="BN73" t="s">
        <v>68</v>
      </c>
      <c r="BO73" t="s">
        <v>183</v>
      </c>
      <c r="BP73">
        <v>1863.145</v>
      </c>
    </row>
    <row r="74" spans="1:68" ht="16.5" x14ac:dyDescent="0.25">
      <c r="A74" s="110" t="str">
        <f t="shared" si="36"/>
        <v>인천교통공사</v>
      </c>
      <c r="B74" s="111" t="str">
        <f t="shared" si="37"/>
        <v>이정현</v>
      </c>
      <c r="C74" s="112" t="str">
        <f t="shared" si="38"/>
        <v>F</v>
      </c>
      <c r="D74" s="113">
        <f t="shared" si="39"/>
        <v>0.75184892288726191</v>
      </c>
      <c r="E74" s="114">
        <f t="shared" si="40"/>
        <v>1799</v>
      </c>
      <c r="F74" s="115" t="str">
        <f t="shared" si="41"/>
        <v>순환41</v>
      </c>
      <c r="G74" s="116" t="str">
        <f t="shared" si="42"/>
        <v>70바4921</v>
      </c>
      <c r="H74" s="117">
        <f t="shared" si="43"/>
        <v>6</v>
      </c>
      <c r="I74" s="118">
        <f t="shared" si="44"/>
        <v>2337.0080000000003</v>
      </c>
      <c r="J74" s="119">
        <f t="shared" si="45"/>
        <v>7.3486776888789353E-3</v>
      </c>
      <c r="K74" s="119">
        <f t="shared" si="46"/>
        <v>0.3326861822309834</v>
      </c>
      <c r="L74" s="119">
        <f t="shared" si="47"/>
        <v>0.16046158164627591</v>
      </c>
      <c r="M74" s="120">
        <f t="shared" si="48"/>
        <v>7.6719999999999997</v>
      </c>
      <c r="N74" s="121">
        <f t="shared" si="49"/>
        <v>4.278975510567358E-2</v>
      </c>
      <c r="O74" s="121">
        <f t="shared" si="50"/>
        <v>5.6482476739489131</v>
      </c>
      <c r="P74" s="220">
        <f t="shared" si="51"/>
        <v>0</v>
      </c>
      <c r="Q74" s="221">
        <f t="shared" si="52"/>
        <v>1</v>
      </c>
      <c r="R74" s="221">
        <f t="shared" si="53"/>
        <v>132</v>
      </c>
      <c r="T74">
        <v>528</v>
      </c>
      <c r="U74">
        <v>1799</v>
      </c>
      <c r="V74" t="s">
        <v>334</v>
      </c>
      <c r="W74">
        <v>2337.0079999999998</v>
      </c>
      <c r="X74">
        <v>947.03300000000002</v>
      </c>
      <c r="Y74">
        <v>2.468</v>
      </c>
      <c r="Z74">
        <v>7.6719999999999997</v>
      </c>
      <c r="AA74">
        <v>154.59243799999999</v>
      </c>
      <c r="AB74">
        <v>1.13605</v>
      </c>
      <c r="AC74">
        <v>51.430768</v>
      </c>
      <c r="AD74" s="1">
        <v>375</v>
      </c>
      <c r="AE74">
        <v>1</v>
      </c>
      <c r="AF74">
        <v>132</v>
      </c>
      <c r="AG74">
        <v>64</v>
      </c>
      <c r="AH74">
        <v>15.11722</v>
      </c>
      <c r="AI74">
        <v>0</v>
      </c>
      <c r="AJ74">
        <v>0</v>
      </c>
      <c r="AK74">
        <v>0</v>
      </c>
      <c r="AL74">
        <v>0</v>
      </c>
      <c r="AM74" t="s">
        <v>335</v>
      </c>
      <c r="AN74" t="s">
        <v>554</v>
      </c>
      <c r="AO74">
        <v>1472.876</v>
      </c>
      <c r="AR74" t="s">
        <v>115</v>
      </c>
      <c r="AS74" t="s">
        <v>117</v>
      </c>
      <c r="AT74" t="s">
        <v>213</v>
      </c>
      <c r="AU74" t="s">
        <v>334</v>
      </c>
      <c r="AV74" t="s">
        <v>48</v>
      </c>
      <c r="AW74">
        <v>6</v>
      </c>
      <c r="BB74">
        <v>0.75184892288726191</v>
      </c>
      <c r="BC74" t="s">
        <v>68</v>
      </c>
      <c r="BF74" t="s">
        <v>115</v>
      </c>
      <c r="BG74" t="s">
        <v>117</v>
      </c>
      <c r="BH74" t="s">
        <v>334</v>
      </c>
      <c r="BI74">
        <v>1799</v>
      </c>
      <c r="BJ74">
        <v>6</v>
      </c>
      <c r="BK74" t="s">
        <v>213</v>
      </c>
      <c r="BL74" t="s">
        <v>219</v>
      </c>
      <c r="BM74">
        <v>0.75184892288726191</v>
      </c>
      <c r="BN74" t="s">
        <v>68</v>
      </c>
      <c r="BO74" t="s">
        <v>183</v>
      </c>
      <c r="BP74">
        <v>2337.0080000000003</v>
      </c>
    </row>
    <row r="75" spans="1:68" ht="16.5" x14ac:dyDescent="0.25">
      <c r="A75" s="127" t="str">
        <f t="shared" si="36"/>
        <v>인천교통공사</v>
      </c>
      <c r="B75" s="128" t="str">
        <f t="shared" si="37"/>
        <v>이찬영</v>
      </c>
      <c r="C75" s="129" t="str">
        <f t="shared" si="38"/>
        <v>D</v>
      </c>
      <c r="D75" s="130">
        <f t="shared" si="39"/>
        <v>0.80753872790329473</v>
      </c>
      <c r="E75" s="131">
        <f t="shared" si="40"/>
        <v>7664</v>
      </c>
      <c r="F75" s="132" t="str">
        <f t="shared" si="41"/>
        <v>63</v>
      </c>
      <c r="G75" s="133" t="str">
        <f t="shared" si="42"/>
        <v>70바4912</v>
      </c>
      <c r="H75" s="134">
        <f t="shared" si="43"/>
        <v>2</v>
      </c>
      <c r="I75" s="135">
        <f t="shared" si="44"/>
        <v>2390.8380000000002</v>
      </c>
      <c r="J75" s="136">
        <f t="shared" si="45"/>
        <v>6.3448522778511082E-3</v>
      </c>
      <c r="K75" s="136">
        <f t="shared" si="46"/>
        <v>0.34398083887027514</v>
      </c>
      <c r="L75" s="136">
        <f t="shared" si="47"/>
        <v>9.8710159366715761E-2</v>
      </c>
      <c r="M75" s="137">
        <f t="shared" si="48"/>
        <v>8.7579999999999991</v>
      </c>
      <c r="N75" s="138">
        <f t="shared" si="49"/>
        <v>0.12227290660632364</v>
      </c>
      <c r="O75" s="138">
        <f t="shared" si="50"/>
        <v>1.2634867015986777</v>
      </c>
      <c r="P75" s="218">
        <f t="shared" si="51"/>
        <v>0</v>
      </c>
      <c r="Q75" s="219">
        <f t="shared" si="52"/>
        <v>3</v>
      </c>
      <c r="R75" s="219">
        <f t="shared" si="53"/>
        <v>31</v>
      </c>
      <c r="T75">
        <v>528</v>
      </c>
      <c r="U75">
        <v>7664</v>
      </c>
      <c r="V75" t="s">
        <v>336</v>
      </c>
      <c r="W75">
        <v>2453.5279999999998</v>
      </c>
      <c r="X75">
        <v>865.06399999999996</v>
      </c>
      <c r="Y75">
        <v>2.8359999999999999</v>
      </c>
      <c r="Z75">
        <v>8.7579999999999991</v>
      </c>
      <c r="AA75">
        <v>146.65857600000001</v>
      </c>
      <c r="AB75">
        <v>0.93052699999999999</v>
      </c>
      <c r="AC75">
        <v>50.447740000000003</v>
      </c>
      <c r="AD75" s="1">
        <v>236</v>
      </c>
      <c r="AE75">
        <v>3</v>
      </c>
      <c r="AF75">
        <v>31</v>
      </c>
      <c r="AG75">
        <v>69</v>
      </c>
      <c r="AH75">
        <v>16.729521999999999</v>
      </c>
      <c r="AI75">
        <v>236.8</v>
      </c>
      <c r="AJ75">
        <v>0</v>
      </c>
      <c r="AK75">
        <v>0</v>
      </c>
      <c r="AL75">
        <v>0</v>
      </c>
      <c r="AM75" t="s">
        <v>337</v>
      </c>
      <c r="AN75" t="s">
        <v>555</v>
      </c>
      <c r="AO75">
        <v>2168.3780000000002</v>
      </c>
      <c r="AR75" t="s">
        <v>115</v>
      </c>
      <c r="AS75" t="s">
        <v>116</v>
      </c>
      <c r="AT75" t="s">
        <v>203</v>
      </c>
      <c r="AU75" t="s">
        <v>336</v>
      </c>
      <c r="AV75" t="s">
        <v>48</v>
      </c>
      <c r="AW75">
        <v>2</v>
      </c>
      <c r="BB75">
        <v>0.80753872790329473</v>
      </c>
      <c r="BC75" t="s">
        <v>66</v>
      </c>
      <c r="BF75" t="s">
        <v>115</v>
      </c>
      <c r="BG75" t="s">
        <v>116</v>
      </c>
      <c r="BH75" t="s">
        <v>336</v>
      </c>
      <c r="BI75">
        <v>7664</v>
      </c>
      <c r="BJ75">
        <v>2</v>
      </c>
      <c r="BK75" t="s">
        <v>203</v>
      </c>
      <c r="BL75" t="s">
        <v>237</v>
      </c>
      <c r="BM75">
        <v>0.80753872790329473</v>
      </c>
      <c r="BN75" t="s">
        <v>66</v>
      </c>
      <c r="BO75" t="s">
        <v>174</v>
      </c>
      <c r="BP75">
        <v>2390.8380000000002</v>
      </c>
    </row>
    <row r="76" spans="1:68" ht="16.5" x14ac:dyDescent="0.25">
      <c r="A76" s="110" t="str">
        <f t="shared" si="36"/>
        <v>인천교통공사</v>
      </c>
      <c r="B76" s="111" t="str">
        <f t="shared" si="37"/>
        <v>이태석</v>
      </c>
      <c r="C76" s="112" t="str">
        <f t="shared" si="38"/>
        <v>F</v>
      </c>
      <c r="D76" s="113">
        <f t="shared" si="39"/>
        <v>0.74828571428571433</v>
      </c>
      <c r="E76" s="114">
        <f t="shared" si="40"/>
        <v>5318</v>
      </c>
      <c r="F76" s="115" t="str">
        <f t="shared" si="41"/>
        <v>순환42</v>
      </c>
      <c r="G76" s="116" t="str">
        <f t="shared" si="42"/>
        <v>70바4936</v>
      </c>
      <c r="H76" s="117">
        <f t="shared" si="43"/>
        <v>1</v>
      </c>
      <c r="I76" s="118">
        <f t="shared" si="44"/>
        <v>437.13</v>
      </c>
      <c r="J76" s="119">
        <f t="shared" si="45"/>
        <v>9.8919167063893747E-3</v>
      </c>
      <c r="K76" s="119">
        <f t="shared" si="46"/>
        <v>0.30791149787056094</v>
      </c>
      <c r="L76" s="119">
        <f t="shared" si="47"/>
        <v>0.11209480017386132</v>
      </c>
      <c r="M76" s="120">
        <f t="shared" si="48"/>
        <v>6.1929999999999996</v>
      </c>
      <c r="N76" s="121">
        <f t="shared" si="49"/>
        <v>0</v>
      </c>
      <c r="O76" s="121">
        <f t="shared" si="50"/>
        <v>61.080227849838721</v>
      </c>
      <c r="P76" s="220">
        <f t="shared" si="51"/>
        <v>0</v>
      </c>
      <c r="Q76" s="221">
        <f t="shared" si="52"/>
        <v>0</v>
      </c>
      <c r="R76" s="221">
        <f t="shared" si="53"/>
        <v>267</v>
      </c>
      <c r="T76">
        <v>528</v>
      </c>
      <c r="U76">
        <v>5318</v>
      </c>
      <c r="V76" t="s">
        <v>338</v>
      </c>
      <c r="W76">
        <v>437.13</v>
      </c>
      <c r="X76">
        <v>166.90700000000001</v>
      </c>
      <c r="Y76">
        <v>2.6190000000000002</v>
      </c>
      <c r="Z76">
        <v>6.1929999999999996</v>
      </c>
      <c r="AA76">
        <v>27.266100999999999</v>
      </c>
      <c r="AB76">
        <v>0.26971400000000001</v>
      </c>
      <c r="AC76">
        <v>8.3955459999999995</v>
      </c>
      <c r="AD76" s="1">
        <v>49</v>
      </c>
      <c r="AE76">
        <v>0</v>
      </c>
      <c r="AF76">
        <v>267</v>
      </c>
      <c r="AG76">
        <v>70</v>
      </c>
      <c r="AH76">
        <v>16.031994999999998</v>
      </c>
      <c r="AI76">
        <v>53.6</v>
      </c>
      <c r="AJ76">
        <v>0</v>
      </c>
      <c r="AK76">
        <v>0</v>
      </c>
      <c r="AL76">
        <v>0</v>
      </c>
      <c r="AM76" t="s">
        <v>339</v>
      </c>
      <c r="AN76" t="s">
        <v>556</v>
      </c>
      <c r="AO76">
        <v>437.13</v>
      </c>
      <c r="AR76" t="s">
        <v>115</v>
      </c>
      <c r="AS76" t="s">
        <v>118</v>
      </c>
      <c r="AT76" t="s">
        <v>228</v>
      </c>
      <c r="AU76" t="s">
        <v>338</v>
      </c>
      <c r="AV76" t="s">
        <v>217</v>
      </c>
      <c r="AW76">
        <v>1</v>
      </c>
      <c r="BB76">
        <v>0.74828571428571433</v>
      </c>
      <c r="BC76" t="s">
        <v>68</v>
      </c>
      <c r="BF76" t="s">
        <v>115</v>
      </c>
      <c r="BG76" t="s">
        <v>118</v>
      </c>
      <c r="BH76" t="s">
        <v>338</v>
      </c>
      <c r="BI76">
        <v>5318</v>
      </c>
      <c r="BJ76">
        <v>1</v>
      </c>
      <c r="BK76" t="s">
        <v>228</v>
      </c>
      <c r="BL76" t="s">
        <v>172</v>
      </c>
      <c r="BM76">
        <v>0.74828571428571433</v>
      </c>
      <c r="BN76" t="s">
        <v>68</v>
      </c>
      <c r="BO76" t="s">
        <v>183</v>
      </c>
      <c r="BP76">
        <v>437.13</v>
      </c>
    </row>
    <row r="77" spans="1:68" ht="16.5" x14ac:dyDescent="0.25">
      <c r="A77" s="127" t="str">
        <f t="shared" si="36"/>
        <v>인천교통공사</v>
      </c>
      <c r="B77" s="128" t="str">
        <f t="shared" si="37"/>
        <v>이호봉</v>
      </c>
      <c r="C77" s="129" t="str">
        <f t="shared" si="38"/>
        <v>D</v>
      </c>
      <c r="D77" s="130">
        <f t="shared" si="39"/>
        <v>0.80042031292667459</v>
      </c>
      <c r="E77" s="131">
        <f t="shared" si="40"/>
        <v>1314</v>
      </c>
      <c r="F77" s="132" t="str">
        <f t="shared" si="41"/>
        <v>순환42</v>
      </c>
      <c r="G77" s="133" t="str">
        <f t="shared" si="42"/>
        <v>70바4932</v>
      </c>
      <c r="H77" s="134">
        <f t="shared" si="43"/>
        <v>5</v>
      </c>
      <c r="I77" s="135">
        <f t="shared" si="44"/>
        <v>2532.04</v>
      </c>
      <c r="J77" s="136">
        <f t="shared" si="45"/>
        <v>6.8956115638444723E-3</v>
      </c>
      <c r="K77" s="136">
        <f t="shared" si="46"/>
        <v>0.32333910457962067</v>
      </c>
      <c r="L77" s="136">
        <f t="shared" si="47"/>
        <v>4.8182493167564497E-2</v>
      </c>
      <c r="M77" s="137">
        <f t="shared" si="48"/>
        <v>4.5030000000000001</v>
      </c>
      <c r="N77" s="138">
        <f t="shared" si="49"/>
        <v>3.8842870876586492E-2</v>
      </c>
      <c r="O77" s="138">
        <f t="shared" si="50"/>
        <v>1.2818147389273542</v>
      </c>
      <c r="P77" s="218">
        <f t="shared" si="51"/>
        <v>1</v>
      </c>
      <c r="Q77" s="219">
        <f t="shared" si="52"/>
        <v>1</v>
      </c>
      <c r="R77" s="219">
        <f t="shared" si="53"/>
        <v>33</v>
      </c>
      <c r="T77">
        <v>528</v>
      </c>
      <c r="U77">
        <v>1314</v>
      </c>
      <c r="V77" t="s">
        <v>340</v>
      </c>
      <c r="W77">
        <v>2574.4749999999999</v>
      </c>
      <c r="X77">
        <v>904.42899999999997</v>
      </c>
      <c r="Y77">
        <v>2.847</v>
      </c>
      <c r="Z77">
        <v>4.5030000000000001</v>
      </c>
      <c r="AA77">
        <v>164.46938599999999</v>
      </c>
      <c r="AB77">
        <v>1.134117</v>
      </c>
      <c r="AC77">
        <v>53.179383999999999</v>
      </c>
      <c r="AD77" s="1">
        <v>122</v>
      </c>
      <c r="AE77">
        <v>1</v>
      </c>
      <c r="AF77">
        <v>33</v>
      </c>
      <c r="AG77">
        <v>66</v>
      </c>
      <c r="AH77">
        <v>15.653217</v>
      </c>
      <c r="AI77">
        <v>73</v>
      </c>
      <c r="AJ77">
        <v>0</v>
      </c>
      <c r="AK77">
        <v>1</v>
      </c>
      <c r="AL77">
        <v>23</v>
      </c>
      <c r="AM77" t="s">
        <v>341</v>
      </c>
      <c r="AN77" t="s">
        <v>557</v>
      </c>
      <c r="AO77">
        <v>1920.241</v>
      </c>
      <c r="AR77" t="s">
        <v>115</v>
      </c>
      <c r="AS77" t="s">
        <v>118</v>
      </c>
      <c r="AT77" t="s">
        <v>224</v>
      </c>
      <c r="AU77" t="s">
        <v>340</v>
      </c>
      <c r="AV77" t="s">
        <v>217</v>
      </c>
      <c r="AW77">
        <v>5</v>
      </c>
      <c r="BB77">
        <v>0.80042031292667459</v>
      </c>
      <c r="BC77" t="s">
        <v>66</v>
      </c>
      <c r="BF77" t="s">
        <v>115</v>
      </c>
      <c r="BG77" t="s">
        <v>118</v>
      </c>
      <c r="BH77" t="s">
        <v>340</v>
      </c>
      <c r="BI77">
        <v>1314</v>
      </c>
      <c r="BJ77">
        <v>5</v>
      </c>
      <c r="BK77" t="s">
        <v>224</v>
      </c>
      <c r="BL77" t="s">
        <v>220</v>
      </c>
      <c r="BM77">
        <v>0.80042031292667459</v>
      </c>
      <c r="BN77" t="s">
        <v>66</v>
      </c>
      <c r="BO77" t="s">
        <v>174</v>
      </c>
      <c r="BP77">
        <v>2532.04</v>
      </c>
    </row>
    <row r="78" spans="1:68" ht="16.5" x14ac:dyDescent="0.25">
      <c r="A78" s="110" t="str">
        <f t="shared" si="36"/>
        <v>인천교통공사</v>
      </c>
      <c r="B78" s="111" t="str">
        <f t="shared" si="37"/>
        <v>이호순</v>
      </c>
      <c r="C78" s="112" t="str">
        <f t="shared" si="38"/>
        <v>C</v>
      </c>
      <c r="D78" s="113">
        <f t="shared" si="39"/>
        <v>0.88980308964975341</v>
      </c>
      <c r="E78" s="114">
        <f t="shared" si="40"/>
        <v>3947</v>
      </c>
      <c r="F78" s="115" t="str">
        <f t="shared" si="41"/>
        <v>63</v>
      </c>
      <c r="G78" s="116" t="str">
        <f t="shared" si="42"/>
        <v>70바4916</v>
      </c>
      <c r="H78" s="117">
        <f t="shared" si="43"/>
        <v>3</v>
      </c>
      <c r="I78" s="118">
        <f t="shared" si="44"/>
        <v>2426.0540000000001</v>
      </c>
      <c r="J78" s="119">
        <f t="shared" si="45"/>
        <v>6.4160134463647689E-3</v>
      </c>
      <c r="K78" s="119">
        <f t="shared" si="46"/>
        <v>0.30953825662931678</v>
      </c>
      <c r="L78" s="119">
        <f t="shared" si="47"/>
        <v>0.26627601858820948</v>
      </c>
      <c r="M78" s="120">
        <f t="shared" si="48"/>
        <v>7.9649999999999999</v>
      </c>
      <c r="N78" s="121">
        <f t="shared" si="49"/>
        <v>0.16487679169548575</v>
      </c>
      <c r="O78" s="121">
        <f t="shared" si="50"/>
        <v>2.2258366878890574</v>
      </c>
      <c r="P78" s="220">
        <f t="shared" si="51"/>
        <v>0</v>
      </c>
      <c r="Q78" s="221">
        <f t="shared" si="52"/>
        <v>4</v>
      </c>
      <c r="R78" s="221">
        <f t="shared" si="53"/>
        <v>54</v>
      </c>
      <c r="T78">
        <v>528</v>
      </c>
      <c r="U78">
        <v>3947</v>
      </c>
      <c r="V78" t="s">
        <v>342</v>
      </c>
      <c r="W78">
        <v>2426.0540000000001</v>
      </c>
      <c r="X78">
        <v>779.36300000000006</v>
      </c>
      <c r="Y78">
        <v>3.113</v>
      </c>
      <c r="Z78">
        <v>7.9649999999999999</v>
      </c>
      <c r="AA78">
        <v>135.45966000000001</v>
      </c>
      <c r="AB78">
        <v>0.86911099999999997</v>
      </c>
      <c r="AC78">
        <v>41.929946999999999</v>
      </c>
      <c r="AD78" s="1">
        <v>646</v>
      </c>
      <c r="AE78">
        <v>4</v>
      </c>
      <c r="AF78">
        <v>54</v>
      </c>
      <c r="AG78">
        <v>65</v>
      </c>
      <c r="AH78">
        <v>17.909789</v>
      </c>
      <c r="AI78">
        <v>4.2</v>
      </c>
      <c r="AJ78">
        <v>0</v>
      </c>
      <c r="AK78">
        <v>0</v>
      </c>
      <c r="AL78">
        <v>0</v>
      </c>
      <c r="AM78" t="s">
        <v>343</v>
      </c>
      <c r="AN78" t="s">
        <v>558</v>
      </c>
      <c r="AO78">
        <v>1961.94</v>
      </c>
      <c r="AR78" t="s">
        <v>115</v>
      </c>
      <c r="AS78" t="s">
        <v>116</v>
      </c>
      <c r="AT78" t="s">
        <v>209</v>
      </c>
      <c r="AU78" t="s">
        <v>342</v>
      </c>
      <c r="AV78" t="s">
        <v>48</v>
      </c>
      <c r="AW78">
        <v>3</v>
      </c>
      <c r="BB78">
        <v>0.88980308964975341</v>
      </c>
      <c r="BC78" t="s">
        <v>67</v>
      </c>
      <c r="BF78" t="s">
        <v>115</v>
      </c>
      <c r="BG78" t="s">
        <v>116</v>
      </c>
      <c r="BH78" t="s">
        <v>342</v>
      </c>
      <c r="BI78">
        <v>3947</v>
      </c>
      <c r="BJ78">
        <v>3</v>
      </c>
      <c r="BK78" t="s">
        <v>209</v>
      </c>
      <c r="BL78" t="s">
        <v>210</v>
      </c>
      <c r="BM78">
        <v>0.88980308964975341</v>
      </c>
      <c r="BN78" t="s">
        <v>67</v>
      </c>
      <c r="BO78" t="s">
        <v>173</v>
      </c>
      <c r="BP78">
        <v>2426.0540000000001</v>
      </c>
    </row>
    <row r="79" spans="1:68" ht="16.5" x14ac:dyDescent="0.25">
      <c r="A79" s="127" t="str">
        <f t="shared" si="36"/>
        <v>인천교통공사</v>
      </c>
      <c r="B79" s="128" t="str">
        <f t="shared" si="37"/>
        <v>인상석</v>
      </c>
      <c r="C79" s="129" t="str">
        <f t="shared" si="38"/>
        <v>F</v>
      </c>
      <c r="D79" s="130">
        <f t="shared" si="39"/>
        <v>0.69393939393939397</v>
      </c>
      <c r="E79" s="131">
        <f t="shared" si="40"/>
        <v>7474</v>
      </c>
      <c r="F79" s="132" t="str">
        <f t="shared" si="41"/>
        <v>순환41</v>
      </c>
      <c r="G79" s="133" t="str">
        <f t="shared" si="42"/>
        <v>70바4924</v>
      </c>
      <c r="H79" s="134">
        <f t="shared" si="43"/>
        <v>7</v>
      </c>
      <c r="I79" s="135">
        <f t="shared" si="44"/>
        <v>1716.69</v>
      </c>
      <c r="J79" s="136">
        <f t="shared" si="45"/>
        <v>1.5096831787789904E-2</v>
      </c>
      <c r="K79" s="136">
        <f t="shared" si="46"/>
        <v>0.36181347811036824</v>
      </c>
      <c r="L79" s="136">
        <f t="shared" si="47"/>
        <v>0.10019281291322253</v>
      </c>
      <c r="M79" s="137">
        <f t="shared" si="48"/>
        <v>10.327999999999999</v>
      </c>
      <c r="N79" s="138">
        <f t="shared" si="49"/>
        <v>0</v>
      </c>
      <c r="O79" s="138">
        <f t="shared" si="50"/>
        <v>23.708415613768356</v>
      </c>
      <c r="P79" s="218">
        <f t="shared" si="51"/>
        <v>0</v>
      </c>
      <c r="Q79" s="219">
        <f t="shared" si="52"/>
        <v>0</v>
      </c>
      <c r="R79" s="219">
        <f t="shared" si="53"/>
        <v>407</v>
      </c>
      <c r="T79">
        <v>528</v>
      </c>
      <c r="U79">
        <v>7474</v>
      </c>
      <c r="V79" t="s">
        <v>559</v>
      </c>
      <c r="W79">
        <v>1716.69</v>
      </c>
      <c r="X79">
        <v>847.904</v>
      </c>
      <c r="Y79">
        <v>2.0249999999999999</v>
      </c>
      <c r="Z79">
        <v>10.327999999999999</v>
      </c>
      <c r="AA79">
        <v>120.75579999999999</v>
      </c>
      <c r="AB79">
        <v>1.8230299999999999</v>
      </c>
      <c r="AC79">
        <v>43.691076000000002</v>
      </c>
      <c r="AD79" s="1">
        <v>172</v>
      </c>
      <c r="AE79">
        <v>0</v>
      </c>
      <c r="AF79">
        <v>407</v>
      </c>
      <c r="AG79">
        <v>66</v>
      </c>
      <c r="AH79">
        <v>14.216210999999999</v>
      </c>
      <c r="AI79">
        <v>4.2</v>
      </c>
      <c r="AJ79">
        <v>0</v>
      </c>
      <c r="AK79">
        <v>0</v>
      </c>
      <c r="AL79">
        <v>0</v>
      </c>
      <c r="AM79" t="s">
        <v>560</v>
      </c>
      <c r="AN79" t="s">
        <v>561</v>
      </c>
      <c r="AO79">
        <v>662.245</v>
      </c>
      <c r="AR79" t="s">
        <v>115</v>
      </c>
      <c r="AS79" t="s">
        <v>117</v>
      </c>
      <c r="AT79" t="s">
        <v>216</v>
      </c>
      <c r="AU79" t="s">
        <v>559</v>
      </c>
      <c r="AV79" t="s">
        <v>217</v>
      </c>
      <c r="AW79">
        <v>7</v>
      </c>
      <c r="BB79">
        <v>0.69393939393939397</v>
      </c>
      <c r="BC79" t="s">
        <v>68</v>
      </c>
      <c r="BF79" t="s">
        <v>115</v>
      </c>
      <c r="BG79" t="s">
        <v>117</v>
      </c>
      <c r="BH79" t="s">
        <v>559</v>
      </c>
      <c r="BI79">
        <v>7474</v>
      </c>
      <c r="BJ79">
        <v>7</v>
      </c>
      <c r="BK79" t="s">
        <v>216</v>
      </c>
      <c r="BL79" t="s">
        <v>215</v>
      </c>
      <c r="BM79">
        <v>0.69393939393939397</v>
      </c>
      <c r="BN79" t="s">
        <v>68</v>
      </c>
      <c r="BO79" t="s">
        <v>183</v>
      </c>
      <c r="BP79">
        <v>1716.69</v>
      </c>
    </row>
    <row r="80" spans="1:68" ht="16.5" x14ac:dyDescent="0.25">
      <c r="A80" s="110" t="str">
        <f t="shared" si="36"/>
        <v>인천교통공사</v>
      </c>
      <c r="B80" s="111" t="str">
        <f t="shared" si="37"/>
        <v>임현기</v>
      </c>
      <c r="C80" s="112" t="str">
        <f t="shared" si="38"/>
        <v>F</v>
      </c>
      <c r="D80" s="113">
        <f t="shared" si="39"/>
        <v>0.78663589808919199</v>
      </c>
      <c r="E80" s="114">
        <f t="shared" si="40"/>
        <v>4</v>
      </c>
      <c r="F80" s="115" t="str">
        <f t="shared" si="41"/>
        <v>순환41</v>
      </c>
      <c r="G80" s="116" t="str">
        <f t="shared" si="42"/>
        <v>70바4925</v>
      </c>
      <c r="H80" s="117">
        <f t="shared" si="43"/>
        <v>2</v>
      </c>
      <c r="I80" s="118">
        <f t="shared" si="44"/>
        <v>733.99700000000007</v>
      </c>
      <c r="J80" s="119">
        <f t="shared" si="45"/>
        <v>4.136314056252895E-3</v>
      </c>
      <c r="K80" s="119">
        <f t="shared" si="46"/>
        <v>0.33719680651437428</v>
      </c>
      <c r="L80" s="119">
        <f t="shared" si="47"/>
        <v>0.12534111174841314</v>
      </c>
      <c r="M80" s="120">
        <f t="shared" si="48"/>
        <v>5.9539999999999997</v>
      </c>
      <c r="N80" s="121">
        <f t="shared" si="49"/>
        <v>0</v>
      </c>
      <c r="O80" s="121">
        <f t="shared" si="50"/>
        <v>1.7701067102022143</v>
      </c>
      <c r="P80" s="220">
        <f t="shared" si="51"/>
        <v>1</v>
      </c>
      <c r="Q80" s="221">
        <f t="shared" si="52"/>
        <v>0</v>
      </c>
      <c r="R80" s="221">
        <f t="shared" si="53"/>
        <v>13</v>
      </c>
      <c r="T80">
        <v>528</v>
      </c>
      <c r="U80">
        <v>4</v>
      </c>
      <c r="V80" t="s">
        <v>562</v>
      </c>
      <c r="W80">
        <v>734.41899999999998</v>
      </c>
      <c r="X80">
        <v>290.55599999999998</v>
      </c>
      <c r="Y80">
        <v>2.528</v>
      </c>
      <c r="Z80">
        <v>5.9539999999999997</v>
      </c>
      <c r="AA80">
        <v>47.138587000000001</v>
      </c>
      <c r="AB80">
        <v>0.19497999999999999</v>
      </c>
      <c r="AC80">
        <v>15.894981</v>
      </c>
      <c r="AD80" s="1">
        <v>92</v>
      </c>
      <c r="AE80">
        <v>0</v>
      </c>
      <c r="AF80">
        <v>13</v>
      </c>
      <c r="AG80">
        <v>67</v>
      </c>
      <c r="AH80">
        <v>15.579996</v>
      </c>
      <c r="AI80">
        <v>4.3</v>
      </c>
      <c r="AJ80">
        <v>0</v>
      </c>
      <c r="AK80">
        <v>1</v>
      </c>
      <c r="AL80">
        <v>127</v>
      </c>
      <c r="AM80" t="s">
        <v>563</v>
      </c>
      <c r="AN80" t="s">
        <v>564</v>
      </c>
      <c r="AO80">
        <v>627.58100000000002</v>
      </c>
      <c r="AR80" t="s">
        <v>115</v>
      </c>
      <c r="AS80" t="s">
        <v>117</v>
      </c>
      <c r="AT80" t="s">
        <v>393</v>
      </c>
      <c r="AU80" t="s">
        <v>562</v>
      </c>
      <c r="AV80" t="s">
        <v>217</v>
      </c>
      <c r="AW80">
        <v>2</v>
      </c>
      <c r="BB80">
        <v>0.78663589808919199</v>
      </c>
      <c r="BC80" t="s">
        <v>68</v>
      </c>
      <c r="BF80" t="s">
        <v>115</v>
      </c>
      <c r="BG80" t="s">
        <v>117</v>
      </c>
      <c r="BH80" t="s">
        <v>562</v>
      </c>
      <c r="BI80">
        <v>4</v>
      </c>
      <c r="BJ80">
        <v>2</v>
      </c>
      <c r="BK80" t="s">
        <v>393</v>
      </c>
      <c r="BL80" t="s">
        <v>214</v>
      </c>
      <c r="BM80">
        <v>0.78663589808919199</v>
      </c>
      <c r="BN80" t="s">
        <v>68</v>
      </c>
      <c r="BO80" t="s">
        <v>183</v>
      </c>
      <c r="BP80">
        <v>733.99700000000007</v>
      </c>
    </row>
    <row r="81" spans="1:68" ht="16.5" x14ac:dyDescent="0.25">
      <c r="A81" s="127" t="str">
        <f t="shared" si="36"/>
        <v>인천교통공사</v>
      </c>
      <c r="B81" s="128" t="str">
        <f t="shared" si="37"/>
        <v>장형익</v>
      </c>
      <c r="C81" s="129" t="str">
        <f t="shared" si="38"/>
        <v>F</v>
      </c>
      <c r="D81" s="130">
        <f t="shared" si="39"/>
        <v>0.7486811932518217</v>
      </c>
      <c r="E81" s="131">
        <f t="shared" si="40"/>
        <v>206</v>
      </c>
      <c r="F81" s="132" t="str">
        <f t="shared" si="41"/>
        <v>순환42</v>
      </c>
      <c r="G81" s="133" t="str">
        <f t="shared" si="42"/>
        <v>70바4934</v>
      </c>
      <c r="H81" s="134">
        <f t="shared" si="43"/>
        <v>10</v>
      </c>
      <c r="I81" s="135">
        <f t="shared" si="44"/>
        <v>2422.6929999999998</v>
      </c>
      <c r="J81" s="136">
        <f t="shared" si="45"/>
        <v>4.7566149253565528E-3</v>
      </c>
      <c r="K81" s="136">
        <f t="shared" si="46"/>
        <v>0.34074034764966582</v>
      </c>
      <c r="L81" s="136">
        <f t="shared" si="47"/>
        <v>0.17872673095600641</v>
      </c>
      <c r="M81" s="137">
        <f t="shared" si="48"/>
        <v>6.35</v>
      </c>
      <c r="N81" s="138">
        <f t="shared" si="49"/>
        <v>5.0357185165433664</v>
      </c>
      <c r="O81" s="138">
        <f t="shared" si="50"/>
        <v>7.5123013935319083</v>
      </c>
      <c r="P81" s="218">
        <f t="shared" si="51"/>
        <v>0</v>
      </c>
      <c r="Q81" s="219">
        <f t="shared" si="52"/>
        <v>122</v>
      </c>
      <c r="R81" s="219">
        <f t="shared" si="53"/>
        <v>182</v>
      </c>
      <c r="T81">
        <v>528</v>
      </c>
      <c r="U81">
        <v>206</v>
      </c>
      <c r="V81" t="s">
        <v>344</v>
      </c>
      <c r="W81">
        <v>2422.6930000000002</v>
      </c>
      <c r="X81">
        <v>964.26</v>
      </c>
      <c r="Y81">
        <v>2.512</v>
      </c>
      <c r="Z81">
        <v>6.35</v>
      </c>
      <c r="AA81">
        <v>164.90382600000001</v>
      </c>
      <c r="AB81">
        <v>0.78438399999999997</v>
      </c>
      <c r="AC81">
        <v>56.189387000000004</v>
      </c>
      <c r="AD81" s="1">
        <v>433</v>
      </c>
      <c r="AE81">
        <v>122</v>
      </c>
      <c r="AF81">
        <v>182</v>
      </c>
      <c r="AG81">
        <v>130</v>
      </c>
      <c r="AH81">
        <v>14.691551</v>
      </c>
      <c r="AI81">
        <v>11.4</v>
      </c>
      <c r="AJ81">
        <v>0.3</v>
      </c>
      <c r="AK81">
        <v>0</v>
      </c>
      <c r="AL81">
        <v>0</v>
      </c>
      <c r="AM81" t="s">
        <v>345</v>
      </c>
      <c r="AN81" t="s">
        <v>565</v>
      </c>
      <c r="AO81">
        <v>630.83699999999999</v>
      </c>
      <c r="AR81" t="s">
        <v>115</v>
      </c>
      <c r="AS81" t="s">
        <v>118</v>
      </c>
      <c r="AT81" t="s">
        <v>226</v>
      </c>
      <c r="AU81" t="s">
        <v>344</v>
      </c>
      <c r="AV81" t="s">
        <v>217</v>
      </c>
      <c r="AW81">
        <v>10</v>
      </c>
      <c r="BB81">
        <v>0.7486811932518217</v>
      </c>
      <c r="BC81" t="s">
        <v>68</v>
      </c>
      <c r="BF81" t="s">
        <v>115</v>
      </c>
      <c r="BG81" t="s">
        <v>118</v>
      </c>
      <c r="BH81" t="s">
        <v>344</v>
      </c>
      <c r="BI81">
        <v>206</v>
      </c>
      <c r="BJ81">
        <v>10</v>
      </c>
      <c r="BK81" t="s">
        <v>226</v>
      </c>
      <c r="BL81" t="s">
        <v>216</v>
      </c>
      <c r="BM81">
        <v>0.7486811932518217</v>
      </c>
      <c r="BN81" t="s">
        <v>68</v>
      </c>
      <c r="BO81" t="s">
        <v>183</v>
      </c>
      <c r="BP81">
        <v>2422.6929999999998</v>
      </c>
    </row>
    <row r="82" spans="1:68" ht="16.5" x14ac:dyDescent="0.25">
      <c r="A82" s="110" t="str">
        <f t="shared" si="36"/>
        <v>인천교통공사</v>
      </c>
      <c r="B82" s="111" t="str">
        <f t="shared" si="37"/>
        <v>전익수</v>
      </c>
      <c r="C82" s="112" t="str">
        <f t="shared" si="38"/>
        <v>F</v>
      </c>
      <c r="D82" s="113">
        <f t="shared" si="39"/>
        <v>0.7211428571428572</v>
      </c>
      <c r="E82" s="114">
        <f t="shared" si="40"/>
        <v>7867</v>
      </c>
      <c r="F82" s="115" t="str">
        <f t="shared" si="41"/>
        <v>순환42</v>
      </c>
      <c r="G82" s="116" t="str">
        <f t="shared" si="42"/>
        <v>70바4936</v>
      </c>
      <c r="H82" s="117">
        <f t="shared" si="43"/>
        <v>3</v>
      </c>
      <c r="I82" s="118">
        <f t="shared" si="44"/>
        <v>2243.8159999999998</v>
      </c>
      <c r="J82" s="119">
        <f t="shared" si="45"/>
        <v>1.7435499047149354E-2</v>
      </c>
      <c r="K82" s="119">
        <f t="shared" si="46"/>
        <v>0.36700958612440704</v>
      </c>
      <c r="L82" s="119">
        <f t="shared" si="47"/>
        <v>0.19342049437208758</v>
      </c>
      <c r="M82" s="120">
        <f t="shared" si="48"/>
        <v>7.5810000000000004</v>
      </c>
      <c r="N82" s="121">
        <f t="shared" si="49"/>
        <v>3.1642523272853036</v>
      </c>
      <c r="O82" s="121">
        <f t="shared" si="50"/>
        <v>6.9970086673773615</v>
      </c>
      <c r="P82" s="220">
        <f t="shared" si="51"/>
        <v>6</v>
      </c>
      <c r="Q82" s="221">
        <f t="shared" si="52"/>
        <v>71</v>
      </c>
      <c r="R82" s="221">
        <f t="shared" si="53"/>
        <v>157</v>
      </c>
      <c r="T82">
        <v>528</v>
      </c>
      <c r="U82">
        <v>7867</v>
      </c>
      <c r="V82" t="s">
        <v>346</v>
      </c>
      <c r="W82">
        <v>2243.8159999999998</v>
      </c>
      <c r="X82">
        <v>904.38199999999995</v>
      </c>
      <c r="Y82">
        <v>2.4809999999999999</v>
      </c>
      <c r="Z82">
        <v>7.5810000000000004</v>
      </c>
      <c r="AA82">
        <v>147.34995499999999</v>
      </c>
      <c r="AB82">
        <v>2.5691199999999998</v>
      </c>
      <c r="AC82">
        <v>54.078845999999999</v>
      </c>
      <c r="AD82" s="1">
        <v>434</v>
      </c>
      <c r="AE82">
        <v>71</v>
      </c>
      <c r="AF82">
        <v>157</v>
      </c>
      <c r="AG82">
        <v>61</v>
      </c>
      <c r="AH82">
        <v>15.227802000000001</v>
      </c>
      <c r="AI82">
        <v>0</v>
      </c>
      <c r="AJ82">
        <v>0</v>
      </c>
      <c r="AK82">
        <v>6</v>
      </c>
      <c r="AL82">
        <v>1317</v>
      </c>
      <c r="AM82" t="s">
        <v>347</v>
      </c>
      <c r="AN82" t="s">
        <v>566</v>
      </c>
      <c r="AO82">
        <v>1999.0309999999999</v>
      </c>
      <c r="AR82" t="s">
        <v>115</v>
      </c>
      <c r="AS82" t="s">
        <v>118</v>
      </c>
      <c r="AT82" t="s">
        <v>228</v>
      </c>
      <c r="AU82" t="s">
        <v>346</v>
      </c>
      <c r="AV82" t="s">
        <v>217</v>
      </c>
      <c r="AW82">
        <v>3</v>
      </c>
      <c r="BB82">
        <v>0.7211428571428572</v>
      </c>
      <c r="BC82" t="s">
        <v>68</v>
      </c>
      <c r="BF82" t="s">
        <v>115</v>
      </c>
      <c r="BG82" t="s">
        <v>118</v>
      </c>
      <c r="BH82" t="s">
        <v>346</v>
      </c>
      <c r="BI82">
        <v>7867</v>
      </c>
      <c r="BJ82">
        <v>3</v>
      </c>
      <c r="BK82" t="s">
        <v>228</v>
      </c>
      <c r="BL82" t="s">
        <v>227</v>
      </c>
      <c r="BM82">
        <v>0.7211428571428572</v>
      </c>
      <c r="BN82" t="s">
        <v>68</v>
      </c>
      <c r="BO82" t="s">
        <v>183</v>
      </c>
      <c r="BP82">
        <v>2243.8159999999998</v>
      </c>
    </row>
    <row r="83" spans="1:68" ht="16.5" x14ac:dyDescent="0.25">
      <c r="A83" s="127" t="str">
        <f t="shared" si="36"/>
        <v>인천교통공사</v>
      </c>
      <c r="B83" s="128" t="str">
        <f t="shared" si="37"/>
        <v>정익선</v>
      </c>
      <c r="C83" s="129" t="str">
        <f t="shared" si="38"/>
        <v>F</v>
      </c>
      <c r="D83" s="130">
        <f t="shared" si="39"/>
        <v>0.78774028188939704</v>
      </c>
      <c r="E83" s="131">
        <f t="shared" si="40"/>
        <v>2605</v>
      </c>
      <c r="F83" s="132" t="str">
        <f t="shared" si="41"/>
        <v>63</v>
      </c>
      <c r="G83" s="133" t="str">
        <f t="shared" si="42"/>
        <v>70바4906</v>
      </c>
      <c r="H83" s="134">
        <f t="shared" si="43"/>
        <v>11</v>
      </c>
      <c r="I83" s="135">
        <f t="shared" si="44"/>
        <v>2038.1949999999999</v>
      </c>
      <c r="J83" s="136">
        <f t="shared" si="45"/>
        <v>1.6578006876401437E-3</v>
      </c>
      <c r="K83" s="136">
        <f t="shared" si="46"/>
        <v>0.33693188385589795</v>
      </c>
      <c r="L83" s="136">
        <f t="shared" si="47"/>
        <v>4.9063018994747805E-2</v>
      </c>
      <c r="M83" s="137">
        <f t="shared" si="48"/>
        <v>8.3320000000000007</v>
      </c>
      <c r="N83" s="138">
        <f t="shared" si="49"/>
        <v>0.14718905698424342</v>
      </c>
      <c r="O83" s="138">
        <f t="shared" si="50"/>
        <v>2.3059618927531469</v>
      </c>
      <c r="P83" s="218">
        <f t="shared" si="51"/>
        <v>0</v>
      </c>
      <c r="Q83" s="219">
        <f t="shared" si="52"/>
        <v>3</v>
      </c>
      <c r="R83" s="219">
        <f t="shared" si="53"/>
        <v>47</v>
      </c>
      <c r="T83">
        <v>528</v>
      </c>
      <c r="U83">
        <v>2605</v>
      </c>
      <c r="V83" t="s">
        <v>348</v>
      </c>
      <c r="W83">
        <v>2038.1949999999999</v>
      </c>
      <c r="X83">
        <v>738.93799999999999</v>
      </c>
      <c r="Y83">
        <v>2.758</v>
      </c>
      <c r="Z83">
        <v>8.3320000000000007</v>
      </c>
      <c r="AA83">
        <v>125.48191199999999</v>
      </c>
      <c r="AB83">
        <v>0.20802399999999999</v>
      </c>
      <c r="AC83">
        <v>42.278857000000002</v>
      </c>
      <c r="AD83" s="1">
        <v>100</v>
      </c>
      <c r="AE83">
        <v>3</v>
      </c>
      <c r="AF83">
        <v>47</v>
      </c>
      <c r="AG83">
        <v>69</v>
      </c>
      <c r="AH83">
        <v>16.242937999999999</v>
      </c>
      <c r="AI83">
        <v>191.4</v>
      </c>
      <c r="AJ83">
        <v>0</v>
      </c>
      <c r="AK83">
        <v>0</v>
      </c>
      <c r="AL83">
        <v>0</v>
      </c>
      <c r="AM83" t="s">
        <v>349</v>
      </c>
      <c r="AN83" t="s">
        <v>567</v>
      </c>
      <c r="AO83">
        <v>268.137</v>
      </c>
      <c r="AR83" t="s">
        <v>115</v>
      </c>
      <c r="AS83" t="s">
        <v>116</v>
      </c>
      <c r="AT83" t="s">
        <v>418</v>
      </c>
      <c r="AU83" t="s">
        <v>348</v>
      </c>
      <c r="AV83" t="s">
        <v>48</v>
      </c>
      <c r="AW83">
        <v>11</v>
      </c>
      <c r="BB83">
        <v>0.78774028188939704</v>
      </c>
      <c r="BC83" t="s">
        <v>68</v>
      </c>
      <c r="BF83" t="s">
        <v>115</v>
      </c>
      <c r="BG83" t="s">
        <v>116</v>
      </c>
      <c r="BH83" t="s">
        <v>348</v>
      </c>
      <c r="BI83">
        <v>2605</v>
      </c>
      <c r="BJ83">
        <v>11</v>
      </c>
      <c r="BK83" t="s">
        <v>418</v>
      </c>
      <c r="BL83" t="s">
        <v>210</v>
      </c>
      <c r="BM83">
        <v>0.78774028188939704</v>
      </c>
      <c r="BN83" t="s">
        <v>68</v>
      </c>
      <c r="BO83" t="s">
        <v>183</v>
      </c>
      <c r="BP83">
        <v>2038.1949999999999</v>
      </c>
    </row>
    <row r="84" spans="1:68" ht="16.5" x14ac:dyDescent="0.25">
      <c r="A84" s="110" t="str">
        <f t="shared" si="36"/>
        <v>인천교통공사</v>
      </c>
      <c r="B84" s="111" t="str">
        <f t="shared" si="37"/>
        <v>정정희</v>
      </c>
      <c r="C84" s="112" t="str">
        <f t="shared" si="38"/>
        <v>F</v>
      </c>
      <c r="D84" s="113">
        <f t="shared" si="39"/>
        <v>0.72118104031705099</v>
      </c>
      <c r="E84" s="114">
        <f t="shared" si="40"/>
        <v>7714</v>
      </c>
      <c r="F84" s="115" t="str">
        <f t="shared" si="41"/>
        <v>순환42</v>
      </c>
      <c r="G84" s="116" t="str">
        <f t="shared" si="42"/>
        <v>70바4930</v>
      </c>
      <c r="H84" s="117">
        <f t="shared" si="43"/>
        <v>4</v>
      </c>
      <c r="I84" s="118">
        <f t="shared" si="44"/>
        <v>1976.5609999999999</v>
      </c>
      <c r="J84" s="119">
        <f t="shared" si="45"/>
        <v>1.0515349308560306E-2</v>
      </c>
      <c r="K84" s="119">
        <f t="shared" si="46"/>
        <v>0.37266003894704119</v>
      </c>
      <c r="L84" s="119">
        <f t="shared" si="47"/>
        <v>0.14570762045795704</v>
      </c>
      <c r="M84" s="120">
        <f t="shared" si="48"/>
        <v>7.234</v>
      </c>
      <c r="N84" s="121">
        <f t="shared" si="49"/>
        <v>0</v>
      </c>
      <c r="O84" s="121">
        <f t="shared" si="50"/>
        <v>6.7794517851966116</v>
      </c>
      <c r="P84" s="220">
        <f t="shared" si="51"/>
        <v>3</v>
      </c>
      <c r="Q84" s="221">
        <f t="shared" si="52"/>
        <v>0</v>
      </c>
      <c r="R84" s="221">
        <f t="shared" si="53"/>
        <v>134</v>
      </c>
      <c r="T84">
        <v>528</v>
      </c>
      <c r="U84">
        <v>7714</v>
      </c>
      <c r="V84" t="s">
        <v>350</v>
      </c>
      <c r="W84">
        <v>1976.5609999999999</v>
      </c>
      <c r="X84">
        <v>808.43100000000004</v>
      </c>
      <c r="Y84">
        <v>2.4449999999999998</v>
      </c>
      <c r="Z84">
        <v>7.234</v>
      </c>
      <c r="AA84">
        <v>132.44857200000001</v>
      </c>
      <c r="AB84">
        <v>1.3927430000000001</v>
      </c>
      <c r="AC84">
        <v>49.358289999999997</v>
      </c>
      <c r="AD84" s="1">
        <v>288</v>
      </c>
      <c r="AE84">
        <v>0</v>
      </c>
      <c r="AF84">
        <v>134</v>
      </c>
      <c r="AG84">
        <v>63</v>
      </c>
      <c r="AH84">
        <v>14.923233</v>
      </c>
      <c r="AI84">
        <v>4.7</v>
      </c>
      <c r="AJ84">
        <v>0</v>
      </c>
      <c r="AK84">
        <v>3</v>
      </c>
      <c r="AL84">
        <v>578</v>
      </c>
      <c r="AM84" t="s">
        <v>351</v>
      </c>
      <c r="AN84" t="s">
        <v>568</v>
      </c>
      <c r="AO84">
        <v>1311.396</v>
      </c>
      <c r="AR84" t="s">
        <v>115</v>
      </c>
      <c r="AS84" t="s">
        <v>118</v>
      </c>
      <c r="AT84" t="s">
        <v>222</v>
      </c>
      <c r="AU84" t="s">
        <v>350</v>
      </c>
      <c r="AV84" t="s">
        <v>217</v>
      </c>
      <c r="AW84">
        <v>4</v>
      </c>
      <c r="BB84">
        <v>0.72118104031705099</v>
      </c>
      <c r="BC84" t="s">
        <v>68</v>
      </c>
      <c r="BF84" t="s">
        <v>115</v>
      </c>
      <c r="BG84" t="s">
        <v>118</v>
      </c>
      <c r="BH84" t="s">
        <v>350</v>
      </c>
      <c r="BI84">
        <v>7714</v>
      </c>
      <c r="BJ84">
        <v>4</v>
      </c>
      <c r="BK84" t="s">
        <v>222</v>
      </c>
      <c r="BL84" t="s">
        <v>238</v>
      </c>
      <c r="BM84">
        <v>0.72118104031705099</v>
      </c>
      <c r="BN84" t="s">
        <v>68</v>
      </c>
      <c r="BO84" t="s">
        <v>183</v>
      </c>
      <c r="BP84">
        <v>1976.5609999999999</v>
      </c>
    </row>
    <row r="85" spans="1:68" ht="16.5" x14ac:dyDescent="0.25">
      <c r="A85" s="127" t="str">
        <f t="shared" si="36"/>
        <v>인천교통공사</v>
      </c>
      <c r="B85" s="128" t="str">
        <f t="shared" si="37"/>
        <v>정진민</v>
      </c>
      <c r="C85" s="129" t="str">
        <f t="shared" si="38"/>
        <v>F</v>
      </c>
      <c r="D85" s="130">
        <f t="shared" si="39"/>
        <v>0.71841703690248604</v>
      </c>
      <c r="E85" s="131">
        <f t="shared" si="40"/>
        <v>3521</v>
      </c>
      <c r="F85" s="132" t="str">
        <f t="shared" si="41"/>
        <v>순환42</v>
      </c>
      <c r="G85" s="133" t="str">
        <f t="shared" si="42"/>
        <v>70바4928</v>
      </c>
      <c r="H85" s="134">
        <f t="shared" si="43"/>
        <v>8</v>
      </c>
      <c r="I85" s="135">
        <f t="shared" si="44"/>
        <v>2186.38</v>
      </c>
      <c r="J85" s="136">
        <f t="shared" si="45"/>
        <v>6.5990894530173838E-3</v>
      </c>
      <c r="K85" s="136">
        <f t="shared" si="46"/>
        <v>0.36527180098736678</v>
      </c>
      <c r="L85" s="136">
        <f t="shared" si="47"/>
        <v>7.6381964708788039E-2</v>
      </c>
      <c r="M85" s="137">
        <f t="shared" si="48"/>
        <v>6.968</v>
      </c>
      <c r="N85" s="138">
        <f t="shared" si="49"/>
        <v>3.4760654598011325</v>
      </c>
      <c r="O85" s="138">
        <f t="shared" si="50"/>
        <v>7.9583603948078556</v>
      </c>
      <c r="P85" s="218">
        <f t="shared" si="51"/>
        <v>0</v>
      </c>
      <c r="Q85" s="219">
        <f t="shared" si="52"/>
        <v>76</v>
      </c>
      <c r="R85" s="219">
        <f t="shared" si="53"/>
        <v>174</v>
      </c>
      <c r="T85">
        <v>528</v>
      </c>
      <c r="U85">
        <v>3521</v>
      </c>
      <c r="V85" t="s">
        <v>414</v>
      </c>
      <c r="W85">
        <v>2186.38</v>
      </c>
      <c r="X85">
        <v>870.39400000000001</v>
      </c>
      <c r="Y85">
        <v>2.512</v>
      </c>
      <c r="Z85">
        <v>6.968</v>
      </c>
      <c r="AA85">
        <v>139.06827699999999</v>
      </c>
      <c r="AB85">
        <v>0.91772399999999998</v>
      </c>
      <c r="AC85">
        <v>50.797719999999998</v>
      </c>
      <c r="AD85" s="1">
        <v>167</v>
      </c>
      <c r="AE85">
        <v>76</v>
      </c>
      <c r="AF85">
        <v>174</v>
      </c>
      <c r="AG85">
        <v>73</v>
      </c>
      <c r="AH85">
        <v>15.721629999999999</v>
      </c>
      <c r="AI85">
        <v>36</v>
      </c>
      <c r="AJ85">
        <v>0</v>
      </c>
      <c r="AK85">
        <v>0</v>
      </c>
      <c r="AL85">
        <v>0</v>
      </c>
      <c r="AM85" t="s">
        <v>415</v>
      </c>
      <c r="AN85" t="s">
        <v>569</v>
      </c>
      <c r="AO85">
        <v>706.05799999999999</v>
      </c>
      <c r="AR85" t="s">
        <v>115</v>
      </c>
      <c r="AS85" t="s">
        <v>118</v>
      </c>
      <c r="AT85" t="s">
        <v>220</v>
      </c>
      <c r="AU85" t="s">
        <v>414</v>
      </c>
      <c r="AV85" t="s">
        <v>217</v>
      </c>
      <c r="AW85">
        <v>8</v>
      </c>
      <c r="BB85">
        <v>0.71841703690248604</v>
      </c>
      <c r="BC85" t="s">
        <v>68</v>
      </c>
      <c r="BF85" t="s">
        <v>115</v>
      </c>
      <c r="BG85" t="s">
        <v>118</v>
      </c>
      <c r="BH85" t="s">
        <v>414</v>
      </c>
      <c r="BI85">
        <v>3521</v>
      </c>
      <c r="BJ85">
        <v>8</v>
      </c>
      <c r="BK85" t="s">
        <v>220</v>
      </c>
      <c r="BL85" t="s">
        <v>227</v>
      </c>
      <c r="BM85">
        <v>0.71841703690248604</v>
      </c>
      <c r="BN85" t="s">
        <v>68</v>
      </c>
      <c r="BO85" t="s">
        <v>183</v>
      </c>
      <c r="BP85">
        <v>2186.38</v>
      </c>
    </row>
    <row r="86" spans="1:68" ht="16.5" x14ac:dyDescent="0.25">
      <c r="A86" s="110" t="str">
        <f t="shared" si="36"/>
        <v>인천교통공사</v>
      </c>
      <c r="B86" s="111" t="str">
        <f t="shared" si="37"/>
        <v>조병구</v>
      </c>
      <c r="C86" s="112" t="str">
        <f t="shared" si="38"/>
        <v>F</v>
      </c>
      <c r="D86" s="113">
        <f t="shared" si="39"/>
        <v>0.73272246022841336</v>
      </c>
      <c r="E86" s="114">
        <f t="shared" si="40"/>
        <v>726</v>
      </c>
      <c r="F86" s="115" t="str">
        <f t="shared" si="41"/>
        <v>순환42</v>
      </c>
      <c r="G86" s="116" t="str">
        <f t="shared" si="42"/>
        <v>70바4930</v>
      </c>
      <c r="H86" s="117">
        <f t="shared" si="43"/>
        <v>5</v>
      </c>
      <c r="I86" s="118">
        <f t="shared" si="44"/>
        <v>2237.8789999999999</v>
      </c>
      <c r="J86" s="119">
        <f t="shared" si="45"/>
        <v>4.6457429020617617E-3</v>
      </c>
      <c r="K86" s="119">
        <f t="shared" si="46"/>
        <v>0.35927668131871043</v>
      </c>
      <c r="L86" s="119">
        <f t="shared" si="47"/>
        <v>0.11081921766100848</v>
      </c>
      <c r="M86" s="120">
        <f t="shared" si="48"/>
        <v>7.4640000000000004</v>
      </c>
      <c r="N86" s="121">
        <f t="shared" si="49"/>
        <v>4.155720662287818</v>
      </c>
      <c r="O86" s="121">
        <f t="shared" si="50"/>
        <v>21.940417690143214</v>
      </c>
      <c r="P86" s="220">
        <f t="shared" si="51"/>
        <v>0</v>
      </c>
      <c r="Q86" s="221">
        <f t="shared" si="52"/>
        <v>93</v>
      </c>
      <c r="R86" s="221">
        <f t="shared" si="53"/>
        <v>491</v>
      </c>
      <c r="T86">
        <v>528</v>
      </c>
      <c r="U86">
        <v>726</v>
      </c>
      <c r="V86" t="s">
        <v>352</v>
      </c>
      <c r="W86">
        <v>2237.8789999999999</v>
      </c>
      <c r="X86">
        <v>918.41700000000003</v>
      </c>
      <c r="Y86">
        <v>2.4369999999999998</v>
      </c>
      <c r="Z86">
        <v>7.4640000000000004</v>
      </c>
      <c r="AA86">
        <v>145.10467199999999</v>
      </c>
      <c r="AB86">
        <v>0.67411900000000002</v>
      </c>
      <c r="AC86">
        <v>52.132725000000001</v>
      </c>
      <c r="AD86" s="1">
        <v>248</v>
      </c>
      <c r="AE86">
        <v>93</v>
      </c>
      <c r="AF86">
        <v>491</v>
      </c>
      <c r="AG86">
        <v>64</v>
      </c>
      <c r="AH86">
        <v>15.422515000000001</v>
      </c>
      <c r="AI86">
        <v>22.5</v>
      </c>
      <c r="AJ86">
        <v>0</v>
      </c>
      <c r="AK86">
        <v>0</v>
      </c>
      <c r="AL86">
        <v>0</v>
      </c>
      <c r="AM86" t="s">
        <v>353</v>
      </c>
      <c r="AN86" t="s">
        <v>570</v>
      </c>
      <c r="AO86">
        <v>1612.56</v>
      </c>
      <c r="AR86" t="s">
        <v>115</v>
      </c>
      <c r="AS86" t="s">
        <v>118</v>
      </c>
      <c r="AT86" t="s">
        <v>222</v>
      </c>
      <c r="AU86" t="s">
        <v>352</v>
      </c>
      <c r="AV86" t="s">
        <v>217</v>
      </c>
      <c r="AW86">
        <v>5</v>
      </c>
      <c r="BB86">
        <v>0.73272246022841336</v>
      </c>
      <c r="BC86" t="s">
        <v>68</v>
      </c>
      <c r="BF86" t="s">
        <v>115</v>
      </c>
      <c r="BG86" t="s">
        <v>118</v>
      </c>
      <c r="BH86" t="s">
        <v>352</v>
      </c>
      <c r="BI86">
        <v>726</v>
      </c>
      <c r="BJ86">
        <v>5</v>
      </c>
      <c r="BK86" t="s">
        <v>222</v>
      </c>
      <c r="BL86" t="s">
        <v>238</v>
      </c>
      <c r="BM86">
        <v>0.73272246022841336</v>
      </c>
      <c r="BN86" t="s">
        <v>68</v>
      </c>
      <c r="BO86" t="s">
        <v>183</v>
      </c>
      <c r="BP86">
        <v>2237.8789999999999</v>
      </c>
    </row>
    <row r="87" spans="1:68" ht="16.5" x14ac:dyDescent="0.25">
      <c r="A87" s="127" t="str">
        <f t="shared" si="36"/>
        <v>인천교통공사</v>
      </c>
      <c r="B87" s="128" t="str">
        <f t="shared" si="37"/>
        <v>진심욱</v>
      </c>
      <c r="C87" s="129" t="str">
        <f t="shared" si="38"/>
        <v>D</v>
      </c>
      <c r="D87" s="130">
        <f t="shared" si="39"/>
        <v>0.80575757575757578</v>
      </c>
      <c r="E87" s="131">
        <f t="shared" si="40"/>
        <v>5928</v>
      </c>
      <c r="F87" s="132" t="str">
        <f t="shared" si="41"/>
        <v>순환41</v>
      </c>
      <c r="G87" s="133" t="str">
        <f t="shared" si="42"/>
        <v>70바4919</v>
      </c>
      <c r="H87" s="134">
        <f t="shared" si="43"/>
        <v>1</v>
      </c>
      <c r="I87" s="135">
        <f t="shared" si="44"/>
        <v>1871.191</v>
      </c>
      <c r="J87" s="136">
        <f t="shared" si="45"/>
        <v>7.2286589647816328E-3</v>
      </c>
      <c r="K87" s="136">
        <f t="shared" si="46"/>
        <v>0.34474267201354042</v>
      </c>
      <c r="L87" s="136">
        <f t="shared" si="47"/>
        <v>0.21857736596638183</v>
      </c>
      <c r="M87" s="137">
        <f t="shared" si="48"/>
        <v>8.16</v>
      </c>
      <c r="N87" s="138">
        <f t="shared" si="49"/>
        <v>0</v>
      </c>
      <c r="O87" s="138">
        <f t="shared" si="50"/>
        <v>8.0162848153929769</v>
      </c>
      <c r="P87" s="218">
        <f t="shared" si="51"/>
        <v>0</v>
      </c>
      <c r="Q87" s="219">
        <f t="shared" si="52"/>
        <v>0</v>
      </c>
      <c r="R87" s="219">
        <f t="shared" si="53"/>
        <v>150</v>
      </c>
      <c r="T87">
        <v>528</v>
      </c>
      <c r="U87">
        <v>5928</v>
      </c>
      <c r="V87" t="s">
        <v>354</v>
      </c>
      <c r="W87">
        <v>1871.191</v>
      </c>
      <c r="X87">
        <v>703.84</v>
      </c>
      <c r="Y87">
        <v>2.6589999999999998</v>
      </c>
      <c r="Z87">
        <v>8.16</v>
      </c>
      <c r="AA87">
        <v>124.650783</v>
      </c>
      <c r="AB87">
        <v>0.90105800000000003</v>
      </c>
      <c r="AC87">
        <v>42.972444000000003</v>
      </c>
      <c r="AD87" s="1">
        <v>409</v>
      </c>
      <c r="AE87">
        <v>0</v>
      </c>
      <c r="AF87">
        <v>150</v>
      </c>
      <c r="AG87">
        <v>62</v>
      </c>
      <c r="AH87">
        <v>15.011466</v>
      </c>
      <c r="AI87">
        <v>0</v>
      </c>
      <c r="AJ87">
        <v>0</v>
      </c>
      <c r="AK87">
        <v>0</v>
      </c>
      <c r="AL87">
        <v>0</v>
      </c>
      <c r="AM87" t="s">
        <v>355</v>
      </c>
      <c r="AN87" t="s">
        <v>571</v>
      </c>
      <c r="AO87">
        <v>1871.191</v>
      </c>
      <c r="AR87" t="s">
        <v>115</v>
      </c>
      <c r="AS87" t="s">
        <v>117</v>
      </c>
      <c r="AT87" t="s">
        <v>211</v>
      </c>
      <c r="AU87" t="s">
        <v>354</v>
      </c>
      <c r="AV87" t="s">
        <v>48</v>
      </c>
      <c r="AW87">
        <v>1</v>
      </c>
      <c r="BB87">
        <v>0.80575757575757578</v>
      </c>
      <c r="BC87" t="s">
        <v>66</v>
      </c>
      <c r="BF87" t="s">
        <v>115</v>
      </c>
      <c r="BG87" t="s">
        <v>117</v>
      </c>
      <c r="BH87" t="s">
        <v>354</v>
      </c>
      <c r="BI87">
        <v>5928</v>
      </c>
      <c r="BJ87">
        <v>1</v>
      </c>
      <c r="BK87" t="s">
        <v>211</v>
      </c>
      <c r="BL87" t="s">
        <v>172</v>
      </c>
      <c r="BM87">
        <v>0.80575757575757578</v>
      </c>
      <c r="BN87" t="s">
        <v>66</v>
      </c>
      <c r="BO87" t="s">
        <v>174</v>
      </c>
      <c r="BP87">
        <v>1871.191</v>
      </c>
    </row>
    <row r="88" spans="1:68" ht="16.5" x14ac:dyDescent="0.25">
      <c r="A88" s="110" t="str">
        <f t="shared" ref="A88:A93" si="54">BF88</f>
        <v>인천교통공사</v>
      </c>
      <c r="B88" s="111" t="str">
        <f t="shared" ref="B88:B93" si="55">BH88</f>
        <v>진영호</v>
      </c>
      <c r="C88" s="112" t="str">
        <f t="shared" ref="C88:C93" si="56">BN88</f>
        <v>C</v>
      </c>
      <c r="D88" s="113">
        <f t="shared" ref="D88:D93" si="57">BM88</f>
        <v>0.86146300301396306</v>
      </c>
      <c r="E88" s="114">
        <f t="shared" ref="E88:E93" si="58">U88</f>
        <v>7415</v>
      </c>
      <c r="F88" s="115" t="str">
        <f t="shared" ref="F88:F93" si="59">BG88</f>
        <v>순환47</v>
      </c>
      <c r="G88" s="116" t="str">
        <f t="shared" ref="G88:G93" si="60">BK88</f>
        <v>70바4944</v>
      </c>
      <c r="H88" s="117">
        <f t="shared" ref="H88:H93" si="61">BJ88</f>
        <v>3</v>
      </c>
      <c r="I88" s="118">
        <f t="shared" ref="I88:I93" si="62">BP88</f>
        <v>2498.8409999999999</v>
      </c>
      <c r="J88" s="119">
        <f t="shared" ref="J88:J93" si="63">AB88/AA88</f>
        <v>8.2510056857305752E-3</v>
      </c>
      <c r="K88" s="119">
        <f t="shared" ref="K88:K93" si="64">AC88/AA88</f>
        <v>0.30127530480099141</v>
      </c>
      <c r="L88" s="119">
        <f t="shared" ref="L88:L93" si="65">AD88/I88</f>
        <v>0.1272589972711349</v>
      </c>
      <c r="M88" s="120">
        <f t="shared" ref="M88:M93" si="66">Z88</f>
        <v>3.9550000000000001</v>
      </c>
      <c r="N88" s="121">
        <f t="shared" ref="N88:N93" si="67">AE88*100/W88</f>
        <v>0</v>
      </c>
      <c r="O88" s="121">
        <f t="shared" ref="O88:O93" si="68">AF88*100/W88</f>
        <v>0.52024118381281559</v>
      </c>
      <c r="P88" s="220">
        <f t="shared" ref="P88:P93" si="69">AK88</f>
        <v>0</v>
      </c>
      <c r="Q88" s="221">
        <f t="shared" ref="Q88:Q93" si="70">AE88</f>
        <v>0</v>
      </c>
      <c r="R88" s="221">
        <f t="shared" ref="R88:R93" si="71">AF88</f>
        <v>13</v>
      </c>
      <c r="T88">
        <v>528</v>
      </c>
      <c r="U88">
        <v>7415</v>
      </c>
      <c r="V88" t="s">
        <v>356</v>
      </c>
      <c r="W88">
        <v>2498.8409999999999</v>
      </c>
      <c r="X88">
        <v>785.048</v>
      </c>
      <c r="Y88">
        <v>3.1829999999999998</v>
      </c>
      <c r="Z88">
        <v>3.9550000000000001</v>
      </c>
      <c r="AA88">
        <v>153.912147</v>
      </c>
      <c r="AB88">
        <v>1.26993</v>
      </c>
      <c r="AC88">
        <v>46.369928999999999</v>
      </c>
      <c r="AD88" s="1">
        <v>318</v>
      </c>
      <c r="AE88">
        <v>0</v>
      </c>
      <c r="AF88">
        <v>13</v>
      </c>
      <c r="AG88">
        <v>56</v>
      </c>
      <c r="AH88">
        <v>16.235502</v>
      </c>
      <c r="AI88">
        <v>0</v>
      </c>
      <c r="AJ88">
        <v>0</v>
      </c>
      <c r="AK88">
        <v>0</v>
      </c>
      <c r="AL88">
        <v>0</v>
      </c>
      <c r="AM88" t="s">
        <v>357</v>
      </c>
      <c r="AN88" t="s">
        <v>572</v>
      </c>
      <c r="AO88">
        <v>2290.89</v>
      </c>
      <c r="AR88" t="s">
        <v>115</v>
      </c>
      <c r="AS88" t="s">
        <v>120</v>
      </c>
      <c r="AT88" t="s">
        <v>236</v>
      </c>
      <c r="AU88" t="s">
        <v>356</v>
      </c>
      <c r="AV88" t="s">
        <v>217</v>
      </c>
      <c r="AW88">
        <v>3</v>
      </c>
      <c r="BB88">
        <v>0.86146300301396306</v>
      </c>
      <c r="BC88" t="s">
        <v>67</v>
      </c>
      <c r="BF88" t="s">
        <v>115</v>
      </c>
      <c r="BG88" t="s">
        <v>120</v>
      </c>
      <c r="BH88" t="s">
        <v>356</v>
      </c>
      <c r="BI88">
        <v>7415</v>
      </c>
      <c r="BJ88">
        <v>3</v>
      </c>
      <c r="BK88" t="s">
        <v>236</v>
      </c>
      <c r="BL88" t="s">
        <v>235</v>
      </c>
      <c r="BM88">
        <v>0.86146300301396306</v>
      </c>
      <c r="BN88" t="s">
        <v>67</v>
      </c>
      <c r="BO88" t="s">
        <v>173</v>
      </c>
      <c r="BP88">
        <v>2498.8409999999999</v>
      </c>
    </row>
    <row r="89" spans="1:68" ht="16.5" x14ac:dyDescent="0.25">
      <c r="A89" s="127" t="str">
        <f t="shared" si="54"/>
        <v>인천교통공사</v>
      </c>
      <c r="B89" s="128" t="str">
        <f t="shared" si="55"/>
        <v>최미향</v>
      </c>
      <c r="C89" s="129" t="str">
        <f t="shared" si="56"/>
        <v>F</v>
      </c>
      <c r="D89" s="130">
        <f t="shared" si="57"/>
        <v>0.71798615199216476</v>
      </c>
      <c r="E89" s="131">
        <f t="shared" si="58"/>
        <v>5598</v>
      </c>
      <c r="F89" s="132" t="str">
        <f t="shared" si="59"/>
        <v>순환42</v>
      </c>
      <c r="G89" s="133" t="str">
        <f t="shared" si="60"/>
        <v>70바4933</v>
      </c>
      <c r="H89" s="134">
        <f t="shared" si="61"/>
        <v>5</v>
      </c>
      <c r="I89" s="135">
        <f t="shared" si="62"/>
        <v>2183.2829999999999</v>
      </c>
      <c r="J89" s="136">
        <f t="shared" si="63"/>
        <v>5.3316104236357312E-3</v>
      </c>
      <c r="K89" s="136">
        <f t="shared" si="64"/>
        <v>0.329869505322755</v>
      </c>
      <c r="L89" s="136">
        <f t="shared" si="65"/>
        <v>0.16626337492665863</v>
      </c>
      <c r="M89" s="137">
        <f t="shared" si="66"/>
        <v>4.9859999999999998</v>
      </c>
      <c r="N89" s="138">
        <f t="shared" si="67"/>
        <v>0</v>
      </c>
      <c r="O89" s="138">
        <f t="shared" si="68"/>
        <v>9.847555264251131</v>
      </c>
      <c r="P89" s="218">
        <f t="shared" si="69"/>
        <v>0</v>
      </c>
      <c r="Q89" s="219">
        <f t="shared" si="70"/>
        <v>0</v>
      </c>
      <c r="R89" s="219">
        <f t="shared" si="71"/>
        <v>215</v>
      </c>
      <c r="T89">
        <v>528</v>
      </c>
      <c r="U89">
        <v>5598</v>
      </c>
      <c r="V89" t="s">
        <v>358</v>
      </c>
      <c r="W89">
        <v>2183.2829999999999</v>
      </c>
      <c r="X89">
        <v>875.71799999999996</v>
      </c>
      <c r="Y89">
        <v>2.4929999999999999</v>
      </c>
      <c r="Z89">
        <v>4.9859999999999998</v>
      </c>
      <c r="AA89">
        <v>145.55995999999999</v>
      </c>
      <c r="AB89">
        <v>0.77606900000000001</v>
      </c>
      <c r="AC89">
        <v>48.015791999999998</v>
      </c>
      <c r="AD89" s="1">
        <v>363</v>
      </c>
      <c r="AE89">
        <v>0</v>
      </c>
      <c r="AF89">
        <v>215</v>
      </c>
      <c r="AG89">
        <v>60</v>
      </c>
      <c r="AH89">
        <v>14.9992</v>
      </c>
      <c r="AI89">
        <v>0</v>
      </c>
      <c r="AJ89">
        <v>0</v>
      </c>
      <c r="AK89">
        <v>0</v>
      </c>
      <c r="AL89">
        <v>0</v>
      </c>
      <c r="AM89" t="s">
        <v>359</v>
      </c>
      <c r="AN89" t="s">
        <v>573</v>
      </c>
      <c r="AO89">
        <v>1775.47</v>
      </c>
      <c r="AR89" t="s">
        <v>115</v>
      </c>
      <c r="AS89" t="s">
        <v>118</v>
      </c>
      <c r="AT89" t="s">
        <v>225</v>
      </c>
      <c r="AU89" t="s">
        <v>358</v>
      </c>
      <c r="AV89" t="s">
        <v>217</v>
      </c>
      <c r="AW89">
        <v>5</v>
      </c>
      <c r="BB89">
        <v>0.71798615199216476</v>
      </c>
      <c r="BC89" t="s">
        <v>68</v>
      </c>
      <c r="BF89" t="s">
        <v>115</v>
      </c>
      <c r="BG89" t="s">
        <v>118</v>
      </c>
      <c r="BH89" t="s">
        <v>358</v>
      </c>
      <c r="BI89">
        <v>5598</v>
      </c>
      <c r="BJ89">
        <v>5</v>
      </c>
      <c r="BK89" t="s">
        <v>225</v>
      </c>
      <c r="BL89" t="s">
        <v>223</v>
      </c>
      <c r="BM89">
        <v>0.71798615199216476</v>
      </c>
      <c r="BN89" t="s">
        <v>68</v>
      </c>
      <c r="BO89" t="s">
        <v>183</v>
      </c>
      <c r="BP89">
        <v>2183.2829999999999</v>
      </c>
    </row>
    <row r="90" spans="1:68" ht="16.5" x14ac:dyDescent="0.25">
      <c r="A90" s="110" t="str">
        <f t="shared" si="54"/>
        <v>인천교통공사</v>
      </c>
      <c r="B90" s="111" t="str">
        <f t="shared" si="55"/>
        <v>최민호</v>
      </c>
      <c r="C90" s="112" t="str">
        <f t="shared" si="56"/>
        <v>F</v>
      </c>
      <c r="D90" s="113">
        <f t="shared" si="57"/>
        <v>0.7604524789486562</v>
      </c>
      <c r="E90" s="114">
        <f t="shared" si="58"/>
        <v>790</v>
      </c>
      <c r="F90" s="115" t="str">
        <f t="shared" si="59"/>
        <v>63</v>
      </c>
      <c r="G90" s="116" t="str">
        <f t="shared" si="60"/>
        <v>70바4904</v>
      </c>
      <c r="H90" s="117">
        <f t="shared" si="61"/>
        <v>2</v>
      </c>
      <c r="I90" s="118">
        <f t="shared" si="62"/>
        <v>1826.8430000000001</v>
      </c>
      <c r="J90" s="119">
        <f t="shared" si="63"/>
        <v>3.4490658108170952E-3</v>
      </c>
      <c r="K90" s="119">
        <f t="shared" si="64"/>
        <v>0.32722479886875511</v>
      </c>
      <c r="L90" s="119">
        <f t="shared" si="65"/>
        <v>0.2036299780550381</v>
      </c>
      <c r="M90" s="120">
        <f t="shared" si="66"/>
        <v>9.6110000000000007</v>
      </c>
      <c r="N90" s="121">
        <f t="shared" si="67"/>
        <v>0.27369620706322328</v>
      </c>
      <c r="O90" s="121">
        <f t="shared" si="68"/>
        <v>5.8023595897403331</v>
      </c>
      <c r="P90" s="220">
        <f t="shared" si="69"/>
        <v>0</v>
      </c>
      <c r="Q90" s="221">
        <f t="shared" si="70"/>
        <v>5</v>
      </c>
      <c r="R90" s="221">
        <f t="shared" si="71"/>
        <v>106</v>
      </c>
      <c r="T90">
        <v>528</v>
      </c>
      <c r="U90">
        <v>790</v>
      </c>
      <c r="V90" t="s">
        <v>384</v>
      </c>
      <c r="W90">
        <v>1826.8430000000001</v>
      </c>
      <c r="X90">
        <v>684.52700000000004</v>
      </c>
      <c r="Y90">
        <v>2.669</v>
      </c>
      <c r="Z90">
        <v>9.6110000000000007</v>
      </c>
      <c r="AA90">
        <v>105.170507</v>
      </c>
      <c r="AB90">
        <v>0.36274000000000001</v>
      </c>
      <c r="AC90">
        <v>34.414397999999998</v>
      </c>
      <c r="AD90" s="1">
        <v>372</v>
      </c>
      <c r="AE90">
        <v>5</v>
      </c>
      <c r="AF90">
        <v>106</v>
      </c>
      <c r="AG90">
        <v>69</v>
      </c>
      <c r="AH90">
        <v>17.370297000000001</v>
      </c>
      <c r="AI90">
        <v>288.5</v>
      </c>
      <c r="AJ90">
        <v>0</v>
      </c>
      <c r="AK90">
        <v>0</v>
      </c>
      <c r="AL90">
        <v>0</v>
      </c>
      <c r="AM90" t="s">
        <v>385</v>
      </c>
      <c r="AN90" t="s">
        <v>574</v>
      </c>
      <c r="AO90">
        <v>1720.432</v>
      </c>
      <c r="AR90" t="s">
        <v>115</v>
      </c>
      <c r="AS90" t="s">
        <v>116</v>
      </c>
      <c r="AT90" t="s">
        <v>194</v>
      </c>
      <c r="AU90" t="s">
        <v>384</v>
      </c>
      <c r="AV90" t="s">
        <v>48</v>
      </c>
      <c r="AW90">
        <v>2</v>
      </c>
      <c r="BB90">
        <v>0.7604524789486562</v>
      </c>
      <c r="BC90" t="s">
        <v>68</v>
      </c>
      <c r="BF90" t="s">
        <v>115</v>
      </c>
      <c r="BG90" t="s">
        <v>116</v>
      </c>
      <c r="BH90" t="s">
        <v>384</v>
      </c>
      <c r="BI90">
        <v>790</v>
      </c>
      <c r="BJ90">
        <v>2</v>
      </c>
      <c r="BK90" t="s">
        <v>194</v>
      </c>
      <c r="BL90" t="s">
        <v>237</v>
      </c>
      <c r="BM90">
        <v>0.7604524789486562</v>
      </c>
      <c r="BN90" t="s">
        <v>68</v>
      </c>
      <c r="BO90" t="s">
        <v>183</v>
      </c>
      <c r="BP90">
        <v>1826.8430000000001</v>
      </c>
    </row>
    <row r="91" spans="1:68" ht="16.5" x14ac:dyDescent="0.25">
      <c r="A91" s="127" t="str">
        <f t="shared" si="54"/>
        <v>인천교통공사</v>
      </c>
      <c r="B91" s="128" t="str">
        <f t="shared" si="55"/>
        <v>최성민</v>
      </c>
      <c r="C91" s="129" t="str">
        <f t="shared" si="56"/>
        <v>C</v>
      </c>
      <c r="D91" s="130">
        <f t="shared" si="57"/>
        <v>0.88371434960450324</v>
      </c>
      <c r="E91" s="131">
        <f t="shared" si="58"/>
        <v>5305</v>
      </c>
      <c r="F91" s="132" t="str">
        <f t="shared" si="59"/>
        <v>63</v>
      </c>
      <c r="G91" s="133" t="str">
        <f t="shared" si="60"/>
        <v>70바4914</v>
      </c>
      <c r="H91" s="134">
        <f t="shared" si="61"/>
        <v>8</v>
      </c>
      <c r="I91" s="135">
        <f t="shared" si="62"/>
        <v>2282.3900000000003</v>
      </c>
      <c r="J91" s="136">
        <f t="shared" si="63"/>
        <v>6.0207395225312091E-3</v>
      </c>
      <c r="K91" s="136">
        <f t="shared" si="64"/>
        <v>0.29129569704147823</v>
      </c>
      <c r="L91" s="136">
        <f t="shared" si="65"/>
        <v>0.11128685281656507</v>
      </c>
      <c r="M91" s="137">
        <f t="shared" si="66"/>
        <v>6.9710000000000001</v>
      </c>
      <c r="N91" s="138">
        <v>19</v>
      </c>
      <c r="O91" s="138">
        <v>80</v>
      </c>
      <c r="P91" s="218">
        <f t="shared" si="69"/>
        <v>0</v>
      </c>
      <c r="Q91" s="219">
        <f t="shared" si="70"/>
        <v>0</v>
      </c>
      <c r="R91" s="219">
        <f t="shared" si="71"/>
        <v>114</v>
      </c>
      <c r="T91">
        <v>528</v>
      </c>
      <c r="U91">
        <v>5305</v>
      </c>
      <c r="V91" t="s">
        <v>360</v>
      </c>
      <c r="W91">
        <v>2282.39</v>
      </c>
      <c r="X91">
        <v>738.37199999999996</v>
      </c>
      <c r="Y91">
        <v>3.0910000000000002</v>
      </c>
      <c r="Z91">
        <v>6.9710000000000001</v>
      </c>
      <c r="AA91">
        <v>136.09773300000001</v>
      </c>
      <c r="AB91">
        <v>0.81940900000000005</v>
      </c>
      <c r="AC91">
        <v>39.644683999999998</v>
      </c>
      <c r="AD91" s="1">
        <v>254</v>
      </c>
      <c r="AE91">
        <v>0</v>
      </c>
      <c r="AF91">
        <v>114</v>
      </c>
      <c r="AG91">
        <v>72</v>
      </c>
      <c r="AH91">
        <v>16.770226999999998</v>
      </c>
      <c r="AI91">
        <v>274.7</v>
      </c>
      <c r="AJ91">
        <v>0</v>
      </c>
      <c r="AK91">
        <v>0</v>
      </c>
      <c r="AL91">
        <v>0</v>
      </c>
      <c r="AM91" t="s">
        <v>361</v>
      </c>
      <c r="AN91" t="s">
        <v>575</v>
      </c>
      <c r="AO91">
        <v>1328.4490000000001</v>
      </c>
      <c r="AR91" t="s">
        <v>115</v>
      </c>
      <c r="AS91" t="s">
        <v>116</v>
      </c>
      <c r="AT91" t="s">
        <v>206</v>
      </c>
      <c r="AU91" t="s">
        <v>360</v>
      </c>
      <c r="AV91" t="s">
        <v>48</v>
      </c>
      <c r="AW91">
        <v>8</v>
      </c>
      <c r="BB91">
        <v>0.88371434960450324</v>
      </c>
      <c r="BC91" t="s">
        <v>67</v>
      </c>
      <c r="BF91" t="s">
        <v>115</v>
      </c>
      <c r="BG91" t="s">
        <v>116</v>
      </c>
      <c r="BH91" t="s">
        <v>360</v>
      </c>
      <c r="BI91">
        <v>5305</v>
      </c>
      <c r="BJ91">
        <v>8</v>
      </c>
      <c r="BK91" t="s">
        <v>206</v>
      </c>
      <c r="BL91" t="s">
        <v>237</v>
      </c>
      <c r="BM91">
        <v>0.88371434960450324</v>
      </c>
      <c r="BN91" t="s">
        <v>67</v>
      </c>
      <c r="BO91" t="s">
        <v>173</v>
      </c>
      <c r="BP91">
        <v>2282.3900000000003</v>
      </c>
    </row>
    <row r="92" spans="1:68" ht="16.5" x14ac:dyDescent="0.25">
      <c r="A92" s="110" t="str">
        <f t="shared" si="54"/>
        <v>인천교통공사</v>
      </c>
      <c r="B92" s="111" t="str">
        <f t="shared" si="55"/>
        <v>최용기</v>
      </c>
      <c r="C92" s="112" t="str">
        <f t="shared" si="56"/>
        <v>D</v>
      </c>
      <c r="D92" s="113">
        <f t="shared" si="57"/>
        <v>0.83524144582992632</v>
      </c>
      <c r="E92" s="114">
        <f t="shared" si="58"/>
        <v>3207</v>
      </c>
      <c r="F92" s="115" t="str">
        <f t="shared" si="59"/>
        <v>순환47</v>
      </c>
      <c r="G92" s="116" t="str">
        <f t="shared" si="60"/>
        <v>70바4942</v>
      </c>
      <c r="H92" s="117">
        <f t="shared" si="61"/>
        <v>3</v>
      </c>
      <c r="I92" s="118">
        <f t="shared" si="62"/>
        <v>2318.1059999999998</v>
      </c>
      <c r="J92" s="119">
        <f t="shared" si="63"/>
        <v>4.417280508640339E-3</v>
      </c>
      <c r="K92" s="119">
        <f t="shared" si="64"/>
        <v>0.33955384130004396</v>
      </c>
      <c r="L92" s="119">
        <f t="shared" si="65"/>
        <v>3.1059839368864067E-2</v>
      </c>
      <c r="M92" s="120">
        <f t="shared" si="66"/>
        <v>4.7439999999999998</v>
      </c>
      <c r="N92" s="121">
        <f t="shared" si="67"/>
        <v>4.3138665790088973E-2</v>
      </c>
      <c r="O92" s="121">
        <f t="shared" si="68"/>
        <v>3.1922612684665839</v>
      </c>
      <c r="P92" s="220">
        <f t="shared" si="69"/>
        <v>0</v>
      </c>
      <c r="Q92" s="221">
        <f t="shared" si="70"/>
        <v>1</v>
      </c>
      <c r="R92" s="221">
        <f t="shared" si="71"/>
        <v>74</v>
      </c>
      <c r="T92">
        <v>528</v>
      </c>
      <c r="U92">
        <v>3207</v>
      </c>
      <c r="V92" t="s">
        <v>362</v>
      </c>
      <c r="W92">
        <v>2318.1060000000002</v>
      </c>
      <c r="X92">
        <v>750.67499999999995</v>
      </c>
      <c r="Y92">
        <v>3.0880000000000001</v>
      </c>
      <c r="Z92">
        <v>4.7439999999999998</v>
      </c>
      <c r="AA92">
        <v>140.403807</v>
      </c>
      <c r="AB92">
        <v>0.62020299999999995</v>
      </c>
      <c r="AC92">
        <v>47.674652000000002</v>
      </c>
      <c r="AD92" s="1">
        <v>72</v>
      </c>
      <c r="AE92">
        <v>1</v>
      </c>
      <c r="AF92">
        <v>74</v>
      </c>
      <c r="AG92">
        <v>59</v>
      </c>
      <c r="AH92">
        <v>16.510278</v>
      </c>
      <c r="AI92">
        <v>0</v>
      </c>
      <c r="AJ92">
        <v>0</v>
      </c>
      <c r="AK92">
        <v>0</v>
      </c>
      <c r="AL92">
        <v>0</v>
      </c>
      <c r="AM92" t="s">
        <v>363</v>
      </c>
      <c r="AN92" t="s">
        <v>576</v>
      </c>
      <c r="AO92">
        <v>825.23500000000001</v>
      </c>
      <c r="AR92" t="s">
        <v>115</v>
      </c>
      <c r="AS92" t="s">
        <v>120</v>
      </c>
      <c r="AT92" t="s">
        <v>234</v>
      </c>
      <c r="AU92" t="s">
        <v>362</v>
      </c>
      <c r="AV92" t="s">
        <v>217</v>
      </c>
      <c r="AW92">
        <v>3</v>
      </c>
      <c r="BB92">
        <v>0.83524144582992632</v>
      </c>
      <c r="BC92" t="s">
        <v>66</v>
      </c>
      <c r="BF92" t="s">
        <v>115</v>
      </c>
      <c r="BG92" t="s">
        <v>120</v>
      </c>
      <c r="BH92" t="s">
        <v>362</v>
      </c>
      <c r="BI92">
        <v>3207</v>
      </c>
      <c r="BJ92">
        <v>3</v>
      </c>
      <c r="BK92" t="s">
        <v>234</v>
      </c>
      <c r="BL92" t="s">
        <v>236</v>
      </c>
      <c r="BM92">
        <v>0.83524144582992632</v>
      </c>
      <c r="BN92" t="s">
        <v>66</v>
      </c>
      <c r="BO92" t="s">
        <v>174</v>
      </c>
      <c r="BP92">
        <v>2318.1059999999998</v>
      </c>
    </row>
    <row r="93" spans="1:68" ht="16.5" x14ac:dyDescent="0.25">
      <c r="A93" s="127" t="str">
        <f t="shared" si="54"/>
        <v>인천교통공사</v>
      </c>
      <c r="B93" s="128" t="str">
        <f t="shared" si="55"/>
        <v>최재덕</v>
      </c>
      <c r="C93" s="129" t="str">
        <f t="shared" si="56"/>
        <v>F</v>
      </c>
      <c r="D93" s="130">
        <f t="shared" si="57"/>
        <v>0.66904659665133392</v>
      </c>
      <c r="E93" s="131">
        <f t="shared" si="58"/>
        <v>3640</v>
      </c>
      <c r="F93" s="132" t="str">
        <f t="shared" si="59"/>
        <v>순환43</v>
      </c>
      <c r="G93" s="133" t="str">
        <f t="shared" si="60"/>
        <v>70바4939</v>
      </c>
      <c r="H93" s="134">
        <f t="shared" si="61"/>
        <v>3</v>
      </c>
      <c r="I93" s="135">
        <f t="shared" si="62"/>
        <v>2823.5720000000001</v>
      </c>
      <c r="J93" s="136">
        <f t="shared" si="63"/>
        <v>1.120338361894325E-2</v>
      </c>
      <c r="K93" s="136">
        <f t="shared" si="64"/>
        <v>0.32427067670684367</v>
      </c>
      <c r="L93" s="136">
        <f t="shared" si="65"/>
        <v>0.10589423609527222</v>
      </c>
      <c r="M93" s="137">
        <f t="shared" si="66"/>
        <v>8.6170000000000009</v>
      </c>
      <c r="N93" s="138">
        <f t="shared" si="67"/>
        <v>0</v>
      </c>
      <c r="O93" s="138">
        <f t="shared" si="68"/>
        <v>10.02276548995386</v>
      </c>
      <c r="P93" s="218">
        <f t="shared" si="69"/>
        <v>41</v>
      </c>
      <c r="Q93" s="219">
        <f t="shared" si="70"/>
        <v>0</v>
      </c>
      <c r="R93" s="219">
        <f t="shared" si="71"/>
        <v>283</v>
      </c>
      <c r="T93">
        <v>528</v>
      </c>
      <c r="U93">
        <v>3640</v>
      </c>
      <c r="V93" t="s">
        <v>416</v>
      </c>
      <c r="W93">
        <v>2823.5720000000001</v>
      </c>
      <c r="X93">
        <v>1056.4849999999999</v>
      </c>
      <c r="Y93">
        <v>2.673</v>
      </c>
      <c r="Z93">
        <v>8.6170000000000009</v>
      </c>
      <c r="AA93">
        <v>155.208021</v>
      </c>
      <c r="AB93">
        <v>1.738855</v>
      </c>
      <c r="AC93">
        <v>50.329410000000003</v>
      </c>
      <c r="AD93" s="1">
        <v>299</v>
      </c>
      <c r="AE93">
        <v>0</v>
      </c>
      <c r="AF93">
        <v>283</v>
      </c>
      <c r="AG93">
        <v>80</v>
      </c>
      <c r="AH93">
        <v>18.192177999999998</v>
      </c>
      <c r="AI93">
        <v>1478.1</v>
      </c>
      <c r="AJ93">
        <v>0</v>
      </c>
      <c r="AK93">
        <v>41</v>
      </c>
      <c r="AL93">
        <v>9815</v>
      </c>
      <c r="AM93" t="s">
        <v>417</v>
      </c>
      <c r="AN93" t="s">
        <v>577</v>
      </c>
      <c r="AO93">
        <v>2569.6990000000001</v>
      </c>
      <c r="AR93" t="s">
        <v>115</v>
      </c>
      <c r="AS93" t="s">
        <v>119</v>
      </c>
      <c r="AT93" t="s">
        <v>231</v>
      </c>
      <c r="AU93" t="s">
        <v>416</v>
      </c>
      <c r="AV93" t="s">
        <v>217</v>
      </c>
      <c r="AW93">
        <v>3</v>
      </c>
      <c r="BB93">
        <v>0.66904659665133392</v>
      </c>
      <c r="BC93" t="s">
        <v>68</v>
      </c>
      <c r="BF93" t="s">
        <v>115</v>
      </c>
      <c r="BG93" t="s">
        <v>119</v>
      </c>
      <c r="BH93" t="s">
        <v>416</v>
      </c>
      <c r="BI93">
        <v>3640</v>
      </c>
      <c r="BJ93">
        <v>3</v>
      </c>
      <c r="BK93" t="s">
        <v>231</v>
      </c>
      <c r="BL93" t="s">
        <v>230</v>
      </c>
      <c r="BM93">
        <v>0.66904659665133392</v>
      </c>
      <c r="BN93" t="s">
        <v>68</v>
      </c>
      <c r="BO93" t="s">
        <v>183</v>
      </c>
      <c r="BP93">
        <v>2823.5720000000001</v>
      </c>
    </row>
    <row r="94" spans="1:68" ht="16.5" x14ac:dyDescent="0.25">
      <c r="A94" s="110" t="str">
        <f t="shared" ref="A94:A95" si="72">BF94</f>
        <v>인천교통공사</v>
      </c>
      <c r="B94" s="111" t="str">
        <f t="shared" ref="B94:B95" si="73">BH94</f>
        <v>최호철</v>
      </c>
      <c r="C94" s="112" t="str">
        <f t="shared" ref="C94:C95" si="74">BN94</f>
        <v>F</v>
      </c>
      <c r="D94" s="113">
        <f t="shared" ref="D94:D95" si="75">BM94</f>
        <v>0.74105999758325425</v>
      </c>
      <c r="E94" s="114">
        <f t="shared" ref="E94:E95" si="76">U94</f>
        <v>1288</v>
      </c>
      <c r="F94" s="115" t="str">
        <f t="shared" ref="F94:F95" si="77">BG94</f>
        <v>순환42</v>
      </c>
      <c r="G94" s="116" t="str">
        <f t="shared" ref="G94:G95" si="78">BK94</f>
        <v>70바4935</v>
      </c>
      <c r="H94" s="117">
        <f t="shared" ref="H94:H95" si="79">BJ94</f>
        <v>6</v>
      </c>
      <c r="I94" s="118">
        <f t="shared" ref="I94:I95" si="80">BP94</f>
        <v>2444.2550000000001</v>
      </c>
      <c r="J94" s="119">
        <f t="shared" ref="J94:J95" si="81">AB94/AA94</f>
        <v>4.7906311895076006E-3</v>
      </c>
      <c r="K94" s="119">
        <f t="shared" ref="K94:K95" si="82">AC94/AA94</f>
        <v>0.32858416629746517</v>
      </c>
      <c r="L94" s="119">
        <f t="shared" ref="L94:L95" si="83">AD94/I94</f>
        <v>3.9684893761084666E-2</v>
      </c>
      <c r="M94" s="120">
        <f t="shared" ref="M94:M95" si="84">Z94</f>
        <v>5.9690000000000003</v>
      </c>
      <c r="N94" s="121">
        <f t="shared" ref="N94:N95" si="85">AE94*100/W94</f>
        <v>4.0912261609365633E-2</v>
      </c>
      <c r="O94" s="121">
        <f t="shared" ref="O94:O95" si="86">AF94*100/W94</f>
        <v>20.456130804682818</v>
      </c>
      <c r="P94" s="220">
        <f t="shared" ref="P94:P95" si="87">AK94</f>
        <v>0</v>
      </c>
      <c r="Q94" s="221">
        <f t="shared" ref="Q94:Q95" si="88">AE94</f>
        <v>1</v>
      </c>
      <c r="R94" s="221">
        <f t="shared" ref="R94:R95" si="89">AF94</f>
        <v>500</v>
      </c>
      <c r="T94">
        <v>528</v>
      </c>
      <c r="U94">
        <v>1288</v>
      </c>
      <c r="V94" t="s">
        <v>364</v>
      </c>
      <c r="W94">
        <v>2444.2550000000001</v>
      </c>
      <c r="X94">
        <v>891.84400000000005</v>
      </c>
      <c r="Y94">
        <v>2.7410000000000001</v>
      </c>
      <c r="Z94">
        <v>5.9690000000000003</v>
      </c>
      <c r="AA94">
        <v>147.557174</v>
      </c>
      <c r="AB94">
        <v>0.70689199999999996</v>
      </c>
      <c r="AC94">
        <v>48.484951000000002</v>
      </c>
      <c r="AD94" s="1">
        <v>97</v>
      </c>
      <c r="AE94">
        <v>1</v>
      </c>
      <c r="AF94">
        <v>500</v>
      </c>
      <c r="AG94">
        <v>63</v>
      </c>
      <c r="AH94">
        <v>16.564799000000001</v>
      </c>
      <c r="AI94">
        <v>9.1</v>
      </c>
      <c r="AJ94">
        <v>0</v>
      </c>
      <c r="AK94">
        <v>0</v>
      </c>
      <c r="AL94">
        <v>0</v>
      </c>
      <c r="AM94" t="s">
        <v>365</v>
      </c>
      <c r="AN94" t="s">
        <v>578</v>
      </c>
      <c r="AO94">
        <v>1033.3530000000001</v>
      </c>
      <c r="AR94" t="s">
        <v>115</v>
      </c>
      <c r="AS94" t="s">
        <v>118</v>
      </c>
      <c r="AT94" t="s">
        <v>227</v>
      </c>
      <c r="AU94" t="s">
        <v>364</v>
      </c>
      <c r="AV94" t="s">
        <v>217</v>
      </c>
      <c r="AW94">
        <v>6</v>
      </c>
      <c r="BB94">
        <v>0.74105999758325425</v>
      </c>
      <c r="BC94" t="s">
        <v>68</v>
      </c>
      <c r="BF94" t="s">
        <v>115</v>
      </c>
      <c r="BG94" t="s">
        <v>118</v>
      </c>
      <c r="BH94" t="s">
        <v>364</v>
      </c>
      <c r="BI94">
        <v>1288</v>
      </c>
      <c r="BJ94">
        <v>6</v>
      </c>
      <c r="BK94" t="s">
        <v>227</v>
      </c>
      <c r="BL94" t="s">
        <v>230</v>
      </c>
      <c r="BM94">
        <v>0.74105999758325425</v>
      </c>
      <c r="BN94" t="s">
        <v>68</v>
      </c>
      <c r="BO94" t="s">
        <v>183</v>
      </c>
      <c r="BP94">
        <v>2444.2550000000001</v>
      </c>
    </row>
    <row r="95" spans="1:68" ht="16.5" x14ac:dyDescent="0.25">
      <c r="A95" s="127" t="str">
        <f t="shared" si="72"/>
        <v>인천교통공사</v>
      </c>
      <c r="B95" s="128" t="str">
        <f t="shared" si="73"/>
        <v>한은수</v>
      </c>
      <c r="C95" s="129" t="str">
        <f t="shared" si="74"/>
        <v>D</v>
      </c>
      <c r="D95" s="130">
        <f t="shared" si="75"/>
        <v>0.80318325923366174</v>
      </c>
      <c r="E95" s="131">
        <f t="shared" si="76"/>
        <v>9937</v>
      </c>
      <c r="F95" s="132" t="str">
        <f t="shared" si="77"/>
        <v>순환41</v>
      </c>
      <c r="G95" s="133" t="str">
        <f t="shared" si="78"/>
        <v>70바4922</v>
      </c>
      <c r="H95" s="134">
        <f t="shared" si="79"/>
        <v>3</v>
      </c>
      <c r="I95" s="135">
        <f t="shared" si="80"/>
        <v>2133.444</v>
      </c>
      <c r="J95" s="136">
        <f t="shared" si="81"/>
        <v>3.3122368480461972E-3</v>
      </c>
      <c r="K95" s="136">
        <f t="shared" si="82"/>
        <v>0.31053798531863319</v>
      </c>
      <c r="L95" s="136">
        <f t="shared" si="83"/>
        <v>0.16920997223269044</v>
      </c>
      <c r="M95" s="137">
        <f t="shared" si="84"/>
        <v>7.4039999999999999</v>
      </c>
      <c r="N95" s="138">
        <f t="shared" si="85"/>
        <v>0</v>
      </c>
      <c r="O95" s="138">
        <f t="shared" si="86"/>
        <v>3.2342072255001773</v>
      </c>
      <c r="P95" s="218">
        <f t="shared" si="87"/>
        <v>0</v>
      </c>
      <c r="Q95" s="219">
        <f t="shared" si="88"/>
        <v>0</v>
      </c>
      <c r="R95" s="219">
        <f t="shared" si="89"/>
        <v>69</v>
      </c>
      <c r="T95">
        <v>528</v>
      </c>
      <c r="U95">
        <v>9937</v>
      </c>
      <c r="V95" t="s">
        <v>366</v>
      </c>
      <c r="W95">
        <v>2133.444</v>
      </c>
      <c r="X95">
        <v>806.35400000000004</v>
      </c>
      <c r="Y95">
        <v>2.6459999999999999</v>
      </c>
      <c r="Z95">
        <v>7.4039999999999999</v>
      </c>
      <c r="AA95">
        <v>142.72077200000001</v>
      </c>
      <c r="AB95">
        <v>0.47272500000000001</v>
      </c>
      <c r="AC95">
        <v>44.320220999999997</v>
      </c>
      <c r="AD95" s="1">
        <v>361</v>
      </c>
      <c r="AE95">
        <v>0</v>
      </c>
      <c r="AF95">
        <v>69</v>
      </c>
      <c r="AG95">
        <v>69</v>
      </c>
      <c r="AH95">
        <v>14.948377000000001</v>
      </c>
      <c r="AI95">
        <v>0</v>
      </c>
      <c r="AJ95">
        <v>0</v>
      </c>
      <c r="AK95">
        <v>0</v>
      </c>
      <c r="AL95">
        <v>0</v>
      </c>
      <c r="AM95" t="s">
        <v>367</v>
      </c>
      <c r="AN95" t="s">
        <v>579</v>
      </c>
      <c r="AO95">
        <v>1896.9929999999999</v>
      </c>
      <c r="AR95" t="s">
        <v>115</v>
      </c>
      <c r="AS95" t="s">
        <v>117</v>
      </c>
      <c r="AT95" t="s">
        <v>214</v>
      </c>
      <c r="AU95" t="s">
        <v>366</v>
      </c>
      <c r="AV95" t="s">
        <v>48</v>
      </c>
      <c r="AW95">
        <v>3</v>
      </c>
      <c r="BB95">
        <v>0.80318325923366174</v>
      </c>
      <c r="BC95" t="s">
        <v>66</v>
      </c>
      <c r="BF95" t="s">
        <v>115</v>
      </c>
      <c r="BG95" t="s">
        <v>117</v>
      </c>
      <c r="BH95" t="s">
        <v>366</v>
      </c>
      <c r="BI95">
        <v>9937</v>
      </c>
      <c r="BJ95">
        <v>3</v>
      </c>
      <c r="BK95" t="s">
        <v>214</v>
      </c>
      <c r="BL95" t="s">
        <v>215</v>
      </c>
      <c r="BM95">
        <v>0.80318325923366174</v>
      </c>
      <c r="BN95" t="s">
        <v>66</v>
      </c>
      <c r="BO95" t="s">
        <v>174</v>
      </c>
      <c r="BP95">
        <v>2133.444</v>
      </c>
    </row>
    <row r="96" spans="1:68" ht="16.5" x14ac:dyDescent="0.25">
      <c r="A96" s="110" t="str">
        <f t="shared" ref="A96:A99" si="90">BF96</f>
        <v>인천교통공사</v>
      </c>
      <c r="B96" s="111" t="str">
        <f t="shared" ref="B96:B99" si="91">BH96</f>
        <v>한정렬</v>
      </c>
      <c r="C96" s="112" t="str">
        <f t="shared" ref="C96:C99" si="92">BN96</f>
        <v>C</v>
      </c>
      <c r="D96" s="113">
        <f t="shared" ref="D96:D99" si="93">BM96</f>
        <v>0.88832386149311993</v>
      </c>
      <c r="E96" s="114">
        <f t="shared" ref="E96:E99" si="94">U96</f>
        <v>5764</v>
      </c>
      <c r="F96" s="115" t="str">
        <f t="shared" ref="F96:F99" si="95">BG96</f>
        <v>63</v>
      </c>
      <c r="G96" s="116" t="str">
        <f t="shared" ref="G96:G99" si="96">BK96</f>
        <v>70바4912</v>
      </c>
      <c r="H96" s="117">
        <f t="shared" ref="H96:H99" si="97">BJ96</f>
        <v>5</v>
      </c>
      <c r="I96" s="118">
        <f t="shared" ref="I96:I99" si="98">BP96</f>
        <v>2204.895</v>
      </c>
      <c r="J96" s="119">
        <f t="shared" ref="J96:J99" si="99">AB96/AA96</f>
        <v>4.9337711055932564E-3</v>
      </c>
      <c r="K96" s="119">
        <f t="shared" ref="K96:K99" si="100">AC96/AA96</f>
        <v>0.29399996166431197</v>
      </c>
      <c r="L96" s="119">
        <f t="shared" ref="L96:L99" si="101">AD96/I96</f>
        <v>3.1747543533819068E-2</v>
      </c>
      <c r="M96" s="120">
        <f t="shared" ref="M96:M99" si="102">Z96</f>
        <v>7.0679999999999996</v>
      </c>
      <c r="N96" s="121">
        <f t="shared" ref="N96:N99" si="103">AE96*100/W96</f>
        <v>9.0707267239483066E-2</v>
      </c>
      <c r="O96" s="121">
        <f t="shared" ref="O96:O99" si="104">AF96*100/W96</f>
        <v>0.77101177153560596</v>
      </c>
      <c r="P96" s="220">
        <f t="shared" ref="P96:P99" si="105">AK96</f>
        <v>0</v>
      </c>
      <c r="Q96" s="221">
        <f t="shared" ref="Q96:Q99" si="106">AE96</f>
        <v>2</v>
      </c>
      <c r="R96" s="221">
        <f t="shared" ref="R96:R99" si="107">AF96</f>
        <v>17</v>
      </c>
      <c r="T96">
        <v>528</v>
      </c>
      <c r="U96">
        <v>5764</v>
      </c>
      <c r="V96" t="s">
        <v>368</v>
      </c>
      <c r="W96">
        <v>2204.895</v>
      </c>
      <c r="X96">
        <v>705.41800000000001</v>
      </c>
      <c r="Y96">
        <v>3.1259999999999999</v>
      </c>
      <c r="Z96">
        <v>7.0679999999999996</v>
      </c>
      <c r="AA96">
        <v>125.2097</v>
      </c>
      <c r="AB96">
        <v>0.61775599999999997</v>
      </c>
      <c r="AC96">
        <v>36.811647000000001</v>
      </c>
      <c r="AD96" s="1">
        <v>70</v>
      </c>
      <c r="AE96">
        <v>2</v>
      </c>
      <c r="AF96">
        <v>17</v>
      </c>
      <c r="AG96">
        <v>69</v>
      </c>
      <c r="AH96">
        <v>17.609618000000001</v>
      </c>
      <c r="AI96">
        <v>125.3</v>
      </c>
      <c r="AJ96">
        <v>0</v>
      </c>
      <c r="AK96">
        <v>0</v>
      </c>
      <c r="AL96">
        <v>0</v>
      </c>
      <c r="AM96" t="s">
        <v>369</v>
      </c>
      <c r="AN96" t="s">
        <v>580</v>
      </c>
      <c r="AO96">
        <v>1574.9829999999999</v>
      </c>
      <c r="AR96" t="s">
        <v>115</v>
      </c>
      <c r="AS96" t="s">
        <v>116</v>
      </c>
      <c r="AT96" t="s">
        <v>203</v>
      </c>
      <c r="AU96" t="s">
        <v>368</v>
      </c>
      <c r="AV96" t="s">
        <v>48</v>
      </c>
      <c r="AW96">
        <v>5</v>
      </c>
      <c r="BB96">
        <v>0.88832386149311993</v>
      </c>
      <c r="BC96" t="s">
        <v>67</v>
      </c>
      <c r="BF96" t="s">
        <v>115</v>
      </c>
      <c r="BG96" t="s">
        <v>116</v>
      </c>
      <c r="BH96" t="s">
        <v>368</v>
      </c>
      <c r="BI96">
        <v>5764</v>
      </c>
      <c r="BJ96">
        <v>5</v>
      </c>
      <c r="BK96" t="s">
        <v>203</v>
      </c>
      <c r="BL96" t="s">
        <v>237</v>
      </c>
      <c r="BM96">
        <v>0.88832386149311993</v>
      </c>
      <c r="BN96" t="s">
        <v>67</v>
      </c>
      <c r="BO96" t="s">
        <v>173</v>
      </c>
      <c r="BP96">
        <v>2204.895</v>
      </c>
    </row>
    <row r="97" spans="1:68" ht="16.5" x14ac:dyDescent="0.25">
      <c r="A97" s="127" t="str">
        <f t="shared" si="90"/>
        <v>인천교통공사</v>
      </c>
      <c r="B97" s="128" t="str">
        <f t="shared" si="91"/>
        <v>홍억선</v>
      </c>
      <c r="C97" s="129" t="str">
        <f t="shared" si="92"/>
        <v>F</v>
      </c>
      <c r="D97" s="130">
        <f t="shared" si="93"/>
        <v>0.69922412223521468</v>
      </c>
      <c r="E97" s="131">
        <f t="shared" si="94"/>
        <v>3750</v>
      </c>
      <c r="F97" s="132" t="str">
        <f t="shared" si="95"/>
        <v>순환42</v>
      </c>
      <c r="G97" s="133" t="str">
        <f t="shared" si="96"/>
        <v>70바4932</v>
      </c>
      <c r="H97" s="134">
        <f t="shared" si="97"/>
        <v>5</v>
      </c>
      <c r="I97" s="135">
        <f t="shared" si="98"/>
        <v>2432.0039999999999</v>
      </c>
      <c r="J97" s="136">
        <f t="shared" si="99"/>
        <v>1.1172034081510246E-2</v>
      </c>
      <c r="K97" s="136">
        <f t="shared" si="100"/>
        <v>0.35953363521329607</v>
      </c>
      <c r="L97" s="136">
        <f t="shared" si="101"/>
        <v>0.10690771890177812</v>
      </c>
      <c r="M97" s="137">
        <f t="shared" si="102"/>
        <v>7.5709999999999997</v>
      </c>
      <c r="N97" s="138">
        <f t="shared" si="103"/>
        <v>0</v>
      </c>
      <c r="O97" s="138">
        <f t="shared" si="104"/>
        <v>38.569015511487649</v>
      </c>
      <c r="P97" s="218">
        <f t="shared" si="105"/>
        <v>0</v>
      </c>
      <c r="Q97" s="219">
        <f t="shared" si="106"/>
        <v>0</v>
      </c>
      <c r="R97" s="219">
        <f t="shared" si="107"/>
        <v>938</v>
      </c>
      <c r="T97">
        <v>528</v>
      </c>
      <c r="U97">
        <v>3750</v>
      </c>
      <c r="V97" t="s">
        <v>370</v>
      </c>
      <c r="W97">
        <v>2432.0039999999999</v>
      </c>
      <c r="X97">
        <v>999.60900000000004</v>
      </c>
      <c r="Y97">
        <v>2.4329999999999998</v>
      </c>
      <c r="Z97">
        <v>7.5709999999999997</v>
      </c>
      <c r="AA97">
        <v>150.54438500000001</v>
      </c>
      <c r="AB97">
        <v>1.6818869999999999</v>
      </c>
      <c r="AC97">
        <v>54.125770000000003</v>
      </c>
      <c r="AD97" s="1">
        <v>260</v>
      </c>
      <c r="AE97">
        <v>0</v>
      </c>
      <c r="AF97">
        <v>938</v>
      </c>
      <c r="AG97">
        <v>61</v>
      </c>
      <c r="AH97">
        <v>16.154730000000001</v>
      </c>
      <c r="AI97">
        <v>0</v>
      </c>
      <c r="AJ97">
        <v>0</v>
      </c>
      <c r="AK97">
        <v>0</v>
      </c>
      <c r="AL97">
        <v>0</v>
      </c>
      <c r="AM97" t="s">
        <v>371</v>
      </c>
      <c r="AN97" t="s">
        <v>581</v>
      </c>
      <c r="AO97">
        <v>1932.558</v>
      </c>
      <c r="AR97" t="s">
        <v>115</v>
      </c>
      <c r="AS97" t="s">
        <v>118</v>
      </c>
      <c r="AT97" t="s">
        <v>224</v>
      </c>
      <c r="AU97" t="s">
        <v>370</v>
      </c>
      <c r="AV97" t="s">
        <v>217</v>
      </c>
      <c r="AW97">
        <v>5</v>
      </c>
      <c r="BB97">
        <v>0.69922412223521468</v>
      </c>
      <c r="BC97" t="s">
        <v>68</v>
      </c>
      <c r="BF97" t="s">
        <v>115</v>
      </c>
      <c r="BG97" t="s">
        <v>118</v>
      </c>
      <c r="BH97" t="s">
        <v>370</v>
      </c>
      <c r="BI97">
        <v>3750</v>
      </c>
      <c r="BJ97">
        <v>5</v>
      </c>
      <c r="BK97" t="s">
        <v>224</v>
      </c>
      <c r="BL97" t="s">
        <v>226</v>
      </c>
      <c r="BM97">
        <v>0.69922412223521468</v>
      </c>
      <c r="BN97" t="s">
        <v>68</v>
      </c>
      <c r="BO97" t="s">
        <v>183</v>
      </c>
      <c r="BP97">
        <v>2432.0039999999999</v>
      </c>
    </row>
    <row r="98" spans="1:68" ht="16.5" x14ac:dyDescent="0.25">
      <c r="A98" s="110" t="str">
        <f t="shared" si="90"/>
        <v>인천교통공사</v>
      </c>
      <c r="B98" s="111" t="str">
        <f t="shared" si="91"/>
        <v>황길성</v>
      </c>
      <c r="C98" s="112" t="str">
        <f t="shared" si="92"/>
        <v>F</v>
      </c>
      <c r="D98" s="113">
        <f t="shared" si="93"/>
        <v>0.77265482950816611</v>
      </c>
      <c r="E98" s="114">
        <f t="shared" si="94"/>
        <v>2041</v>
      </c>
      <c r="F98" s="115" t="str">
        <f t="shared" si="95"/>
        <v>순환41</v>
      </c>
      <c r="G98" s="116" t="str">
        <f t="shared" si="96"/>
        <v>70바4922</v>
      </c>
      <c r="H98" s="117">
        <f t="shared" si="97"/>
        <v>7</v>
      </c>
      <c r="I98" s="118">
        <f t="shared" si="98"/>
        <v>2307.3960000000002</v>
      </c>
      <c r="J98" s="119">
        <f t="shared" si="99"/>
        <v>7.773194627537657E-3</v>
      </c>
      <c r="K98" s="119">
        <f t="shared" si="100"/>
        <v>0.31853408143383383</v>
      </c>
      <c r="L98" s="119">
        <f t="shared" si="101"/>
        <v>0.20889348859060169</v>
      </c>
      <c r="M98" s="120">
        <f t="shared" si="102"/>
        <v>7.77</v>
      </c>
      <c r="N98" s="121">
        <f t="shared" si="103"/>
        <v>4.5072453969756383</v>
      </c>
      <c r="O98" s="121">
        <f t="shared" si="104"/>
        <v>8.5377629154250059</v>
      </c>
      <c r="P98" s="220">
        <f t="shared" si="105"/>
        <v>0</v>
      </c>
      <c r="Q98" s="221">
        <f t="shared" si="106"/>
        <v>104</v>
      </c>
      <c r="R98" s="221">
        <f t="shared" si="107"/>
        <v>197</v>
      </c>
      <c r="T98">
        <v>528</v>
      </c>
      <c r="U98">
        <v>2041</v>
      </c>
      <c r="V98" t="s">
        <v>372</v>
      </c>
      <c r="W98">
        <v>2307.3960000000002</v>
      </c>
      <c r="X98">
        <v>904.37400000000002</v>
      </c>
      <c r="Y98">
        <v>2.5510000000000002</v>
      </c>
      <c r="Z98">
        <v>7.77</v>
      </c>
      <c r="AA98">
        <v>149.51021499999999</v>
      </c>
      <c r="AB98">
        <v>1.162172</v>
      </c>
      <c r="AC98">
        <v>47.624099000000001</v>
      </c>
      <c r="AD98" s="1">
        <v>482</v>
      </c>
      <c r="AE98">
        <v>104</v>
      </c>
      <c r="AF98">
        <v>197</v>
      </c>
      <c r="AG98">
        <v>130</v>
      </c>
      <c r="AH98">
        <v>15.433032000000001</v>
      </c>
      <c r="AI98">
        <v>0</v>
      </c>
      <c r="AJ98">
        <v>0</v>
      </c>
      <c r="AK98">
        <v>0</v>
      </c>
      <c r="AL98">
        <v>0</v>
      </c>
      <c r="AM98" t="s">
        <v>373</v>
      </c>
      <c r="AN98" t="s">
        <v>582</v>
      </c>
      <c r="AO98">
        <v>1518.309</v>
      </c>
      <c r="AR98" t="s">
        <v>115</v>
      </c>
      <c r="AS98" t="s">
        <v>117</v>
      </c>
      <c r="AT98" t="s">
        <v>214</v>
      </c>
      <c r="AU98" t="s">
        <v>372</v>
      </c>
      <c r="AV98" t="s">
        <v>48</v>
      </c>
      <c r="AW98">
        <v>7</v>
      </c>
      <c r="BB98">
        <v>0.77265482950816611</v>
      </c>
      <c r="BC98" t="s">
        <v>68</v>
      </c>
      <c r="BF98" t="s">
        <v>115</v>
      </c>
      <c r="BG98" t="s">
        <v>117</v>
      </c>
      <c r="BH98" t="s">
        <v>372</v>
      </c>
      <c r="BI98">
        <v>2041</v>
      </c>
      <c r="BJ98">
        <v>7</v>
      </c>
      <c r="BK98" t="s">
        <v>214</v>
      </c>
      <c r="BL98" t="s">
        <v>225</v>
      </c>
      <c r="BM98">
        <v>0.77265482950816611</v>
      </c>
      <c r="BN98" t="s">
        <v>68</v>
      </c>
      <c r="BO98" t="s">
        <v>183</v>
      </c>
      <c r="BP98">
        <v>2307.3960000000002</v>
      </c>
    </row>
    <row r="99" spans="1:68" ht="16.5" x14ac:dyDescent="0.25">
      <c r="A99" s="127" t="str">
        <f t="shared" si="90"/>
        <v>인천교통공사</v>
      </c>
      <c r="B99" s="128" t="str">
        <f t="shared" si="91"/>
        <v>황조현</v>
      </c>
      <c r="C99" s="129" t="str">
        <f t="shared" si="92"/>
        <v>D</v>
      </c>
      <c r="D99" s="130">
        <f t="shared" si="93"/>
        <v>0.82614468020218346</v>
      </c>
      <c r="E99" s="131">
        <f t="shared" si="94"/>
        <v>7240</v>
      </c>
      <c r="F99" s="132" t="str">
        <f t="shared" si="95"/>
        <v>순환41</v>
      </c>
      <c r="G99" s="133" t="str">
        <f t="shared" si="96"/>
        <v>70바4920</v>
      </c>
      <c r="H99" s="134">
        <f t="shared" si="97"/>
        <v>8</v>
      </c>
      <c r="I99" s="135">
        <f t="shared" si="98"/>
        <v>1887.6709999999998</v>
      </c>
      <c r="J99" s="136">
        <f t="shared" si="99"/>
        <v>4.3139922248759052E-3</v>
      </c>
      <c r="K99" s="136">
        <f t="shared" si="100"/>
        <v>0.27724508572114692</v>
      </c>
      <c r="L99" s="136">
        <f t="shared" si="101"/>
        <v>0.14409290602016983</v>
      </c>
      <c r="M99" s="137">
        <f t="shared" si="102"/>
        <v>5.5789999999999997</v>
      </c>
      <c r="N99" s="138">
        <f t="shared" si="103"/>
        <v>0</v>
      </c>
      <c r="O99" s="138">
        <f t="shared" si="104"/>
        <v>3.8142239828868485</v>
      </c>
      <c r="P99" s="218">
        <f t="shared" si="105"/>
        <v>0</v>
      </c>
      <c r="Q99" s="219">
        <f t="shared" si="106"/>
        <v>0</v>
      </c>
      <c r="R99" s="219">
        <f t="shared" si="107"/>
        <v>72</v>
      </c>
      <c r="T99">
        <v>528</v>
      </c>
      <c r="U99">
        <v>7240</v>
      </c>
      <c r="V99" t="s">
        <v>583</v>
      </c>
      <c r="W99">
        <v>1887.671</v>
      </c>
      <c r="X99">
        <v>716.202</v>
      </c>
      <c r="Y99">
        <v>2.6360000000000001</v>
      </c>
      <c r="Z99">
        <v>5.5789999999999997</v>
      </c>
      <c r="AA99">
        <v>128.89800700000001</v>
      </c>
      <c r="AB99">
        <v>0.55606500000000003</v>
      </c>
      <c r="AC99">
        <v>35.736339000000001</v>
      </c>
      <c r="AD99" s="1">
        <v>272</v>
      </c>
      <c r="AE99">
        <v>0</v>
      </c>
      <c r="AF99">
        <v>72</v>
      </c>
      <c r="AG99">
        <v>67</v>
      </c>
      <c r="AH99">
        <v>14.644686999999999</v>
      </c>
      <c r="AI99">
        <v>22.6</v>
      </c>
      <c r="AJ99">
        <v>0</v>
      </c>
      <c r="AK99">
        <v>0</v>
      </c>
      <c r="AL99">
        <v>0</v>
      </c>
      <c r="AM99" t="s">
        <v>584</v>
      </c>
      <c r="AN99" t="s">
        <v>585</v>
      </c>
      <c r="AO99">
        <v>434.041</v>
      </c>
      <c r="AR99" t="s">
        <v>115</v>
      </c>
      <c r="AS99" t="s">
        <v>117</v>
      </c>
      <c r="AT99" t="s">
        <v>212</v>
      </c>
      <c r="AU99" t="s">
        <v>583</v>
      </c>
      <c r="AV99" t="s">
        <v>48</v>
      </c>
      <c r="AW99">
        <v>8</v>
      </c>
      <c r="BB99">
        <v>0.82614468020218346</v>
      </c>
      <c r="BC99" t="s">
        <v>66</v>
      </c>
      <c r="BF99" t="s">
        <v>115</v>
      </c>
      <c r="BG99" t="s">
        <v>117</v>
      </c>
      <c r="BH99" t="s">
        <v>583</v>
      </c>
      <c r="BI99">
        <v>7240</v>
      </c>
      <c r="BJ99">
        <v>8</v>
      </c>
      <c r="BK99" t="s">
        <v>212</v>
      </c>
      <c r="BL99" t="s">
        <v>214</v>
      </c>
      <c r="BM99">
        <v>0.82614468020218346</v>
      </c>
      <c r="BN99" t="s">
        <v>66</v>
      </c>
      <c r="BO99" t="s">
        <v>174</v>
      </c>
      <c r="BP99">
        <v>1887.6709999999998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9">
    <cfRule type="containsText" dxfId="53" priority="1" operator="containsText" text="F">
      <formula>NOT(ISERROR(SEARCH("F",C5)))</formula>
    </cfRule>
    <cfRule type="containsText" dxfId="52" priority="2" operator="containsText" text="D">
      <formula>NOT(ISERROR(SEARCH("D",C5)))</formula>
    </cfRule>
    <cfRule type="containsText" dxfId="51" priority="3" operator="containsText" text="C">
      <formula>NOT(ISERROR(SEARCH("C",C5)))</formula>
    </cfRule>
    <cfRule type="containsText" dxfId="50" priority="4" operator="containsText" text="B">
      <formula>NOT(ISERROR(SEARCH("B",C5)))</formula>
    </cfRule>
    <cfRule type="containsText" dxfId="49" priority="5" operator="containsText" text="A">
      <formula>NOT(ISERROR(SEARCH("A",C5)))</formula>
    </cfRule>
    <cfRule type="containsText" dxfId="4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1"/>
  <sheetViews>
    <sheetView showGridLines="0" workbookViewId="0"/>
  </sheetViews>
  <sheetFormatPr defaultRowHeight="13.5" outlineLevelCol="1" x14ac:dyDescent="0.25"/>
  <cols>
    <col min="1" max="1" width="13.2851562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37" t="s">
        <v>586</v>
      </c>
      <c r="B2" s="238"/>
      <c r="C2" s="239"/>
      <c r="D2" s="240"/>
      <c r="E2" s="237"/>
      <c r="F2" s="241"/>
      <c r="G2" s="237"/>
      <c r="H2" s="237"/>
      <c r="I2" s="237"/>
      <c r="J2" s="237"/>
      <c r="K2" s="242"/>
      <c r="L2" s="242"/>
      <c r="M2" s="242"/>
      <c r="N2" s="242"/>
      <c r="O2" s="242"/>
      <c r="P2" s="242"/>
      <c r="Q2" s="242"/>
      <c r="R2" s="242"/>
    </row>
    <row r="3" spans="1:18" ht="16.5" x14ac:dyDescent="0.25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spans="1:18" ht="26.25" x14ac:dyDescent="0.25">
      <c r="A4" s="243" t="s">
        <v>587</v>
      </c>
      <c r="B4" s="244"/>
      <c r="C4" s="245"/>
      <c r="D4" s="246"/>
      <c r="E4" s="247"/>
      <c r="F4" s="248"/>
      <c r="G4" s="242"/>
      <c r="H4" s="247"/>
      <c r="I4" s="242"/>
      <c r="J4" s="242"/>
      <c r="K4" s="242"/>
      <c r="L4" s="242"/>
      <c r="M4" s="242"/>
      <c r="N4" s="242"/>
      <c r="O4" s="242"/>
      <c r="P4" s="242"/>
      <c r="Q4" s="242"/>
      <c r="R4" s="242"/>
    </row>
    <row r="5" spans="1:18" ht="26.25" x14ac:dyDescent="0.25">
      <c r="A5" s="249" t="s">
        <v>588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</row>
    <row r="6" spans="1:18" ht="17.25" x14ac:dyDescent="0.25">
      <c r="A6" s="250" t="s">
        <v>589</v>
      </c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</row>
    <row r="7" spans="1:18" ht="17.25" x14ac:dyDescent="0.25">
      <c r="A7" s="250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</row>
    <row r="8" spans="1:18" ht="17.25" x14ac:dyDescent="0.25">
      <c r="A8" s="251" t="s">
        <v>187</v>
      </c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</row>
    <row r="9" spans="1:18" ht="16.5" x14ac:dyDescent="0.25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</row>
    <row r="10" spans="1:18" ht="16.5" x14ac:dyDescent="0.25">
      <c r="A10" s="252" t="s">
        <v>590</v>
      </c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</row>
    <row r="11" spans="1:18" ht="16.5" x14ac:dyDescent="0.25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</row>
    <row r="12" spans="1:18" ht="16.5" x14ac:dyDescent="0.25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</row>
    <row r="13" spans="1:18" ht="37.5" customHeight="1" x14ac:dyDescent="0.25">
      <c r="A13" s="253" t="s">
        <v>0</v>
      </c>
      <c r="B13" s="254" t="s">
        <v>71</v>
      </c>
      <c r="C13" s="255" t="s">
        <v>65</v>
      </c>
      <c r="D13" s="255" t="s">
        <v>156</v>
      </c>
      <c r="E13" s="256" t="s">
        <v>142</v>
      </c>
      <c r="F13" s="254" t="s">
        <v>147</v>
      </c>
      <c r="G13" s="256" t="s">
        <v>145</v>
      </c>
      <c r="H13" s="256" t="s">
        <v>149</v>
      </c>
      <c r="I13" s="257" t="s">
        <v>151</v>
      </c>
      <c r="J13" s="256" t="s">
        <v>11</v>
      </c>
      <c r="K13" s="256" t="s">
        <v>12</v>
      </c>
      <c r="L13" s="256" t="s">
        <v>13</v>
      </c>
      <c r="M13" s="256" t="s">
        <v>103</v>
      </c>
      <c r="N13" s="256" t="s">
        <v>6</v>
      </c>
      <c r="O13" s="256" t="s">
        <v>7</v>
      </c>
      <c r="P13" s="256" t="s">
        <v>175</v>
      </c>
      <c r="Q13" s="258" t="s">
        <v>177</v>
      </c>
      <c r="R13" s="258" t="s">
        <v>178</v>
      </c>
    </row>
    <row r="14" spans="1:18" ht="16.5" x14ac:dyDescent="0.25">
      <c r="A14" s="259" t="s">
        <v>115</v>
      </c>
      <c r="B14" s="260" t="s">
        <v>239</v>
      </c>
      <c r="C14" s="261" t="s">
        <v>68</v>
      </c>
      <c r="D14" s="262">
        <v>0.69867083494125382</v>
      </c>
      <c r="E14" s="263">
        <v>3382</v>
      </c>
      <c r="F14" s="264" t="s">
        <v>116</v>
      </c>
      <c r="G14" s="265" t="s">
        <v>208</v>
      </c>
      <c r="H14" s="266">
        <v>5</v>
      </c>
      <c r="I14" s="267">
        <v>2441.0120000000002</v>
      </c>
      <c r="J14" s="268">
        <v>5.4603155313851914E-3</v>
      </c>
      <c r="K14" s="268">
        <v>0.36664997527050286</v>
      </c>
      <c r="L14" s="268">
        <v>0.19008509585368691</v>
      </c>
      <c r="M14" s="269">
        <v>13.081</v>
      </c>
      <c r="N14" s="270">
        <v>0.2867663083999587</v>
      </c>
      <c r="O14" s="270">
        <v>27.652465452853161</v>
      </c>
      <c r="P14" s="271">
        <v>0</v>
      </c>
      <c r="Q14" s="272">
        <v>7</v>
      </c>
      <c r="R14" s="272">
        <v>706</v>
      </c>
    </row>
    <row r="15" spans="1:18" ht="16.5" x14ac:dyDescent="0.25">
      <c r="A15" s="259" t="s">
        <v>115</v>
      </c>
      <c r="B15" s="260" t="s">
        <v>241</v>
      </c>
      <c r="C15" s="261" t="s">
        <v>66</v>
      </c>
      <c r="D15" s="262">
        <v>0.80532670979033527</v>
      </c>
      <c r="E15" s="263">
        <v>161</v>
      </c>
      <c r="F15" s="264" t="s">
        <v>117</v>
      </c>
      <c r="G15" s="265" t="s">
        <v>215</v>
      </c>
      <c r="H15" s="266">
        <v>4</v>
      </c>
      <c r="I15" s="267">
        <v>605.02300000000002</v>
      </c>
      <c r="J15" s="268">
        <v>9.5710279865216189E-3</v>
      </c>
      <c r="K15" s="268">
        <v>0.28165926296170291</v>
      </c>
      <c r="L15" s="268">
        <v>0.12065657008080684</v>
      </c>
      <c r="M15" s="269">
        <v>6.1550000000000002</v>
      </c>
      <c r="N15" s="270">
        <v>0</v>
      </c>
      <c r="O15" s="270">
        <v>7.6030167448179649</v>
      </c>
      <c r="P15" s="271">
        <v>0</v>
      </c>
      <c r="Q15" s="272">
        <v>0</v>
      </c>
      <c r="R15" s="272">
        <v>55</v>
      </c>
    </row>
    <row r="16" spans="1:18" ht="16.5" x14ac:dyDescent="0.25">
      <c r="A16" s="259" t="s">
        <v>115</v>
      </c>
      <c r="B16" s="260" t="s">
        <v>243</v>
      </c>
      <c r="C16" s="261" t="s">
        <v>68</v>
      </c>
      <c r="D16" s="262">
        <v>0.71971039006931603</v>
      </c>
      <c r="E16" s="263">
        <v>8139</v>
      </c>
      <c r="F16" s="264" t="s">
        <v>116</v>
      </c>
      <c r="G16" s="265" t="s">
        <v>199</v>
      </c>
      <c r="H16" s="266">
        <v>5</v>
      </c>
      <c r="I16" s="267">
        <v>2237.6420000000003</v>
      </c>
      <c r="J16" s="268">
        <v>1.2133659039824279E-2</v>
      </c>
      <c r="K16" s="268">
        <v>0.34073021819965787</v>
      </c>
      <c r="L16" s="268">
        <v>0.23238748647013241</v>
      </c>
      <c r="M16" s="269">
        <v>10.702999999999999</v>
      </c>
      <c r="N16" s="270">
        <v>0</v>
      </c>
      <c r="O16" s="270">
        <v>4.8265093343796721</v>
      </c>
      <c r="P16" s="271">
        <v>0</v>
      </c>
      <c r="Q16" s="272">
        <v>0</v>
      </c>
      <c r="R16" s="272">
        <v>118</v>
      </c>
    </row>
    <row r="17" spans="1:18" ht="16.5" x14ac:dyDescent="0.25">
      <c r="A17" s="259" t="s">
        <v>115</v>
      </c>
      <c r="B17" s="260" t="s">
        <v>476</v>
      </c>
      <c r="C17" s="261" t="s">
        <v>68</v>
      </c>
      <c r="D17" s="262">
        <v>0.70477972604886863</v>
      </c>
      <c r="E17" s="263">
        <v>8292</v>
      </c>
      <c r="F17" s="264" t="s">
        <v>119</v>
      </c>
      <c r="G17" s="265" t="s">
        <v>230</v>
      </c>
      <c r="H17" s="266">
        <v>3</v>
      </c>
      <c r="I17" s="267">
        <v>2143.6669999999999</v>
      </c>
      <c r="J17" s="268">
        <v>6.8434889915972375E-3</v>
      </c>
      <c r="K17" s="268">
        <v>0.29468938329493327</v>
      </c>
      <c r="L17" s="268">
        <v>0.12581027535980593</v>
      </c>
      <c r="M17" s="269">
        <v>6.4850000000000003</v>
      </c>
      <c r="N17" s="270">
        <v>0</v>
      </c>
      <c r="O17" s="270">
        <v>8.8633169237572815</v>
      </c>
      <c r="P17" s="271">
        <v>8</v>
      </c>
      <c r="Q17" s="272">
        <v>0</v>
      </c>
      <c r="R17" s="272">
        <v>191</v>
      </c>
    </row>
    <row r="18" spans="1:18" ht="16.5" x14ac:dyDescent="0.25">
      <c r="A18" s="259" t="s">
        <v>115</v>
      </c>
      <c r="B18" s="260" t="s">
        <v>245</v>
      </c>
      <c r="C18" s="261" t="s">
        <v>66</v>
      </c>
      <c r="D18" s="262">
        <v>0.80113789447660744</v>
      </c>
      <c r="E18" s="263">
        <v>7908</v>
      </c>
      <c r="F18" s="264" t="s">
        <v>116</v>
      </c>
      <c r="G18" s="265" t="s">
        <v>202</v>
      </c>
      <c r="H18" s="266">
        <v>6</v>
      </c>
      <c r="I18" s="267">
        <v>2229.6350000000002</v>
      </c>
      <c r="J18" s="268">
        <v>2.1376599453906513E-3</v>
      </c>
      <c r="K18" s="268">
        <v>0.30244805239569295</v>
      </c>
      <c r="L18" s="268">
        <v>2.6910234186313005E-2</v>
      </c>
      <c r="M18" s="269">
        <v>8.8670000000000009</v>
      </c>
      <c r="N18" s="270">
        <v>8.9700780621043349E-2</v>
      </c>
      <c r="O18" s="270">
        <v>2.5116218573892137</v>
      </c>
      <c r="P18" s="271">
        <v>0</v>
      </c>
      <c r="Q18" s="272">
        <v>2</v>
      </c>
      <c r="R18" s="272">
        <v>56</v>
      </c>
    </row>
    <row r="19" spans="1:18" ht="16.5" x14ac:dyDescent="0.25">
      <c r="A19" s="259" t="s">
        <v>115</v>
      </c>
      <c r="B19" s="260" t="s">
        <v>247</v>
      </c>
      <c r="C19" s="261" t="s">
        <v>68</v>
      </c>
      <c r="D19" s="262">
        <v>0.70206905478464954</v>
      </c>
      <c r="E19" s="263">
        <v>5029</v>
      </c>
      <c r="F19" s="264" t="s">
        <v>116</v>
      </c>
      <c r="G19" s="265" t="s">
        <v>204</v>
      </c>
      <c r="H19" s="266">
        <v>4</v>
      </c>
      <c r="I19" s="267">
        <v>2088.3289999999997</v>
      </c>
      <c r="J19" s="268">
        <v>5.2097232223460837E-3</v>
      </c>
      <c r="K19" s="268">
        <v>0.33215081657432399</v>
      </c>
      <c r="L19" s="268">
        <v>0.21500443656148047</v>
      </c>
      <c r="M19" s="269">
        <v>10.585000000000001</v>
      </c>
      <c r="N19" s="270">
        <v>0</v>
      </c>
      <c r="O19" s="270">
        <v>3.3519622626511438</v>
      </c>
      <c r="P19" s="271">
        <v>1</v>
      </c>
      <c r="Q19" s="272">
        <v>1</v>
      </c>
      <c r="R19" s="272">
        <v>80</v>
      </c>
    </row>
    <row r="20" spans="1:18" ht="16.5" x14ac:dyDescent="0.25">
      <c r="A20" s="259" t="s">
        <v>115</v>
      </c>
      <c r="B20" s="260" t="s">
        <v>448</v>
      </c>
      <c r="C20" s="261" t="s">
        <v>68</v>
      </c>
      <c r="D20" s="262">
        <v>0.76819827292781029</v>
      </c>
      <c r="E20" s="263">
        <v>1766</v>
      </c>
      <c r="F20" s="264" t="s">
        <v>88</v>
      </c>
      <c r="G20" s="265" t="s">
        <v>237</v>
      </c>
      <c r="H20" s="266">
        <v>4</v>
      </c>
      <c r="I20" s="267">
        <v>591.78600000000006</v>
      </c>
      <c r="J20" s="268">
        <v>2.6806836839638015E-3</v>
      </c>
      <c r="K20" s="268">
        <v>0.33694777865691766</v>
      </c>
      <c r="L20" s="268">
        <v>0.111526801918261</v>
      </c>
      <c r="M20" s="269">
        <v>9.5419999999999998</v>
      </c>
      <c r="N20" s="270">
        <v>0.50694000871936806</v>
      </c>
      <c r="O20" s="270">
        <v>4.0555200697549445</v>
      </c>
      <c r="P20" s="271">
        <v>0</v>
      </c>
      <c r="Q20" s="272">
        <v>3</v>
      </c>
      <c r="R20" s="272">
        <v>24</v>
      </c>
    </row>
    <row r="21" spans="1:18" ht="16.5" x14ac:dyDescent="0.25">
      <c r="A21" s="259" t="s">
        <v>115</v>
      </c>
      <c r="B21" s="260" t="s">
        <v>395</v>
      </c>
      <c r="C21" s="261" t="s">
        <v>68</v>
      </c>
      <c r="D21" s="262">
        <v>0.79236608635303296</v>
      </c>
      <c r="E21" s="263">
        <v>9569</v>
      </c>
      <c r="F21" s="264" t="s">
        <v>117</v>
      </c>
      <c r="G21" s="265" t="s">
        <v>215</v>
      </c>
      <c r="H21" s="266">
        <v>8</v>
      </c>
      <c r="I21" s="267">
        <v>2220.4169999999999</v>
      </c>
      <c r="J21" s="268">
        <v>1.1884683436202421E-2</v>
      </c>
      <c r="K21" s="268">
        <v>0.31939126121306333</v>
      </c>
      <c r="L21" s="268">
        <v>0.15312439059870286</v>
      </c>
      <c r="M21" s="269">
        <v>7.3920000000000003</v>
      </c>
      <c r="N21" s="270">
        <v>4.5036585470206725E-2</v>
      </c>
      <c r="O21" s="270">
        <v>26.256329329130519</v>
      </c>
      <c r="P21" s="271">
        <v>0</v>
      </c>
      <c r="Q21" s="272">
        <v>1</v>
      </c>
      <c r="R21" s="272">
        <v>583</v>
      </c>
    </row>
    <row r="22" spans="1:18" ht="16.5" x14ac:dyDescent="0.25">
      <c r="A22" s="259" t="s">
        <v>115</v>
      </c>
      <c r="B22" s="260" t="s">
        <v>251</v>
      </c>
      <c r="C22" s="261" t="s">
        <v>66</v>
      </c>
      <c r="D22" s="262">
        <v>0.79999999999999993</v>
      </c>
      <c r="E22" s="263">
        <v>4566</v>
      </c>
      <c r="F22" s="264" t="s">
        <v>120</v>
      </c>
      <c r="G22" s="265" t="s">
        <v>235</v>
      </c>
      <c r="H22" s="266">
        <v>2</v>
      </c>
      <c r="I22" s="267">
        <v>2262.0750000000003</v>
      </c>
      <c r="J22" s="268">
        <v>9.6628484687609865E-3</v>
      </c>
      <c r="K22" s="268">
        <v>0.26484981944988772</v>
      </c>
      <c r="L22" s="268">
        <v>0.14102096526419328</v>
      </c>
      <c r="M22" s="269">
        <v>5.1050000000000004</v>
      </c>
      <c r="N22" s="270">
        <v>0.26524319485428199</v>
      </c>
      <c r="O22" s="270">
        <v>2.7408463468275803</v>
      </c>
      <c r="P22" s="271">
        <v>0</v>
      </c>
      <c r="Q22" s="272">
        <v>6</v>
      </c>
      <c r="R22" s="272">
        <v>69</v>
      </c>
    </row>
    <row r="23" spans="1:18" ht="16.5" x14ac:dyDescent="0.25">
      <c r="A23" s="259" t="s">
        <v>115</v>
      </c>
      <c r="B23" s="260" t="s">
        <v>253</v>
      </c>
      <c r="C23" s="261" t="s">
        <v>68</v>
      </c>
      <c r="D23" s="262">
        <v>0.75451996608705929</v>
      </c>
      <c r="E23" s="263">
        <v>8510</v>
      </c>
      <c r="F23" s="264" t="s">
        <v>119</v>
      </c>
      <c r="G23" s="265" t="s">
        <v>233</v>
      </c>
      <c r="H23" s="266">
        <v>3</v>
      </c>
      <c r="I23" s="267">
        <v>2631.1490000000003</v>
      </c>
      <c r="J23" s="268">
        <v>2.8508163263776601E-3</v>
      </c>
      <c r="K23" s="268">
        <v>0.29040075179233354</v>
      </c>
      <c r="L23" s="268">
        <v>0.11135819370168698</v>
      </c>
      <c r="M23" s="269">
        <v>5.9169999999999998</v>
      </c>
      <c r="N23" s="270">
        <v>0</v>
      </c>
      <c r="O23" s="270">
        <v>3.3065402225415585</v>
      </c>
      <c r="P23" s="271">
        <v>0</v>
      </c>
      <c r="Q23" s="272">
        <v>0</v>
      </c>
      <c r="R23" s="272">
        <v>87</v>
      </c>
    </row>
    <row r="24" spans="1:18" ht="16.5" x14ac:dyDescent="0.25">
      <c r="A24" s="259" t="s">
        <v>115</v>
      </c>
      <c r="B24" s="260" t="s">
        <v>255</v>
      </c>
      <c r="C24" s="261" t="s">
        <v>68</v>
      </c>
      <c r="D24" s="262">
        <v>0.79431056701830283</v>
      </c>
      <c r="E24" s="263">
        <v>6262</v>
      </c>
      <c r="F24" s="264" t="s">
        <v>116</v>
      </c>
      <c r="G24" s="265" t="s">
        <v>210</v>
      </c>
      <c r="H24" s="266">
        <v>6</v>
      </c>
      <c r="I24" s="267">
        <v>2293.076</v>
      </c>
      <c r="J24" s="268">
        <v>6.4533987462420048E-3</v>
      </c>
      <c r="K24" s="268">
        <v>0.33218634908880096</v>
      </c>
      <c r="L24" s="268">
        <v>0.27168746260481552</v>
      </c>
      <c r="M24" s="269">
        <v>9.7530000000000001</v>
      </c>
      <c r="N24" s="270">
        <v>0.13082863367808131</v>
      </c>
      <c r="O24" s="270">
        <v>2.9654490300365097</v>
      </c>
      <c r="P24" s="271">
        <v>0</v>
      </c>
      <c r="Q24" s="272">
        <v>3</v>
      </c>
      <c r="R24" s="272">
        <v>68</v>
      </c>
    </row>
    <row r="25" spans="1:18" ht="16.5" x14ac:dyDescent="0.25">
      <c r="A25" s="259" t="s">
        <v>115</v>
      </c>
      <c r="B25" s="260" t="s">
        <v>188</v>
      </c>
      <c r="C25" s="261" t="s">
        <v>68</v>
      </c>
      <c r="D25" s="262">
        <v>0.75331008641660968</v>
      </c>
      <c r="E25" s="263">
        <v>3161</v>
      </c>
      <c r="F25" s="264" t="s">
        <v>116</v>
      </c>
      <c r="G25" s="265" t="s">
        <v>201</v>
      </c>
      <c r="H25" s="266">
        <v>11</v>
      </c>
      <c r="I25" s="267">
        <v>2413.2960000000003</v>
      </c>
      <c r="J25" s="268">
        <v>1.4436921912103008E-2</v>
      </c>
      <c r="K25" s="268">
        <v>0.37674306778700856</v>
      </c>
      <c r="L25" s="268">
        <v>0.22127414125743383</v>
      </c>
      <c r="M25" s="269">
        <v>12.087999999999999</v>
      </c>
      <c r="N25" s="270">
        <v>8.2874210208776694E-2</v>
      </c>
      <c r="O25" s="270">
        <v>3.2735313032466795</v>
      </c>
      <c r="P25" s="271">
        <v>1</v>
      </c>
      <c r="Q25" s="272">
        <v>5</v>
      </c>
      <c r="R25" s="272">
        <v>188</v>
      </c>
    </row>
    <row r="26" spans="1:18" ht="16.5" customHeight="1" x14ac:dyDescent="0.25">
      <c r="A26" s="259" t="s">
        <v>115</v>
      </c>
      <c r="B26" s="260" t="s">
        <v>488</v>
      </c>
      <c r="C26" s="261" t="s">
        <v>68</v>
      </c>
      <c r="D26" s="262">
        <v>0.66299243900319316</v>
      </c>
      <c r="E26" s="263">
        <v>2056</v>
      </c>
      <c r="F26" s="264" t="s">
        <v>118</v>
      </c>
      <c r="G26" s="265" t="s">
        <v>223</v>
      </c>
      <c r="H26" s="266">
        <v>3</v>
      </c>
      <c r="I26" s="267">
        <v>2445.9360000000001</v>
      </c>
      <c r="J26" s="268">
        <v>6.5279130610372306E-3</v>
      </c>
      <c r="K26" s="268">
        <v>0.33582262148404785</v>
      </c>
      <c r="L26" s="268">
        <v>0.14718291893164825</v>
      </c>
      <c r="M26" s="269">
        <v>6.6429999999999998</v>
      </c>
      <c r="N26" s="270">
        <v>4.0884144147680067E-2</v>
      </c>
      <c r="O26" s="270">
        <v>11.692865226236499</v>
      </c>
      <c r="P26" s="271">
        <v>0</v>
      </c>
      <c r="Q26" s="272">
        <v>1</v>
      </c>
      <c r="R26" s="272">
        <v>286</v>
      </c>
    </row>
    <row r="27" spans="1:18" ht="16.5" x14ac:dyDescent="0.25">
      <c r="A27" s="259" t="s">
        <v>115</v>
      </c>
      <c r="B27" s="260" t="s">
        <v>258</v>
      </c>
      <c r="C27" s="261" t="s">
        <v>68</v>
      </c>
      <c r="D27" s="262">
        <v>0.68879624004220286</v>
      </c>
      <c r="E27" s="263">
        <v>6137</v>
      </c>
      <c r="F27" s="264" t="s">
        <v>116</v>
      </c>
      <c r="G27" s="265" t="s">
        <v>208</v>
      </c>
      <c r="H27" s="266">
        <v>4</v>
      </c>
      <c r="I27" s="267">
        <v>2556.8980000000001</v>
      </c>
      <c r="J27" s="268">
        <v>1.6340887639530722E-2</v>
      </c>
      <c r="K27" s="268">
        <v>0.39174061052158204</v>
      </c>
      <c r="L27" s="268">
        <v>0.25346475893221787</v>
      </c>
      <c r="M27" s="269">
        <v>13.988</v>
      </c>
      <c r="N27" s="270">
        <v>0.23465934112350198</v>
      </c>
      <c r="O27" s="270">
        <v>17.130131902015645</v>
      </c>
      <c r="P27" s="271">
        <v>0</v>
      </c>
      <c r="Q27" s="272">
        <v>6</v>
      </c>
      <c r="R27" s="272">
        <v>440</v>
      </c>
    </row>
    <row r="28" spans="1:18" ht="16.5" x14ac:dyDescent="0.25">
      <c r="A28" s="259" t="s">
        <v>115</v>
      </c>
      <c r="B28" s="260" t="s">
        <v>450</v>
      </c>
      <c r="C28" s="261" t="s">
        <v>66</v>
      </c>
      <c r="D28" s="262">
        <v>0.83709668036797025</v>
      </c>
      <c r="E28" s="263">
        <v>4987</v>
      </c>
      <c r="F28" s="264" t="s">
        <v>117</v>
      </c>
      <c r="G28" s="265" t="s">
        <v>216</v>
      </c>
      <c r="H28" s="266">
        <v>4</v>
      </c>
      <c r="I28" s="267">
        <v>2256.3270000000002</v>
      </c>
      <c r="J28" s="268">
        <v>1.1723260774193471E-2</v>
      </c>
      <c r="K28" s="268">
        <v>0.32812872210055566</v>
      </c>
      <c r="L28" s="268">
        <v>3.9887835406835969E-3</v>
      </c>
      <c r="M28" s="269">
        <v>4.6360000000000001</v>
      </c>
      <c r="N28" s="270">
        <v>8.8639634237413278E-2</v>
      </c>
      <c r="O28" s="270">
        <v>0.39887835406835975</v>
      </c>
      <c r="P28" s="271">
        <v>0</v>
      </c>
      <c r="Q28" s="272">
        <v>2</v>
      </c>
      <c r="R28" s="272">
        <v>9</v>
      </c>
    </row>
    <row r="29" spans="1:18" ht="16.5" x14ac:dyDescent="0.25">
      <c r="A29" s="259" t="s">
        <v>115</v>
      </c>
      <c r="B29" s="260" t="s">
        <v>260</v>
      </c>
      <c r="C29" s="261" t="s">
        <v>68</v>
      </c>
      <c r="D29" s="262">
        <v>0.78763748718162818</v>
      </c>
      <c r="E29" s="263">
        <v>2184</v>
      </c>
      <c r="F29" s="264" t="s">
        <v>116</v>
      </c>
      <c r="G29" s="265" t="s">
        <v>200</v>
      </c>
      <c r="H29" s="266">
        <v>2</v>
      </c>
      <c r="I29" s="267">
        <v>2292.3969999999999</v>
      </c>
      <c r="J29" s="268">
        <v>6.8902163426430808E-3</v>
      </c>
      <c r="K29" s="268">
        <v>0.34399559918029865</v>
      </c>
      <c r="L29" s="268">
        <v>0.15747708621150699</v>
      </c>
      <c r="M29" s="269">
        <v>9.4350000000000005</v>
      </c>
      <c r="N29" s="270">
        <v>4.3622461554434069E-2</v>
      </c>
      <c r="O29" s="270">
        <v>2.4864803086027423</v>
      </c>
      <c r="P29" s="271">
        <v>0</v>
      </c>
      <c r="Q29" s="272">
        <v>1</v>
      </c>
      <c r="R29" s="272">
        <v>57</v>
      </c>
    </row>
    <row r="30" spans="1:18" ht="16.5" x14ac:dyDescent="0.25">
      <c r="A30" s="259" t="s">
        <v>115</v>
      </c>
      <c r="B30" s="260" t="s">
        <v>380</v>
      </c>
      <c r="C30" s="261" t="s">
        <v>68</v>
      </c>
      <c r="D30" s="262">
        <v>0.72565599441280448</v>
      </c>
      <c r="E30" s="263">
        <v>6711</v>
      </c>
      <c r="F30" s="264" t="s">
        <v>119</v>
      </c>
      <c r="G30" s="265" t="s">
        <v>229</v>
      </c>
      <c r="H30" s="266">
        <v>5</v>
      </c>
      <c r="I30" s="267">
        <v>2787.087</v>
      </c>
      <c r="J30" s="268">
        <v>4.1476814661751274E-3</v>
      </c>
      <c r="K30" s="268">
        <v>0.32262712746242683</v>
      </c>
      <c r="L30" s="268">
        <v>9.3646161745220016E-2</v>
      </c>
      <c r="M30" s="269">
        <v>6.42</v>
      </c>
      <c r="N30" s="270">
        <v>0</v>
      </c>
      <c r="O30" s="270">
        <v>1.1481521746540384</v>
      </c>
      <c r="P30" s="271">
        <v>0</v>
      </c>
      <c r="Q30" s="272">
        <v>0</v>
      </c>
      <c r="R30" s="272">
        <v>32</v>
      </c>
    </row>
    <row r="31" spans="1:18" ht="16.5" x14ac:dyDescent="0.25">
      <c r="A31" s="259" t="s">
        <v>115</v>
      </c>
      <c r="B31" s="260" t="s">
        <v>262</v>
      </c>
      <c r="C31" s="261" t="s">
        <v>66</v>
      </c>
      <c r="D31" s="262">
        <v>0.81230392113344729</v>
      </c>
      <c r="E31" s="263">
        <v>8559</v>
      </c>
      <c r="F31" s="264" t="s">
        <v>117</v>
      </c>
      <c r="G31" s="265" t="s">
        <v>219</v>
      </c>
      <c r="H31" s="266">
        <v>5</v>
      </c>
      <c r="I31" s="267">
        <v>2268.2020000000002</v>
      </c>
      <c r="J31" s="268">
        <v>3.8237071831224486E-3</v>
      </c>
      <c r="K31" s="268">
        <v>0.31892604129056307</v>
      </c>
      <c r="L31" s="268">
        <v>0.11683262778182894</v>
      </c>
      <c r="M31" s="269">
        <v>4.9080000000000004</v>
      </c>
      <c r="N31" s="270">
        <v>4.4087784068614695E-2</v>
      </c>
      <c r="O31" s="270">
        <v>1.8957747149504318</v>
      </c>
      <c r="P31" s="271">
        <v>0</v>
      </c>
      <c r="Q31" s="272">
        <v>1</v>
      </c>
      <c r="R31" s="272">
        <v>43</v>
      </c>
    </row>
    <row r="32" spans="1:18" ht="16.5" x14ac:dyDescent="0.25">
      <c r="A32" s="259" t="s">
        <v>115</v>
      </c>
      <c r="B32" s="260" t="s">
        <v>264</v>
      </c>
      <c r="C32" s="261" t="s">
        <v>68</v>
      </c>
      <c r="D32" s="262">
        <v>0.67023205065832181</v>
      </c>
      <c r="E32" s="263">
        <v>1536</v>
      </c>
      <c r="F32" s="264" t="s">
        <v>118</v>
      </c>
      <c r="G32" s="265" t="s">
        <v>227</v>
      </c>
      <c r="H32" s="266">
        <v>5</v>
      </c>
      <c r="I32" s="267">
        <v>2403.2290000000003</v>
      </c>
      <c r="J32" s="268">
        <v>1.2427345277269658E-2</v>
      </c>
      <c r="K32" s="268">
        <v>0.32881658719876444</v>
      </c>
      <c r="L32" s="268">
        <v>0.10136901304594673</v>
      </c>
      <c r="M32" s="269">
        <v>7.0670000000000002</v>
      </c>
      <c r="N32" s="270">
        <v>4.1610682960300488E-2</v>
      </c>
      <c r="O32" s="270">
        <v>21.554333773435655</v>
      </c>
      <c r="P32" s="271">
        <v>0</v>
      </c>
      <c r="Q32" s="272">
        <v>132</v>
      </c>
      <c r="R32" s="272">
        <v>590</v>
      </c>
    </row>
    <row r="33" spans="1:18" ht="16.5" x14ac:dyDescent="0.25">
      <c r="A33" s="259" t="s">
        <v>115</v>
      </c>
      <c r="B33" s="260" t="s">
        <v>497</v>
      </c>
      <c r="C33" s="261" t="s">
        <v>68</v>
      </c>
      <c r="D33" s="262">
        <v>0.66828571428571426</v>
      </c>
      <c r="E33" s="263">
        <v>1406</v>
      </c>
      <c r="F33" s="264" t="s">
        <v>116</v>
      </c>
      <c r="G33" s="265" t="s">
        <v>194</v>
      </c>
      <c r="H33" s="266">
        <v>3</v>
      </c>
      <c r="I33" s="267">
        <v>2475.1529999999998</v>
      </c>
      <c r="J33" s="268">
        <v>2.1327031743718347E-2</v>
      </c>
      <c r="K33" s="268">
        <v>0.35323488470094216</v>
      </c>
      <c r="L33" s="268">
        <v>0.15716200170252104</v>
      </c>
      <c r="M33" s="269">
        <v>14.821</v>
      </c>
      <c r="N33" s="270">
        <v>0</v>
      </c>
      <c r="O33" s="270">
        <v>1.1312431999153185</v>
      </c>
      <c r="P33" s="271">
        <v>5</v>
      </c>
      <c r="Q33" s="272">
        <v>6</v>
      </c>
      <c r="R33" s="272">
        <v>220</v>
      </c>
    </row>
    <row r="34" spans="1:18" ht="16.5" x14ac:dyDescent="0.25">
      <c r="A34" s="259" t="s">
        <v>115</v>
      </c>
      <c r="B34" s="260" t="s">
        <v>266</v>
      </c>
      <c r="C34" s="261" t="s">
        <v>66</v>
      </c>
      <c r="D34" s="262">
        <v>0.80119425110576215</v>
      </c>
      <c r="E34" s="263">
        <v>658</v>
      </c>
      <c r="F34" s="264" t="s">
        <v>116</v>
      </c>
      <c r="G34" s="265" t="s">
        <v>200</v>
      </c>
      <c r="H34" s="266">
        <v>5</v>
      </c>
      <c r="I34" s="267">
        <v>2409.9269999999997</v>
      </c>
      <c r="J34" s="268">
        <v>3.8062540020864714E-3</v>
      </c>
      <c r="K34" s="268">
        <v>0.33266618048592972</v>
      </c>
      <c r="L34" s="268">
        <v>3.2781075941304444E-2</v>
      </c>
      <c r="M34" s="269">
        <v>9.3989999999999991</v>
      </c>
      <c r="N34" s="270">
        <v>8.2990065674188485E-2</v>
      </c>
      <c r="O34" s="270">
        <v>4.3984734807319894</v>
      </c>
      <c r="P34" s="271">
        <v>0</v>
      </c>
      <c r="Q34" s="272">
        <v>2</v>
      </c>
      <c r="R34" s="272">
        <v>106</v>
      </c>
    </row>
    <row r="35" spans="1:18" ht="16.5" x14ac:dyDescent="0.25">
      <c r="A35" s="259" t="s">
        <v>115</v>
      </c>
      <c r="B35" s="260" t="s">
        <v>268</v>
      </c>
      <c r="C35" s="261" t="s">
        <v>68</v>
      </c>
      <c r="D35" s="262">
        <v>0.7630841667110938</v>
      </c>
      <c r="E35" s="263">
        <v>4156</v>
      </c>
      <c r="F35" s="264" t="s">
        <v>116</v>
      </c>
      <c r="G35" s="265" t="s">
        <v>418</v>
      </c>
      <c r="H35" s="266">
        <v>6</v>
      </c>
      <c r="I35" s="267">
        <v>1966.8379999999997</v>
      </c>
      <c r="J35" s="268">
        <v>7.0295593772649531E-3</v>
      </c>
      <c r="K35" s="268">
        <v>0.33860379355840226</v>
      </c>
      <c r="L35" s="268">
        <v>0.17661506471466162</v>
      </c>
      <c r="M35" s="269">
        <v>10.372999999999999</v>
      </c>
      <c r="N35" s="270">
        <v>5.0843028251437085E-2</v>
      </c>
      <c r="O35" s="270">
        <v>7.5756112094641255</v>
      </c>
      <c r="P35" s="271">
        <v>0</v>
      </c>
      <c r="Q35" s="272">
        <v>1</v>
      </c>
      <c r="R35" s="272">
        <v>152</v>
      </c>
    </row>
    <row r="36" spans="1:18" ht="16.5" x14ac:dyDescent="0.25">
      <c r="A36" s="259" t="s">
        <v>115</v>
      </c>
      <c r="B36" s="260" t="s">
        <v>397</v>
      </c>
      <c r="C36" s="261" t="s">
        <v>68</v>
      </c>
      <c r="D36" s="262">
        <v>0.72987850069474991</v>
      </c>
      <c r="E36" s="263">
        <v>776</v>
      </c>
      <c r="F36" s="264" t="s">
        <v>117</v>
      </c>
      <c r="G36" s="265" t="s">
        <v>219</v>
      </c>
      <c r="H36" s="266">
        <v>9</v>
      </c>
      <c r="I36" s="267">
        <v>2004.902</v>
      </c>
      <c r="J36" s="268">
        <v>9.4943287160805332E-3</v>
      </c>
      <c r="K36" s="268">
        <v>0.33294049940388459</v>
      </c>
      <c r="L36" s="268">
        <v>0.18105623117738423</v>
      </c>
      <c r="M36" s="269">
        <v>8.1920000000000002</v>
      </c>
      <c r="N36" s="270">
        <v>0</v>
      </c>
      <c r="O36" s="270">
        <v>28.330561793045245</v>
      </c>
      <c r="P36" s="271">
        <v>0</v>
      </c>
      <c r="Q36" s="272">
        <v>0</v>
      </c>
      <c r="R36" s="272">
        <v>660</v>
      </c>
    </row>
    <row r="37" spans="1:18" ht="16.5" x14ac:dyDescent="0.25">
      <c r="A37" s="259" t="s">
        <v>115</v>
      </c>
      <c r="B37" s="260" t="s">
        <v>270</v>
      </c>
      <c r="C37" s="261" t="s">
        <v>66</v>
      </c>
      <c r="D37" s="262">
        <v>0.80754919011942639</v>
      </c>
      <c r="E37" s="263">
        <v>6969</v>
      </c>
      <c r="F37" s="264" t="s">
        <v>117</v>
      </c>
      <c r="G37" s="265" t="s">
        <v>213</v>
      </c>
      <c r="H37" s="266">
        <v>6</v>
      </c>
      <c r="I37" s="267">
        <v>2235.7290000000003</v>
      </c>
      <c r="J37" s="268">
        <v>7.8149004485895054E-3</v>
      </c>
      <c r="K37" s="268">
        <v>0.31415580030480839</v>
      </c>
      <c r="L37" s="268">
        <v>0.11763500853636555</v>
      </c>
      <c r="M37" s="269">
        <v>6.492</v>
      </c>
      <c r="N37" s="270">
        <v>0</v>
      </c>
      <c r="O37" s="270">
        <v>3.8913481911269208</v>
      </c>
      <c r="P37" s="271">
        <v>0</v>
      </c>
      <c r="Q37" s="272">
        <v>0</v>
      </c>
      <c r="R37" s="272">
        <v>87</v>
      </c>
    </row>
    <row r="38" spans="1:18" ht="16.5" x14ac:dyDescent="0.25">
      <c r="A38" s="259" t="s">
        <v>115</v>
      </c>
      <c r="B38" s="260" t="s">
        <v>272</v>
      </c>
      <c r="C38" s="261" t="s">
        <v>68</v>
      </c>
      <c r="D38" s="262">
        <v>0.74453697438633237</v>
      </c>
      <c r="E38" s="263">
        <v>4618</v>
      </c>
      <c r="F38" s="264" t="s">
        <v>116</v>
      </c>
      <c r="G38" s="265" t="s">
        <v>199</v>
      </c>
      <c r="H38" s="266">
        <v>7</v>
      </c>
      <c r="I38" s="267">
        <v>2359.0859999999998</v>
      </c>
      <c r="J38" s="268">
        <v>3.9041838638009898E-3</v>
      </c>
      <c r="K38" s="268">
        <v>0.34789981932400521</v>
      </c>
      <c r="L38" s="268">
        <v>0.2543357893692727</v>
      </c>
      <c r="M38" s="269">
        <v>9.8109999999999999</v>
      </c>
      <c r="N38" s="270">
        <v>0.2543357893692727</v>
      </c>
      <c r="O38" s="270">
        <v>5.1714943838418783</v>
      </c>
      <c r="P38" s="271">
        <v>0</v>
      </c>
      <c r="Q38" s="272">
        <v>6</v>
      </c>
      <c r="R38" s="272">
        <v>124</v>
      </c>
    </row>
    <row r="39" spans="1:18" ht="16.5" x14ac:dyDescent="0.25">
      <c r="A39" s="259" t="s">
        <v>115</v>
      </c>
      <c r="B39" s="260" t="s">
        <v>399</v>
      </c>
      <c r="C39" s="261" t="s">
        <v>68</v>
      </c>
      <c r="D39" s="262">
        <v>0.71924798237837995</v>
      </c>
      <c r="E39" s="263">
        <v>1679</v>
      </c>
      <c r="F39" s="264" t="s">
        <v>116</v>
      </c>
      <c r="G39" s="265" t="s">
        <v>210</v>
      </c>
      <c r="H39" s="266">
        <v>9</v>
      </c>
      <c r="I39" s="267">
        <v>2036.1860000000001</v>
      </c>
      <c r="J39" s="268">
        <v>6.3970195994546685E-3</v>
      </c>
      <c r="K39" s="268">
        <v>0.34998304832413357</v>
      </c>
      <c r="L39" s="268">
        <v>0.110500710642348</v>
      </c>
      <c r="M39" s="269">
        <v>11.612</v>
      </c>
      <c r="N39" s="270">
        <v>0.14733428085646399</v>
      </c>
      <c r="O39" s="270">
        <v>23.426150656177775</v>
      </c>
      <c r="P39" s="271">
        <v>0</v>
      </c>
      <c r="Q39" s="272">
        <v>3</v>
      </c>
      <c r="R39" s="272">
        <v>477</v>
      </c>
    </row>
    <row r="40" spans="1:18" ht="16.5" x14ac:dyDescent="0.25">
      <c r="A40" s="259" t="s">
        <v>115</v>
      </c>
      <c r="B40" s="260" t="s">
        <v>274</v>
      </c>
      <c r="C40" s="261" t="s">
        <v>68</v>
      </c>
      <c r="D40" s="262">
        <v>0.73245237042986988</v>
      </c>
      <c r="E40" s="263">
        <v>3134</v>
      </c>
      <c r="F40" s="264" t="s">
        <v>116</v>
      </c>
      <c r="G40" s="265" t="s">
        <v>201</v>
      </c>
      <c r="H40" s="266">
        <v>4</v>
      </c>
      <c r="I40" s="267">
        <v>2275.1370000000002</v>
      </c>
      <c r="J40" s="268">
        <v>9.422009294847284E-3</v>
      </c>
      <c r="K40" s="268">
        <v>0.36033963390818963</v>
      </c>
      <c r="L40" s="268">
        <v>0.20394376250748855</v>
      </c>
      <c r="M40" s="269">
        <v>9.8689999999999998</v>
      </c>
      <c r="N40" s="270">
        <v>4.3953397092131155E-2</v>
      </c>
      <c r="O40" s="270">
        <v>10.241141522466558</v>
      </c>
      <c r="P40" s="271">
        <v>0</v>
      </c>
      <c r="Q40" s="272">
        <v>1</v>
      </c>
      <c r="R40" s="272">
        <v>233</v>
      </c>
    </row>
    <row r="41" spans="1:18" ht="16.5" x14ac:dyDescent="0.25">
      <c r="A41" s="259" t="s">
        <v>115</v>
      </c>
      <c r="B41" s="260" t="s">
        <v>452</v>
      </c>
      <c r="C41" s="261" t="s">
        <v>66</v>
      </c>
      <c r="D41" s="262">
        <v>0.80803210519968505</v>
      </c>
      <c r="E41" s="263">
        <v>8297</v>
      </c>
      <c r="F41" s="264" t="s">
        <v>118</v>
      </c>
      <c r="G41" s="265" t="s">
        <v>221</v>
      </c>
      <c r="H41" s="266">
        <v>4</v>
      </c>
      <c r="I41" s="267">
        <v>2321.0320000000002</v>
      </c>
      <c r="J41" s="268">
        <v>1.4005338689767331E-2</v>
      </c>
      <c r="K41" s="268">
        <v>0.3903153304516977</v>
      </c>
      <c r="L41" s="268">
        <v>8.4445195068400605E-2</v>
      </c>
      <c r="M41" s="269">
        <v>7.51</v>
      </c>
      <c r="N41" s="270">
        <v>0</v>
      </c>
      <c r="O41" s="270">
        <v>0.64626424797245363</v>
      </c>
      <c r="P41" s="271">
        <v>0</v>
      </c>
      <c r="Q41" s="272">
        <v>1699</v>
      </c>
      <c r="R41" s="272">
        <v>494</v>
      </c>
    </row>
    <row r="42" spans="1:18" ht="16.5" x14ac:dyDescent="0.25">
      <c r="A42" s="259" t="s">
        <v>115</v>
      </c>
      <c r="B42" s="260" t="s">
        <v>276</v>
      </c>
      <c r="C42" s="261" t="s">
        <v>68</v>
      </c>
      <c r="D42" s="262">
        <v>0.77557738175507152</v>
      </c>
      <c r="E42" s="263">
        <v>5430</v>
      </c>
      <c r="F42" s="264" t="s">
        <v>119</v>
      </c>
      <c r="G42" s="265" t="s">
        <v>230</v>
      </c>
      <c r="H42" s="266">
        <v>3</v>
      </c>
      <c r="I42" s="267">
        <v>2736.3330000000001</v>
      </c>
      <c r="J42" s="268">
        <v>3.8230486561632803E-3</v>
      </c>
      <c r="K42" s="268">
        <v>0.27098547582875487</v>
      </c>
      <c r="L42" s="268">
        <v>8.6246812796541936E-2</v>
      </c>
      <c r="M42" s="269">
        <v>5.57</v>
      </c>
      <c r="N42" s="270">
        <v>0</v>
      </c>
      <c r="O42" s="270">
        <v>3.1428923307214434</v>
      </c>
      <c r="P42" s="271">
        <v>0</v>
      </c>
      <c r="Q42" s="272">
        <v>0</v>
      </c>
      <c r="R42" s="272">
        <v>86</v>
      </c>
    </row>
    <row r="43" spans="1:18" ht="16.5" x14ac:dyDescent="0.25">
      <c r="A43" s="259" t="s">
        <v>115</v>
      </c>
      <c r="B43" s="260" t="s">
        <v>278</v>
      </c>
      <c r="C43" s="261" t="s">
        <v>66</v>
      </c>
      <c r="D43" s="262">
        <v>0.81680523780269843</v>
      </c>
      <c r="E43" s="263">
        <v>9577</v>
      </c>
      <c r="F43" s="264" t="s">
        <v>120</v>
      </c>
      <c r="G43" s="265" t="s">
        <v>236</v>
      </c>
      <c r="H43" s="266">
        <v>4</v>
      </c>
      <c r="I43" s="267">
        <v>2383.268</v>
      </c>
      <c r="J43" s="268">
        <v>2.6630519548356403E-3</v>
      </c>
      <c r="K43" s="268">
        <v>0.32793655003218108</v>
      </c>
      <c r="L43" s="268">
        <v>8.0981240884365507E-2</v>
      </c>
      <c r="M43" s="269">
        <v>5.0170000000000003</v>
      </c>
      <c r="N43" s="270">
        <v>4.1959192168065026E-2</v>
      </c>
      <c r="O43" s="270">
        <v>6.1680012487055587</v>
      </c>
      <c r="P43" s="271">
        <v>0</v>
      </c>
      <c r="Q43" s="272">
        <v>1</v>
      </c>
      <c r="R43" s="272">
        <v>147</v>
      </c>
    </row>
    <row r="44" spans="1:18" ht="16.5" x14ac:dyDescent="0.25">
      <c r="A44" s="259" t="s">
        <v>115</v>
      </c>
      <c r="B44" s="260" t="s">
        <v>280</v>
      </c>
      <c r="C44" s="261" t="s">
        <v>68</v>
      </c>
      <c r="D44" s="262">
        <v>0.69405297361587326</v>
      </c>
      <c r="E44" s="263">
        <v>8385</v>
      </c>
      <c r="F44" s="264" t="s">
        <v>117</v>
      </c>
      <c r="G44" s="265" t="s">
        <v>212</v>
      </c>
      <c r="H44" s="266">
        <v>3</v>
      </c>
      <c r="I44" s="267">
        <v>2460.2460000000001</v>
      </c>
      <c r="J44" s="268">
        <v>5.7343920724832872E-3</v>
      </c>
      <c r="K44" s="268">
        <v>0.34559916723605627</v>
      </c>
      <c r="L44" s="268">
        <v>0.1211260987722366</v>
      </c>
      <c r="M44" s="269">
        <v>9.6460000000000008</v>
      </c>
      <c r="N44" s="270">
        <v>8.1292683739756108E-2</v>
      </c>
      <c r="O44" s="270">
        <v>12.762951347141708</v>
      </c>
      <c r="P44" s="271">
        <v>0</v>
      </c>
      <c r="Q44" s="272">
        <v>2</v>
      </c>
      <c r="R44" s="272">
        <v>333</v>
      </c>
    </row>
    <row r="45" spans="1:18" ht="16.5" x14ac:dyDescent="0.25">
      <c r="A45" s="259" t="s">
        <v>115</v>
      </c>
      <c r="B45" s="260" t="s">
        <v>282</v>
      </c>
      <c r="C45" s="261" t="s">
        <v>68</v>
      </c>
      <c r="D45" s="262">
        <v>0.76760807914674767</v>
      </c>
      <c r="E45" s="263">
        <v>7959</v>
      </c>
      <c r="F45" s="264" t="s">
        <v>118</v>
      </c>
      <c r="G45" s="265" t="s">
        <v>226</v>
      </c>
      <c r="H45" s="266">
        <v>3</v>
      </c>
      <c r="I45" s="267">
        <v>1244.502</v>
      </c>
      <c r="J45" s="268">
        <v>4.6977063349054856E-3</v>
      </c>
      <c r="K45" s="268">
        <v>0.37289610435187059</v>
      </c>
      <c r="L45" s="268">
        <v>0.15267151037121676</v>
      </c>
      <c r="M45" s="269">
        <v>5.4119999999999999</v>
      </c>
      <c r="N45" s="270">
        <v>0</v>
      </c>
      <c r="O45" s="270">
        <v>7.3925152390273379</v>
      </c>
      <c r="P45" s="271">
        <v>0</v>
      </c>
      <c r="Q45" s="272">
        <v>0</v>
      </c>
      <c r="R45" s="272">
        <v>92</v>
      </c>
    </row>
    <row r="46" spans="1:18" ht="16.5" x14ac:dyDescent="0.25">
      <c r="A46" s="259" t="s">
        <v>115</v>
      </c>
      <c r="B46" s="260" t="s">
        <v>284</v>
      </c>
      <c r="C46" s="261" t="s">
        <v>68</v>
      </c>
      <c r="D46" s="262">
        <v>0.72229860582617034</v>
      </c>
      <c r="E46" s="263">
        <v>9110</v>
      </c>
      <c r="F46" s="264" t="s">
        <v>119</v>
      </c>
      <c r="G46" s="265" t="s">
        <v>232</v>
      </c>
      <c r="H46" s="266">
        <v>2</v>
      </c>
      <c r="I46" s="267">
        <v>3014.33</v>
      </c>
      <c r="J46" s="268">
        <v>6.5417382530994156E-3</v>
      </c>
      <c r="K46" s="268">
        <v>0.30248886266936864</v>
      </c>
      <c r="L46" s="268">
        <v>4.3459077141520669E-2</v>
      </c>
      <c r="M46" s="269">
        <v>6.8860000000000001</v>
      </c>
      <c r="N46" s="270">
        <v>6.6349736093924694E-2</v>
      </c>
      <c r="O46" s="270">
        <v>10.715482379168837</v>
      </c>
      <c r="P46" s="271">
        <v>0</v>
      </c>
      <c r="Q46" s="272">
        <v>2</v>
      </c>
      <c r="R46" s="272">
        <v>323</v>
      </c>
    </row>
    <row r="47" spans="1:18" ht="16.5" x14ac:dyDescent="0.25">
      <c r="A47" s="259" t="s">
        <v>115</v>
      </c>
      <c r="B47" s="260" t="s">
        <v>191</v>
      </c>
      <c r="C47" s="261" t="s">
        <v>68</v>
      </c>
      <c r="D47" s="262">
        <v>0.71452839022940651</v>
      </c>
      <c r="E47" s="263">
        <v>7028</v>
      </c>
      <c r="F47" s="264" t="s">
        <v>116</v>
      </c>
      <c r="G47" s="265" t="s">
        <v>202</v>
      </c>
      <c r="H47" s="266">
        <v>3</v>
      </c>
      <c r="I47" s="267">
        <v>2527.663</v>
      </c>
      <c r="J47" s="268">
        <v>1.2676686607834123E-2</v>
      </c>
      <c r="K47" s="268">
        <v>0.35011143449437865</v>
      </c>
      <c r="L47" s="268">
        <v>0.14888500372407898</v>
      </c>
      <c r="M47" s="269">
        <v>12.363</v>
      </c>
      <c r="N47" s="270">
        <v>0.19781117973400728</v>
      </c>
      <c r="O47" s="270">
        <v>9.2180009756047383</v>
      </c>
      <c r="P47" s="271">
        <v>4</v>
      </c>
      <c r="Q47" s="272">
        <v>5</v>
      </c>
      <c r="R47" s="272">
        <v>234</v>
      </c>
    </row>
    <row r="48" spans="1:18" ht="16.5" x14ac:dyDescent="0.25">
      <c r="A48" s="259" t="s">
        <v>115</v>
      </c>
      <c r="B48" s="260" t="s">
        <v>289</v>
      </c>
      <c r="C48" s="261" t="s">
        <v>68</v>
      </c>
      <c r="D48" s="262">
        <v>0.76197909950056508</v>
      </c>
      <c r="E48" s="263">
        <v>4956</v>
      </c>
      <c r="F48" s="264" t="s">
        <v>117</v>
      </c>
      <c r="G48" s="265" t="s">
        <v>216</v>
      </c>
      <c r="H48" s="266">
        <v>2</v>
      </c>
      <c r="I48" s="267">
        <v>445.10300000000001</v>
      </c>
      <c r="J48" s="268">
        <v>1.5482426781100064E-2</v>
      </c>
      <c r="K48" s="268">
        <v>0.32899666482904422</v>
      </c>
      <c r="L48" s="268">
        <v>8.7620168814858582E-2</v>
      </c>
      <c r="M48" s="269">
        <v>5.9560000000000004</v>
      </c>
      <c r="N48" s="270">
        <v>0</v>
      </c>
      <c r="O48" s="270">
        <v>3.3700064928791762</v>
      </c>
      <c r="P48" s="271">
        <v>0</v>
      </c>
      <c r="Q48" s="272">
        <v>0</v>
      </c>
      <c r="R48" s="272">
        <v>15</v>
      </c>
    </row>
    <row r="49" spans="1:18" ht="16.5" x14ac:dyDescent="0.25">
      <c r="A49" s="259" t="s">
        <v>115</v>
      </c>
      <c r="B49" s="260" t="s">
        <v>291</v>
      </c>
      <c r="C49" s="261" t="s">
        <v>68</v>
      </c>
      <c r="D49" s="262">
        <v>0.76055641899857396</v>
      </c>
      <c r="E49" s="263">
        <v>2491</v>
      </c>
      <c r="F49" s="264" t="s">
        <v>116</v>
      </c>
      <c r="G49" s="265" t="s">
        <v>210</v>
      </c>
      <c r="H49" s="266">
        <v>9</v>
      </c>
      <c r="I49" s="267">
        <v>2361.1670000000004</v>
      </c>
      <c r="J49" s="268">
        <v>9.5633276853389609E-3</v>
      </c>
      <c r="K49" s="268">
        <v>0.32959092699578374</v>
      </c>
      <c r="L49" s="268">
        <v>0.23632381784092357</v>
      </c>
      <c r="M49" s="269">
        <v>10.215</v>
      </c>
      <c r="N49" s="270">
        <v>0.12705581604350727</v>
      </c>
      <c r="O49" s="270">
        <v>4.0234341747110642</v>
      </c>
      <c r="P49" s="271">
        <v>0</v>
      </c>
      <c r="Q49" s="272">
        <v>3</v>
      </c>
      <c r="R49" s="272">
        <v>95</v>
      </c>
    </row>
    <row r="50" spans="1:18" ht="16.5" x14ac:dyDescent="0.25">
      <c r="A50" s="259" t="s">
        <v>115</v>
      </c>
      <c r="B50" s="260" t="s">
        <v>293</v>
      </c>
      <c r="C50" s="261" t="s">
        <v>68</v>
      </c>
      <c r="D50" s="262">
        <v>0.72659013220054158</v>
      </c>
      <c r="E50" s="263">
        <v>7241</v>
      </c>
      <c r="F50" s="264" t="s">
        <v>120</v>
      </c>
      <c r="G50" s="265" t="s">
        <v>235</v>
      </c>
      <c r="H50" s="266">
        <v>3</v>
      </c>
      <c r="I50" s="267">
        <v>1055.9960000000001</v>
      </c>
      <c r="J50" s="268">
        <v>2.6069973160292394E-2</v>
      </c>
      <c r="K50" s="268">
        <v>0.32361542277869926</v>
      </c>
      <c r="L50" s="268">
        <v>9.8485221534930042E-2</v>
      </c>
      <c r="M50" s="269">
        <v>6.7679999999999998</v>
      </c>
      <c r="N50" s="270">
        <v>0</v>
      </c>
      <c r="O50" s="270">
        <v>6.8182076447259261</v>
      </c>
      <c r="P50" s="271">
        <v>0</v>
      </c>
      <c r="Q50" s="272">
        <v>0</v>
      </c>
      <c r="R50" s="272">
        <v>72</v>
      </c>
    </row>
    <row r="51" spans="1:18" ht="16.5" x14ac:dyDescent="0.25">
      <c r="A51" s="259" t="s">
        <v>115</v>
      </c>
      <c r="B51" s="260" t="s">
        <v>192</v>
      </c>
      <c r="C51" s="261" t="s">
        <v>68</v>
      </c>
      <c r="D51" s="262">
        <v>0.7042955757526167</v>
      </c>
      <c r="E51" s="263">
        <v>9824</v>
      </c>
      <c r="F51" s="264" t="s">
        <v>118</v>
      </c>
      <c r="G51" s="265" t="s">
        <v>225</v>
      </c>
      <c r="H51" s="266">
        <v>5</v>
      </c>
      <c r="I51" s="267">
        <v>2269.7000000000003</v>
      </c>
      <c r="J51" s="268">
        <v>5.0757113835302389E-3</v>
      </c>
      <c r="K51" s="268">
        <v>0.34550379500563672</v>
      </c>
      <c r="L51" s="268">
        <v>0.19033352425430675</v>
      </c>
      <c r="M51" s="269">
        <v>5.694</v>
      </c>
      <c r="N51" s="270">
        <v>0</v>
      </c>
      <c r="O51" s="270">
        <v>0.92523240956954655</v>
      </c>
      <c r="P51" s="271">
        <v>0</v>
      </c>
      <c r="Q51" s="272">
        <v>0</v>
      </c>
      <c r="R51" s="272">
        <v>21</v>
      </c>
    </row>
    <row r="52" spans="1:18" ht="16.5" x14ac:dyDescent="0.25">
      <c r="A52" s="259" t="s">
        <v>115</v>
      </c>
      <c r="B52" s="260" t="s">
        <v>296</v>
      </c>
      <c r="C52" s="261" t="s">
        <v>66</v>
      </c>
      <c r="D52" s="262">
        <v>0.81113106125782097</v>
      </c>
      <c r="E52" s="263">
        <v>2300</v>
      </c>
      <c r="F52" s="264" t="s">
        <v>119</v>
      </c>
      <c r="G52" s="265" t="s">
        <v>229</v>
      </c>
      <c r="H52" s="266">
        <v>3</v>
      </c>
      <c r="I52" s="267">
        <v>2676.8990000000003</v>
      </c>
      <c r="J52" s="268">
        <v>3.2134735221163099E-3</v>
      </c>
      <c r="K52" s="268">
        <v>0.28138422068736763</v>
      </c>
      <c r="L52" s="268">
        <v>0.12327697085321486</v>
      </c>
      <c r="M52" s="269">
        <v>3.98</v>
      </c>
      <c r="N52" s="270">
        <v>0</v>
      </c>
      <c r="O52" s="270">
        <v>5.6408553329804363</v>
      </c>
      <c r="P52" s="271">
        <v>0</v>
      </c>
      <c r="Q52" s="272">
        <v>0</v>
      </c>
      <c r="R52" s="272">
        <v>151</v>
      </c>
    </row>
    <row r="53" spans="1:18" ht="16.5" x14ac:dyDescent="0.25">
      <c r="A53" s="259" t="s">
        <v>115</v>
      </c>
      <c r="B53" s="260" t="s">
        <v>401</v>
      </c>
      <c r="C53" s="261" t="s">
        <v>68</v>
      </c>
      <c r="D53" s="262">
        <v>0.76802865691530875</v>
      </c>
      <c r="E53" s="263">
        <v>1335</v>
      </c>
      <c r="F53" s="264" t="s">
        <v>117</v>
      </c>
      <c r="G53" s="265" t="s">
        <v>218</v>
      </c>
      <c r="H53" s="266">
        <v>5</v>
      </c>
      <c r="I53" s="267">
        <v>2158.5569999999998</v>
      </c>
      <c r="J53" s="268">
        <v>1.4902916147027143E-2</v>
      </c>
      <c r="K53" s="268">
        <v>0.32045700761858498</v>
      </c>
      <c r="L53" s="268">
        <v>0.19225806870052542</v>
      </c>
      <c r="M53" s="269">
        <v>6.4459999999999997</v>
      </c>
      <c r="N53" s="270">
        <v>9.2654490940012255E-2</v>
      </c>
      <c r="O53" s="270">
        <v>1.4824718550401961</v>
      </c>
      <c r="P53" s="271">
        <v>1</v>
      </c>
      <c r="Q53" s="272">
        <v>2</v>
      </c>
      <c r="R53" s="272">
        <v>34</v>
      </c>
    </row>
    <row r="54" spans="1:18" ht="16.5" x14ac:dyDescent="0.25">
      <c r="A54" s="259" t="s">
        <v>115</v>
      </c>
      <c r="B54" s="260" t="s">
        <v>298</v>
      </c>
      <c r="C54" s="261" t="s">
        <v>68</v>
      </c>
      <c r="D54" s="262">
        <v>0.77440812484324084</v>
      </c>
      <c r="E54" s="263">
        <v>1223</v>
      </c>
      <c r="F54" s="264" t="s">
        <v>117</v>
      </c>
      <c r="G54" s="265" t="s">
        <v>211</v>
      </c>
      <c r="H54" s="266">
        <v>2</v>
      </c>
      <c r="I54" s="267">
        <v>1969.9450000000002</v>
      </c>
      <c r="J54" s="268">
        <v>1.0393416900463186E-2</v>
      </c>
      <c r="K54" s="268">
        <v>0.37298729153686161</v>
      </c>
      <c r="L54" s="268">
        <v>0.12132318414981129</v>
      </c>
      <c r="M54" s="269">
        <v>9.0150000000000006</v>
      </c>
      <c r="N54" s="270">
        <v>5.0762838556406391E-2</v>
      </c>
      <c r="O54" s="270">
        <v>3.4518730218356346</v>
      </c>
      <c r="P54" s="271">
        <v>0</v>
      </c>
      <c r="Q54" s="272">
        <v>1</v>
      </c>
      <c r="R54" s="272">
        <v>68</v>
      </c>
    </row>
    <row r="55" spans="1:18" ht="16.5" x14ac:dyDescent="0.25">
      <c r="A55" s="259" t="s">
        <v>115</v>
      </c>
      <c r="B55" s="260" t="s">
        <v>522</v>
      </c>
      <c r="C55" s="261" t="s">
        <v>68</v>
      </c>
      <c r="D55" s="262">
        <v>0.68838381980300101</v>
      </c>
      <c r="E55" s="263">
        <v>6886</v>
      </c>
      <c r="F55" s="264" t="s">
        <v>118</v>
      </c>
      <c r="G55" s="265" t="s">
        <v>228</v>
      </c>
      <c r="H55" s="266">
        <v>3</v>
      </c>
      <c r="I55" s="267">
        <v>1255.6239999999998</v>
      </c>
      <c r="J55" s="268">
        <v>1.210865533561304E-2</v>
      </c>
      <c r="K55" s="268">
        <v>0.37577475163103968</v>
      </c>
      <c r="L55" s="268">
        <v>7.4066758838633215E-2</v>
      </c>
      <c r="M55" s="269">
        <v>7.8280000000000003</v>
      </c>
      <c r="N55" s="270">
        <v>0</v>
      </c>
      <c r="O55" s="270">
        <v>9.318076111957085</v>
      </c>
      <c r="P55" s="271">
        <v>6</v>
      </c>
      <c r="Q55" s="272">
        <v>0</v>
      </c>
      <c r="R55" s="272">
        <v>126</v>
      </c>
    </row>
    <row r="56" spans="1:18" ht="16.5" x14ac:dyDescent="0.25">
      <c r="A56" s="259" t="s">
        <v>115</v>
      </c>
      <c r="B56" s="260" t="s">
        <v>300</v>
      </c>
      <c r="C56" s="261" t="s">
        <v>66</v>
      </c>
      <c r="D56" s="262">
        <v>0.80219983884494761</v>
      </c>
      <c r="E56" s="263">
        <v>1612</v>
      </c>
      <c r="F56" s="264" t="s">
        <v>117</v>
      </c>
      <c r="G56" s="265" t="s">
        <v>215</v>
      </c>
      <c r="H56" s="266">
        <v>4</v>
      </c>
      <c r="I56" s="267">
        <v>1841.1569999999999</v>
      </c>
      <c r="J56" s="268">
        <v>3.8447644628336109E-3</v>
      </c>
      <c r="K56" s="268">
        <v>0.33719865330764465</v>
      </c>
      <c r="L56" s="268">
        <v>0.21453900998122377</v>
      </c>
      <c r="M56" s="269">
        <v>8.0250000000000004</v>
      </c>
      <c r="N56" s="270">
        <v>0</v>
      </c>
      <c r="O56" s="270">
        <v>3.3131340781910508</v>
      </c>
      <c r="P56" s="271">
        <v>0</v>
      </c>
      <c r="Q56" s="272">
        <v>0</v>
      </c>
      <c r="R56" s="272">
        <v>70</v>
      </c>
    </row>
    <row r="57" spans="1:18" ht="16.5" x14ac:dyDescent="0.25">
      <c r="A57" s="259" t="s">
        <v>115</v>
      </c>
      <c r="B57" s="260" t="s">
        <v>302</v>
      </c>
      <c r="C57" s="261" t="s">
        <v>68</v>
      </c>
      <c r="D57" s="262">
        <v>0.76312573510789106</v>
      </c>
      <c r="E57" s="263">
        <v>742</v>
      </c>
      <c r="F57" s="264" t="s">
        <v>119</v>
      </c>
      <c r="G57" s="265" t="s">
        <v>233</v>
      </c>
      <c r="H57" s="266">
        <v>3</v>
      </c>
      <c r="I57" s="267">
        <v>2657.2629999999999</v>
      </c>
      <c r="J57" s="268">
        <v>3.0973113660215227E-3</v>
      </c>
      <c r="K57" s="268">
        <v>0.27833845988711936</v>
      </c>
      <c r="L57" s="268">
        <v>0.10311361728214333</v>
      </c>
      <c r="M57" s="269">
        <v>4.5330000000000004</v>
      </c>
      <c r="N57" s="270">
        <v>0</v>
      </c>
      <c r="O57" s="270">
        <v>1.8816353518639293</v>
      </c>
      <c r="P57" s="271">
        <v>0</v>
      </c>
      <c r="Q57" s="272">
        <v>0</v>
      </c>
      <c r="R57" s="272">
        <v>50</v>
      </c>
    </row>
    <row r="58" spans="1:18" ht="16.5" x14ac:dyDescent="0.25">
      <c r="A58" s="259" t="s">
        <v>115</v>
      </c>
      <c r="B58" s="260" t="s">
        <v>403</v>
      </c>
      <c r="C58" s="261" t="s">
        <v>68</v>
      </c>
      <c r="D58" s="262">
        <v>0.75775268499623127</v>
      </c>
      <c r="E58" s="263">
        <v>3718</v>
      </c>
      <c r="F58" s="264" t="s">
        <v>117</v>
      </c>
      <c r="G58" s="265" t="s">
        <v>393</v>
      </c>
      <c r="H58" s="266">
        <v>4</v>
      </c>
      <c r="I58" s="267">
        <v>2232.9209999999998</v>
      </c>
      <c r="J58" s="268">
        <v>4.6120936695503243E-3</v>
      </c>
      <c r="K58" s="268">
        <v>0.318737819531839</v>
      </c>
      <c r="L58" s="268">
        <v>7.1655020486618204E-2</v>
      </c>
      <c r="M58" s="269">
        <v>5.25</v>
      </c>
      <c r="N58" s="270">
        <v>0</v>
      </c>
      <c r="O58" s="270">
        <v>0.89568775608272755</v>
      </c>
      <c r="P58" s="271">
        <v>0</v>
      </c>
      <c r="Q58" s="272">
        <v>0</v>
      </c>
      <c r="R58" s="272">
        <v>20</v>
      </c>
    </row>
    <row r="59" spans="1:18" ht="16.5" x14ac:dyDescent="0.25">
      <c r="A59" s="259" t="s">
        <v>115</v>
      </c>
      <c r="B59" s="260" t="s">
        <v>306</v>
      </c>
      <c r="C59" s="261" t="s">
        <v>68</v>
      </c>
      <c r="D59" s="262">
        <v>0.7110277255801879</v>
      </c>
      <c r="E59" s="263">
        <v>2709</v>
      </c>
      <c r="F59" s="264" t="s">
        <v>119</v>
      </c>
      <c r="G59" s="265" t="s">
        <v>230</v>
      </c>
      <c r="H59" s="266">
        <v>5</v>
      </c>
      <c r="I59" s="267">
        <v>2453.817</v>
      </c>
      <c r="J59" s="268">
        <v>1.0724036237160636E-2</v>
      </c>
      <c r="K59" s="268">
        <v>0.30615239985996118</v>
      </c>
      <c r="L59" s="268">
        <v>0.11166276865797245</v>
      </c>
      <c r="M59" s="269">
        <v>5.7889999999999997</v>
      </c>
      <c r="N59" s="270">
        <v>4.0752835276632281E-2</v>
      </c>
      <c r="O59" s="270">
        <v>2.1191474343848786</v>
      </c>
      <c r="P59" s="271">
        <v>4</v>
      </c>
      <c r="Q59" s="272">
        <v>1</v>
      </c>
      <c r="R59" s="272">
        <v>52</v>
      </c>
    </row>
    <row r="60" spans="1:18" ht="16.5" x14ac:dyDescent="0.25">
      <c r="A60" s="259" t="s">
        <v>115</v>
      </c>
      <c r="B60" s="260" t="s">
        <v>308</v>
      </c>
      <c r="C60" s="261" t="s">
        <v>68</v>
      </c>
      <c r="D60" s="262">
        <v>0.7569495324930694</v>
      </c>
      <c r="E60" s="263">
        <v>1839</v>
      </c>
      <c r="F60" s="264" t="s">
        <v>118</v>
      </c>
      <c r="G60" s="265" t="s">
        <v>221</v>
      </c>
      <c r="H60" s="266">
        <v>4</v>
      </c>
      <c r="I60" s="267">
        <v>2021.009</v>
      </c>
      <c r="J60" s="268">
        <v>9.7896308625650096E-3</v>
      </c>
      <c r="K60" s="268">
        <v>0.36016301129540013</v>
      </c>
      <c r="L60" s="268">
        <v>4.9975037221506681E-2</v>
      </c>
      <c r="M60" s="269">
        <v>4.3230000000000004</v>
      </c>
      <c r="N60" s="270">
        <v>0</v>
      </c>
      <c r="O60" s="270">
        <v>0.14844070461833669</v>
      </c>
      <c r="P60" s="271">
        <v>0</v>
      </c>
      <c r="Q60" s="272">
        <v>953</v>
      </c>
      <c r="R60" s="272">
        <v>192</v>
      </c>
    </row>
    <row r="61" spans="1:18" ht="16.5" x14ac:dyDescent="0.25">
      <c r="A61" s="259" t="s">
        <v>115</v>
      </c>
      <c r="B61" s="260" t="s">
        <v>405</v>
      </c>
      <c r="C61" s="261" t="s">
        <v>68</v>
      </c>
      <c r="D61" s="262">
        <v>0.70804167020491826</v>
      </c>
      <c r="E61" s="263">
        <v>5990</v>
      </c>
      <c r="F61" s="264" t="s">
        <v>118</v>
      </c>
      <c r="G61" s="265" t="s">
        <v>220</v>
      </c>
      <c r="H61" s="266">
        <v>8</v>
      </c>
      <c r="I61" s="267">
        <v>2251.2470000000003</v>
      </c>
      <c r="J61" s="268">
        <v>2.230736471620903E-3</v>
      </c>
      <c r="K61" s="268">
        <v>0.37059325765997064</v>
      </c>
      <c r="L61" s="268">
        <v>0.16746274398144673</v>
      </c>
      <c r="M61" s="269">
        <v>7.4109999999999996</v>
      </c>
      <c r="N61" s="270">
        <v>0</v>
      </c>
      <c r="O61" s="270">
        <v>9.8167815437399799</v>
      </c>
      <c r="P61" s="271">
        <v>2</v>
      </c>
      <c r="Q61" s="272">
        <v>1</v>
      </c>
      <c r="R61" s="272">
        <v>418</v>
      </c>
    </row>
    <row r="62" spans="1:18" ht="16.5" x14ac:dyDescent="0.25">
      <c r="A62" s="259" t="s">
        <v>115</v>
      </c>
      <c r="B62" s="260" t="s">
        <v>310</v>
      </c>
      <c r="C62" s="261" t="s">
        <v>68</v>
      </c>
      <c r="D62" s="262">
        <v>0.76110231983735355</v>
      </c>
      <c r="E62" s="263">
        <v>8552</v>
      </c>
      <c r="F62" s="264" t="s">
        <v>116</v>
      </c>
      <c r="G62" s="265" t="s">
        <v>196</v>
      </c>
      <c r="H62" s="266">
        <v>3</v>
      </c>
      <c r="I62" s="267">
        <v>2358.9449999999997</v>
      </c>
      <c r="J62" s="268">
        <v>6.0220445971463157E-3</v>
      </c>
      <c r="K62" s="268">
        <v>0.33186663632839319</v>
      </c>
      <c r="L62" s="268">
        <v>0.14286047364393828</v>
      </c>
      <c r="M62" s="269">
        <v>8.1649999999999991</v>
      </c>
      <c r="N62" s="270">
        <v>0.33913465553457162</v>
      </c>
      <c r="O62" s="270">
        <v>2.2043752609747158</v>
      </c>
      <c r="P62" s="271">
        <v>0</v>
      </c>
      <c r="Q62" s="272">
        <v>8</v>
      </c>
      <c r="R62" s="272">
        <v>52</v>
      </c>
    </row>
    <row r="63" spans="1:18" ht="16.5" x14ac:dyDescent="0.25">
      <c r="A63" s="259" t="s">
        <v>115</v>
      </c>
      <c r="B63" s="260" t="s">
        <v>312</v>
      </c>
      <c r="C63" s="261" t="s">
        <v>66</v>
      </c>
      <c r="D63" s="262">
        <v>0.81405405405405407</v>
      </c>
      <c r="E63" s="263">
        <v>7731</v>
      </c>
      <c r="F63" s="264" t="s">
        <v>120</v>
      </c>
      <c r="G63" s="265" t="s">
        <v>234</v>
      </c>
      <c r="H63" s="266">
        <v>1</v>
      </c>
      <c r="I63" s="267">
        <v>2275.3139999999999</v>
      </c>
      <c r="J63" s="268">
        <v>3.9601273489441148E-3</v>
      </c>
      <c r="K63" s="268">
        <v>0.27846585439432053</v>
      </c>
      <c r="L63" s="268">
        <v>8.4823457333800964E-2</v>
      </c>
      <c r="M63" s="269">
        <v>3.81</v>
      </c>
      <c r="N63" s="270">
        <v>8.7899955786322245E-2</v>
      </c>
      <c r="O63" s="270">
        <v>0.43949977893161124</v>
      </c>
      <c r="P63" s="271">
        <v>0</v>
      </c>
      <c r="Q63" s="272">
        <v>2</v>
      </c>
      <c r="R63" s="272">
        <v>10</v>
      </c>
    </row>
    <row r="64" spans="1:18" ht="16.5" x14ac:dyDescent="0.25">
      <c r="A64" s="259" t="s">
        <v>115</v>
      </c>
      <c r="B64" s="260" t="s">
        <v>314</v>
      </c>
      <c r="C64" s="261" t="s">
        <v>68</v>
      </c>
      <c r="D64" s="262">
        <v>0.71881973439643421</v>
      </c>
      <c r="E64" s="263">
        <v>1092</v>
      </c>
      <c r="F64" s="264" t="s">
        <v>116</v>
      </c>
      <c r="G64" s="265" t="s">
        <v>204</v>
      </c>
      <c r="H64" s="266">
        <v>3</v>
      </c>
      <c r="I64" s="267">
        <v>2313.663</v>
      </c>
      <c r="J64" s="268">
        <v>2.2578386318736033E-2</v>
      </c>
      <c r="K64" s="268">
        <v>0.37163648949796352</v>
      </c>
      <c r="L64" s="268">
        <v>0.23452117598298483</v>
      </c>
      <c r="M64" s="269">
        <v>11.898999999999999</v>
      </c>
      <c r="N64" s="270">
        <v>8.644301266001142E-2</v>
      </c>
      <c r="O64" s="270">
        <v>7.9959786710510565</v>
      </c>
      <c r="P64" s="271">
        <v>6</v>
      </c>
      <c r="Q64" s="272">
        <v>2</v>
      </c>
      <c r="R64" s="272">
        <v>188</v>
      </c>
    </row>
    <row r="65" spans="1:18" ht="16.5" x14ac:dyDescent="0.25">
      <c r="A65" s="259" t="s">
        <v>115</v>
      </c>
      <c r="B65" s="260" t="s">
        <v>316</v>
      </c>
      <c r="C65" s="261" t="s">
        <v>66</v>
      </c>
      <c r="D65" s="262">
        <v>0.81626217442649285</v>
      </c>
      <c r="E65" s="263">
        <v>8233</v>
      </c>
      <c r="F65" s="264" t="s">
        <v>116</v>
      </c>
      <c r="G65" s="265" t="s">
        <v>210</v>
      </c>
      <c r="H65" s="266">
        <v>8</v>
      </c>
      <c r="I65" s="267">
        <v>2418.7919999999999</v>
      </c>
      <c r="J65" s="268">
        <v>4.4196559377148595E-3</v>
      </c>
      <c r="K65" s="268">
        <v>0.30631464004273806</v>
      </c>
      <c r="L65" s="268">
        <v>0.11451997526037791</v>
      </c>
      <c r="M65" s="269">
        <v>7.5640000000000001</v>
      </c>
      <c r="N65" s="270">
        <v>4.1342951357537155E-2</v>
      </c>
      <c r="O65" s="270">
        <v>3.1834072545303607</v>
      </c>
      <c r="P65" s="271">
        <v>1</v>
      </c>
      <c r="Q65" s="272">
        <v>1</v>
      </c>
      <c r="R65" s="272">
        <v>77</v>
      </c>
    </row>
    <row r="66" spans="1:18" ht="16.5" x14ac:dyDescent="0.25">
      <c r="A66" s="259" t="s">
        <v>115</v>
      </c>
      <c r="B66" s="260" t="s">
        <v>318</v>
      </c>
      <c r="C66" s="261" t="s">
        <v>66</v>
      </c>
      <c r="D66" s="262">
        <v>0.80758327516483908</v>
      </c>
      <c r="E66" s="263">
        <v>6899</v>
      </c>
      <c r="F66" s="264" t="s">
        <v>116</v>
      </c>
      <c r="G66" s="265" t="s">
        <v>210</v>
      </c>
      <c r="H66" s="266">
        <v>3</v>
      </c>
      <c r="I66" s="267">
        <v>447.79600000000005</v>
      </c>
      <c r="J66" s="268">
        <v>5.4421300983579978E-3</v>
      </c>
      <c r="K66" s="268">
        <v>0.3276034505679376</v>
      </c>
      <c r="L66" s="268">
        <v>0.28584444702498457</v>
      </c>
      <c r="M66" s="269">
        <v>9.84</v>
      </c>
      <c r="N66" s="270">
        <v>0</v>
      </c>
      <c r="O66" s="270">
        <v>5.8062153301949992</v>
      </c>
      <c r="P66" s="271">
        <v>0</v>
      </c>
      <c r="Q66" s="272">
        <v>0</v>
      </c>
      <c r="R66" s="272">
        <v>26</v>
      </c>
    </row>
    <row r="67" spans="1:18" ht="16.5" x14ac:dyDescent="0.25">
      <c r="A67" s="259" t="s">
        <v>115</v>
      </c>
      <c r="B67" s="260" t="s">
        <v>407</v>
      </c>
      <c r="C67" s="261" t="s">
        <v>68</v>
      </c>
      <c r="D67" s="262">
        <v>0.7728845120622938</v>
      </c>
      <c r="E67" s="263">
        <v>8809</v>
      </c>
      <c r="F67" s="264" t="s">
        <v>118</v>
      </c>
      <c r="G67" s="265" t="s">
        <v>224</v>
      </c>
      <c r="H67" s="266">
        <v>9</v>
      </c>
      <c r="I67" s="267">
        <v>2555.1110000000003</v>
      </c>
      <c r="J67" s="268">
        <v>6.0366780240282431E-3</v>
      </c>
      <c r="K67" s="268">
        <v>0.32904549397914218</v>
      </c>
      <c r="L67" s="268">
        <v>9.3538010677422623E-2</v>
      </c>
      <c r="M67" s="269">
        <v>4.4649999999999999</v>
      </c>
      <c r="N67" s="270">
        <v>0</v>
      </c>
      <c r="O67" s="270">
        <v>2.0351366339857639</v>
      </c>
      <c r="P67" s="271">
        <v>0</v>
      </c>
      <c r="Q67" s="272">
        <v>50</v>
      </c>
      <c r="R67" s="272">
        <v>61</v>
      </c>
    </row>
    <row r="68" spans="1:18" ht="16.5" x14ac:dyDescent="0.25">
      <c r="A68" s="259" t="s">
        <v>115</v>
      </c>
      <c r="B68" s="260" t="s">
        <v>320</v>
      </c>
      <c r="C68" s="261" t="s">
        <v>68</v>
      </c>
      <c r="D68" s="262">
        <v>0.70416769452544725</v>
      </c>
      <c r="E68" s="263">
        <v>1371</v>
      </c>
      <c r="F68" s="264" t="s">
        <v>119</v>
      </c>
      <c r="G68" s="265" t="s">
        <v>231</v>
      </c>
      <c r="H68" s="266">
        <v>2</v>
      </c>
      <c r="I68" s="267">
        <v>2816.7779999999998</v>
      </c>
      <c r="J68" s="268">
        <v>4.9861972649641794E-3</v>
      </c>
      <c r="K68" s="268">
        <v>0.31953033299641953</v>
      </c>
      <c r="L68" s="268">
        <v>0.11786516367282052</v>
      </c>
      <c r="M68" s="269">
        <v>7.0359999999999996</v>
      </c>
      <c r="N68" s="270">
        <v>0</v>
      </c>
      <c r="O68" s="270">
        <v>0.85203732775532903</v>
      </c>
      <c r="P68" s="271">
        <v>0</v>
      </c>
      <c r="Q68" s="272">
        <v>0</v>
      </c>
      <c r="R68" s="272">
        <v>24</v>
      </c>
    </row>
    <row r="69" spans="1:18" ht="16.5" x14ac:dyDescent="0.25">
      <c r="A69" s="259" t="s">
        <v>115</v>
      </c>
      <c r="B69" s="260" t="s">
        <v>322</v>
      </c>
      <c r="C69" s="261" t="s">
        <v>66</v>
      </c>
      <c r="D69" s="262">
        <v>0.83816152623526796</v>
      </c>
      <c r="E69" s="263">
        <v>1768</v>
      </c>
      <c r="F69" s="264" t="s">
        <v>120</v>
      </c>
      <c r="G69" s="265" t="s">
        <v>234</v>
      </c>
      <c r="H69" s="266">
        <v>2</v>
      </c>
      <c r="I69" s="267">
        <v>2218.1710000000003</v>
      </c>
      <c r="J69" s="268">
        <v>3.5342511886385722E-3</v>
      </c>
      <c r="K69" s="268">
        <v>0.29104768137382669</v>
      </c>
      <c r="L69" s="268">
        <v>2.7049312248694987E-2</v>
      </c>
      <c r="M69" s="269">
        <v>3.2349999999999999</v>
      </c>
      <c r="N69" s="270">
        <v>0</v>
      </c>
      <c r="O69" s="270">
        <v>9.0164374162316596E-2</v>
      </c>
      <c r="P69" s="271">
        <v>0</v>
      </c>
      <c r="Q69" s="272">
        <v>0</v>
      </c>
      <c r="R69" s="272">
        <v>2</v>
      </c>
    </row>
    <row r="70" spans="1:18" ht="16.5" x14ac:dyDescent="0.25">
      <c r="A70" s="259" t="s">
        <v>115</v>
      </c>
      <c r="B70" s="260" t="s">
        <v>409</v>
      </c>
      <c r="C70" s="261" t="s">
        <v>68</v>
      </c>
      <c r="D70" s="262">
        <v>0.70741940666830905</v>
      </c>
      <c r="E70" s="263">
        <v>2271</v>
      </c>
      <c r="F70" s="264" t="s">
        <v>117</v>
      </c>
      <c r="G70" s="265" t="s">
        <v>212</v>
      </c>
      <c r="H70" s="266">
        <v>6</v>
      </c>
      <c r="I70" s="267">
        <v>2123.6459999999997</v>
      </c>
      <c r="J70" s="268">
        <v>4.8618918681992964E-3</v>
      </c>
      <c r="K70" s="268">
        <v>0.35281341598369509</v>
      </c>
      <c r="L70" s="268">
        <v>0.1318487167823639</v>
      </c>
      <c r="M70" s="269">
        <v>9.9870000000000001</v>
      </c>
      <c r="N70" s="270">
        <v>0</v>
      </c>
      <c r="O70" s="270">
        <v>0.80051006617863818</v>
      </c>
      <c r="P70" s="271">
        <v>0</v>
      </c>
      <c r="Q70" s="272">
        <v>0</v>
      </c>
      <c r="R70" s="272">
        <v>422</v>
      </c>
    </row>
    <row r="71" spans="1:18" ht="16.5" x14ac:dyDescent="0.25">
      <c r="A71" s="259" t="s">
        <v>115</v>
      </c>
      <c r="B71" s="260" t="s">
        <v>412</v>
      </c>
      <c r="C71" s="261" t="s">
        <v>68</v>
      </c>
      <c r="D71" s="262">
        <v>0.71981795883227184</v>
      </c>
      <c r="E71" s="263">
        <v>1733</v>
      </c>
      <c r="F71" s="264" t="s">
        <v>118</v>
      </c>
      <c r="G71" s="265" t="s">
        <v>220</v>
      </c>
      <c r="H71" s="266">
        <v>5</v>
      </c>
      <c r="I71" s="267">
        <v>2488.8200000000002</v>
      </c>
      <c r="J71" s="268">
        <v>6.2345412925941205E-3</v>
      </c>
      <c r="K71" s="268">
        <v>0.34411732635758796</v>
      </c>
      <c r="L71" s="268">
        <v>0.10848514557099348</v>
      </c>
      <c r="M71" s="269">
        <v>5.85</v>
      </c>
      <c r="N71" s="270">
        <v>0</v>
      </c>
      <c r="O71" s="270">
        <v>8.6386319621346654</v>
      </c>
      <c r="P71" s="271">
        <v>0</v>
      </c>
      <c r="Q71" s="272">
        <v>129</v>
      </c>
      <c r="R71" s="272">
        <v>239</v>
      </c>
    </row>
    <row r="72" spans="1:18" ht="16.5" x14ac:dyDescent="0.25">
      <c r="A72" s="259" t="s">
        <v>115</v>
      </c>
      <c r="B72" s="260" t="s">
        <v>382</v>
      </c>
      <c r="C72" s="261" t="s">
        <v>68</v>
      </c>
      <c r="D72" s="262">
        <v>0.77745259855753046</v>
      </c>
      <c r="E72" s="263">
        <v>3637</v>
      </c>
      <c r="F72" s="264" t="s">
        <v>116</v>
      </c>
      <c r="G72" s="265" t="s">
        <v>418</v>
      </c>
      <c r="H72" s="266">
        <v>3</v>
      </c>
      <c r="I72" s="267">
        <v>2239.9679999999998</v>
      </c>
      <c r="J72" s="268">
        <v>3.4831389075394431E-3</v>
      </c>
      <c r="K72" s="268">
        <v>0.34241775127947799</v>
      </c>
      <c r="L72" s="268">
        <v>0.10268003828626124</v>
      </c>
      <c r="M72" s="269">
        <v>9.1289999999999996</v>
      </c>
      <c r="N72" s="270">
        <v>0.1339304847212103</v>
      </c>
      <c r="O72" s="270">
        <v>2.7232531893312761</v>
      </c>
      <c r="P72" s="271">
        <v>0</v>
      </c>
      <c r="Q72" s="272">
        <v>3</v>
      </c>
      <c r="R72" s="272">
        <v>61</v>
      </c>
    </row>
    <row r="73" spans="1:18" ht="16.5" x14ac:dyDescent="0.25">
      <c r="A73" s="259" t="s">
        <v>115</v>
      </c>
      <c r="B73" s="260" t="s">
        <v>324</v>
      </c>
      <c r="C73" s="261" t="s">
        <v>68</v>
      </c>
      <c r="D73" s="262">
        <v>0.6983296288217038</v>
      </c>
      <c r="E73" s="263">
        <v>7958</v>
      </c>
      <c r="F73" s="264" t="s">
        <v>116</v>
      </c>
      <c r="G73" s="265" t="s">
        <v>201</v>
      </c>
      <c r="H73" s="266">
        <v>4</v>
      </c>
      <c r="I73" s="267">
        <v>2560.61</v>
      </c>
      <c r="J73" s="268">
        <v>1.0233038327089893E-2</v>
      </c>
      <c r="K73" s="268">
        <v>0.37999941000638521</v>
      </c>
      <c r="L73" s="268">
        <v>0.26399959384677868</v>
      </c>
      <c r="M73" s="269">
        <v>11.228999999999999</v>
      </c>
      <c r="N73" s="270">
        <v>0.27337236049222646</v>
      </c>
      <c r="O73" s="270">
        <v>14.95737343836039</v>
      </c>
      <c r="P73" s="271">
        <v>3</v>
      </c>
      <c r="Q73" s="272">
        <v>7</v>
      </c>
      <c r="R73" s="272">
        <v>383</v>
      </c>
    </row>
    <row r="74" spans="1:18" ht="16.5" x14ac:dyDescent="0.25">
      <c r="A74" s="259" t="s">
        <v>115</v>
      </c>
      <c r="B74" s="260" t="s">
        <v>326</v>
      </c>
      <c r="C74" s="261" t="s">
        <v>68</v>
      </c>
      <c r="D74" s="262">
        <v>0.68254188251378356</v>
      </c>
      <c r="E74" s="263">
        <v>292</v>
      </c>
      <c r="F74" s="264" t="s">
        <v>118</v>
      </c>
      <c r="G74" s="265" t="s">
        <v>226</v>
      </c>
      <c r="H74" s="266">
        <v>3</v>
      </c>
      <c r="I74" s="267">
        <v>2040.329</v>
      </c>
      <c r="J74" s="268">
        <v>7.4984725455387946E-3</v>
      </c>
      <c r="K74" s="268">
        <v>0.34158519753962979</v>
      </c>
      <c r="L74" s="268">
        <v>0.11027633288552974</v>
      </c>
      <c r="M74" s="269">
        <v>7.4320000000000004</v>
      </c>
      <c r="N74" s="270">
        <v>0</v>
      </c>
      <c r="O74" s="270">
        <v>56.167412216363147</v>
      </c>
      <c r="P74" s="271">
        <v>0</v>
      </c>
      <c r="Q74" s="272">
        <v>0</v>
      </c>
      <c r="R74" s="272">
        <v>1199</v>
      </c>
    </row>
    <row r="75" spans="1:18" ht="16.5" x14ac:dyDescent="0.25">
      <c r="A75" s="259" t="s">
        <v>115</v>
      </c>
      <c r="B75" s="260" t="s">
        <v>328</v>
      </c>
      <c r="C75" s="261" t="s">
        <v>68</v>
      </c>
      <c r="D75" s="262">
        <v>0.71681017025127913</v>
      </c>
      <c r="E75" s="263">
        <v>8356</v>
      </c>
      <c r="F75" s="264" t="s">
        <v>119</v>
      </c>
      <c r="G75" s="265" t="s">
        <v>232</v>
      </c>
      <c r="H75" s="266">
        <v>2</v>
      </c>
      <c r="I75" s="267">
        <v>2456.1929999999998</v>
      </c>
      <c r="J75" s="268">
        <v>3.2481897216719126E-3</v>
      </c>
      <c r="K75" s="268">
        <v>0.28301970559469702</v>
      </c>
      <c r="L75" s="268">
        <v>9.1198045104761705E-2</v>
      </c>
      <c r="M75" s="269">
        <v>6.6559999999999997</v>
      </c>
      <c r="N75" s="270">
        <v>0</v>
      </c>
      <c r="O75" s="270">
        <v>5.2520302761224391</v>
      </c>
      <c r="P75" s="271">
        <v>1</v>
      </c>
      <c r="Q75" s="272">
        <v>0</v>
      </c>
      <c r="R75" s="272">
        <v>129</v>
      </c>
    </row>
    <row r="76" spans="1:18" ht="16.5" x14ac:dyDescent="0.25">
      <c r="A76" s="259" t="s">
        <v>115</v>
      </c>
      <c r="B76" s="260" t="s">
        <v>546</v>
      </c>
      <c r="C76" s="261" t="s">
        <v>68</v>
      </c>
      <c r="D76" s="262">
        <v>0.66070908694535058</v>
      </c>
      <c r="E76" s="263">
        <v>6153</v>
      </c>
      <c r="F76" s="264" t="s">
        <v>118</v>
      </c>
      <c r="G76" s="265" t="s">
        <v>220</v>
      </c>
      <c r="H76" s="266">
        <v>4</v>
      </c>
      <c r="I76" s="267">
        <v>887.59100000000001</v>
      </c>
      <c r="J76" s="268">
        <v>2.0818119868564796E-2</v>
      </c>
      <c r="K76" s="268">
        <v>0.36655190715113578</v>
      </c>
      <c r="L76" s="268">
        <v>0.22532900851856316</v>
      </c>
      <c r="M76" s="269">
        <v>8.1969999999999992</v>
      </c>
      <c r="N76" s="270">
        <v>0</v>
      </c>
      <c r="O76" s="270">
        <v>1.3519740511113789</v>
      </c>
      <c r="P76" s="271">
        <v>7</v>
      </c>
      <c r="Q76" s="272">
        <v>0</v>
      </c>
      <c r="R76" s="272">
        <v>49</v>
      </c>
    </row>
    <row r="77" spans="1:18" ht="16.5" x14ac:dyDescent="0.25">
      <c r="A77" s="259" t="s">
        <v>115</v>
      </c>
      <c r="B77" s="260" t="s">
        <v>330</v>
      </c>
      <c r="C77" s="261" t="s">
        <v>66</v>
      </c>
      <c r="D77" s="262">
        <v>0.83069773987304041</v>
      </c>
      <c r="E77" s="263">
        <v>8010</v>
      </c>
      <c r="F77" s="264" t="s">
        <v>116</v>
      </c>
      <c r="G77" s="265" t="s">
        <v>206</v>
      </c>
      <c r="H77" s="266">
        <v>5</v>
      </c>
      <c r="I77" s="267">
        <v>2247.866</v>
      </c>
      <c r="J77" s="268">
        <v>1.3918801555844872E-3</v>
      </c>
      <c r="K77" s="268">
        <v>0.32626450751851416</v>
      </c>
      <c r="L77" s="268">
        <v>0.11210632662267235</v>
      </c>
      <c r="M77" s="269">
        <v>9.282</v>
      </c>
      <c r="N77" s="270">
        <v>0.26691982529207703</v>
      </c>
      <c r="O77" s="270">
        <v>5.2494232307441813</v>
      </c>
      <c r="P77" s="271">
        <v>0</v>
      </c>
      <c r="Q77" s="272">
        <v>6</v>
      </c>
      <c r="R77" s="272">
        <v>118</v>
      </c>
    </row>
    <row r="78" spans="1:18" ht="16.5" x14ac:dyDescent="0.25">
      <c r="A78" s="259" t="s">
        <v>115</v>
      </c>
      <c r="B78" s="260" t="s">
        <v>550</v>
      </c>
      <c r="C78" s="261" t="s">
        <v>68</v>
      </c>
      <c r="D78" s="262">
        <v>0.70630329184670149</v>
      </c>
      <c r="E78" s="263">
        <v>4969</v>
      </c>
      <c r="F78" s="264" t="s">
        <v>117</v>
      </c>
      <c r="G78" s="265" t="s">
        <v>216</v>
      </c>
      <c r="H78" s="266">
        <v>7</v>
      </c>
      <c r="I78" s="267">
        <v>1754.4070000000002</v>
      </c>
      <c r="J78" s="268">
        <v>4.9043973714255331E-3</v>
      </c>
      <c r="K78" s="268">
        <v>0.34660660466995785</v>
      </c>
      <c r="L78" s="268">
        <v>0.17099794973458268</v>
      </c>
      <c r="M78" s="269">
        <v>8.18</v>
      </c>
      <c r="N78" s="270">
        <v>0</v>
      </c>
      <c r="O78" s="270">
        <v>4.5599453262555381</v>
      </c>
      <c r="P78" s="271">
        <v>0</v>
      </c>
      <c r="Q78" s="272">
        <v>0</v>
      </c>
      <c r="R78" s="272">
        <v>112</v>
      </c>
    </row>
    <row r="79" spans="1:18" ht="16.5" x14ac:dyDescent="0.25">
      <c r="A79" s="259" t="s">
        <v>115</v>
      </c>
      <c r="B79" s="260" t="s">
        <v>332</v>
      </c>
      <c r="C79" s="261" t="s">
        <v>68</v>
      </c>
      <c r="D79" s="262">
        <v>0.71125195182542622</v>
      </c>
      <c r="E79" s="263">
        <v>2140</v>
      </c>
      <c r="F79" s="264" t="s">
        <v>116</v>
      </c>
      <c r="G79" s="265" t="s">
        <v>196</v>
      </c>
      <c r="H79" s="266">
        <v>3</v>
      </c>
      <c r="I79" s="267">
        <v>1863.145</v>
      </c>
      <c r="J79" s="268">
        <v>1.1637348349125855E-2</v>
      </c>
      <c r="K79" s="268">
        <v>0.35018330005667769</v>
      </c>
      <c r="L79" s="268">
        <v>0.16638533232786498</v>
      </c>
      <c r="M79" s="269">
        <v>11.186999999999999</v>
      </c>
      <c r="N79" s="270">
        <v>0.16101806354309514</v>
      </c>
      <c r="O79" s="270">
        <v>7.8898851136116619</v>
      </c>
      <c r="P79" s="271">
        <v>0</v>
      </c>
      <c r="Q79" s="272">
        <v>3</v>
      </c>
      <c r="R79" s="272">
        <v>147</v>
      </c>
    </row>
    <row r="80" spans="1:18" ht="16.5" x14ac:dyDescent="0.25">
      <c r="A80" s="259" t="s">
        <v>115</v>
      </c>
      <c r="B80" s="260" t="s">
        <v>334</v>
      </c>
      <c r="C80" s="261" t="s">
        <v>68</v>
      </c>
      <c r="D80" s="262">
        <v>0.75184892288726191</v>
      </c>
      <c r="E80" s="263">
        <v>1799</v>
      </c>
      <c r="F80" s="264" t="s">
        <v>117</v>
      </c>
      <c r="G80" s="265" t="s">
        <v>213</v>
      </c>
      <c r="H80" s="266">
        <v>6</v>
      </c>
      <c r="I80" s="267">
        <v>2337.0080000000003</v>
      </c>
      <c r="J80" s="268">
        <v>7.3486776888789353E-3</v>
      </c>
      <c r="K80" s="268">
        <v>0.3326861822309834</v>
      </c>
      <c r="L80" s="268">
        <v>0.16046158164627594</v>
      </c>
      <c r="M80" s="269">
        <v>7.6719999999999997</v>
      </c>
      <c r="N80" s="270">
        <v>4.2789755105673573E-2</v>
      </c>
      <c r="O80" s="270">
        <v>5.6482476739489123</v>
      </c>
      <c r="P80" s="271">
        <v>0</v>
      </c>
      <c r="Q80" s="272">
        <v>1</v>
      </c>
      <c r="R80" s="272">
        <v>132</v>
      </c>
    </row>
    <row r="81" spans="1:18" ht="16.5" x14ac:dyDescent="0.25">
      <c r="A81" s="259" t="s">
        <v>115</v>
      </c>
      <c r="B81" s="260" t="s">
        <v>336</v>
      </c>
      <c r="C81" s="261" t="s">
        <v>66</v>
      </c>
      <c r="D81" s="262">
        <v>0.80753872790329473</v>
      </c>
      <c r="E81" s="263">
        <v>7664</v>
      </c>
      <c r="F81" s="264" t="s">
        <v>116</v>
      </c>
      <c r="G81" s="265" t="s">
        <v>203</v>
      </c>
      <c r="H81" s="266">
        <v>2</v>
      </c>
      <c r="I81" s="267">
        <v>2390.8380000000002</v>
      </c>
      <c r="J81" s="268">
        <v>6.3448522778511082E-3</v>
      </c>
      <c r="K81" s="268">
        <v>0.34398083887027514</v>
      </c>
      <c r="L81" s="268">
        <v>9.6188019863641269E-2</v>
      </c>
      <c r="M81" s="269">
        <v>8.7579999999999991</v>
      </c>
      <c r="N81" s="270">
        <v>0.12547901614413021</v>
      </c>
      <c r="O81" s="270">
        <v>1.2547901614413022</v>
      </c>
      <c r="P81" s="271">
        <v>0</v>
      </c>
      <c r="Q81" s="272">
        <v>3</v>
      </c>
      <c r="R81" s="272">
        <v>31</v>
      </c>
    </row>
    <row r="82" spans="1:18" ht="16.5" x14ac:dyDescent="0.25">
      <c r="A82" s="259" t="s">
        <v>115</v>
      </c>
      <c r="B82" s="260" t="s">
        <v>338</v>
      </c>
      <c r="C82" s="261" t="s">
        <v>68</v>
      </c>
      <c r="D82" s="262">
        <v>0.74828571428571433</v>
      </c>
      <c r="E82" s="263">
        <v>5318</v>
      </c>
      <c r="F82" s="264" t="s">
        <v>118</v>
      </c>
      <c r="G82" s="265" t="s">
        <v>228</v>
      </c>
      <c r="H82" s="266">
        <v>1</v>
      </c>
      <c r="I82" s="267">
        <v>437.13</v>
      </c>
      <c r="J82" s="268">
        <v>9.8919167063893747E-3</v>
      </c>
      <c r="K82" s="268">
        <v>0.30791149787056094</v>
      </c>
      <c r="L82" s="268">
        <v>0.11209480017386132</v>
      </c>
      <c r="M82" s="269">
        <v>6.1929999999999996</v>
      </c>
      <c r="N82" s="270">
        <v>0</v>
      </c>
      <c r="O82" s="270">
        <v>61.080227849838721</v>
      </c>
      <c r="P82" s="271">
        <v>0</v>
      </c>
      <c r="Q82" s="272">
        <v>0</v>
      </c>
      <c r="R82" s="272">
        <v>267</v>
      </c>
    </row>
    <row r="83" spans="1:18" ht="16.5" x14ac:dyDescent="0.25">
      <c r="A83" s="259" t="s">
        <v>115</v>
      </c>
      <c r="B83" s="260" t="s">
        <v>340</v>
      </c>
      <c r="C83" s="261" t="s">
        <v>66</v>
      </c>
      <c r="D83" s="262">
        <v>0.80042031292667459</v>
      </c>
      <c r="E83" s="263">
        <v>1314</v>
      </c>
      <c r="F83" s="264" t="s">
        <v>118</v>
      </c>
      <c r="G83" s="265" t="s">
        <v>224</v>
      </c>
      <c r="H83" s="266">
        <v>5</v>
      </c>
      <c r="I83" s="267">
        <v>2532.04</v>
      </c>
      <c r="J83" s="268">
        <v>6.8956115638444723E-3</v>
      </c>
      <c r="K83" s="268">
        <v>0.32333910457962067</v>
      </c>
      <c r="L83" s="268">
        <v>4.7388302469435518E-2</v>
      </c>
      <c r="M83" s="269">
        <v>4.5030000000000001</v>
      </c>
      <c r="N83" s="270">
        <v>3.949384685865942E-2</v>
      </c>
      <c r="O83" s="270">
        <v>1.2638030994771015</v>
      </c>
      <c r="P83" s="271">
        <v>1</v>
      </c>
      <c r="Q83" s="272">
        <v>1</v>
      </c>
      <c r="R83" s="272">
        <v>33</v>
      </c>
    </row>
    <row r="84" spans="1:18" ht="16.5" x14ac:dyDescent="0.25">
      <c r="A84" s="259" t="s">
        <v>115</v>
      </c>
      <c r="B84" s="260" t="s">
        <v>559</v>
      </c>
      <c r="C84" s="261" t="s">
        <v>68</v>
      </c>
      <c r="D84" s="262">
        <v>0.69393939393939397</v>
      </c>
      <c r="E84" s="263">
        <v>7474</v>
      </c>
      <c r="F84" s="264" t="s">
        <v>117</v>
      </c>
      <c r="G84" s="265" t="s">
        <v>216</v>
      </c>
      <c r="H84" s="266">
        <v>7</v>
      </c>
      <c r="I84" s="267">
        <v>1716.69</v>
      </c>
      <c r="J84" s="268">
        <v>1.5096831787789904E-2</v>
      </c>
      <c r="K84" s="268">
        <v>0.36181347811036824</v>
      </c>
      <c r="L84" s="268">
        <v>0.10019281291322253</v>
      </c>
      <c r="M84" s="269">
        <v>10.327999999999999</v>
      </c>
      <c r="N84" s="270">
        <v>0</v>
      </c>
      <c r="O84" s="270">
        <v>2.3300654165865704</v>
      </c>
      <c r="P84" s="271">
        <v>0</v>
      </c>
      <c r="Q84" s="272">
        <v>0</v>
      </c>
      <c r="R84" s="272">
        <v>407</v>
      </c>
    </row>
    <row r="85" spans="1:18" ht="16.5" x14ac:dyDescent="0.25">
      <c r="A85" s="259" t="s">
        <v>115</v>
      </c>
      <c r="B85" s="260" t="s">
        <v>562</v>
      </c>
      <c r="C85" s="261" t="s">
        <v>68</v>
      </c>
      <c r="D85" s="262">
        <v>0.78663589808919199</v>
      </c>
      <c r="E85" s="263">
        <v>4</v>
      </c>
      <c r="F85" s="264" t="s">
        <v>117</v>
      </c>
      <c r="G85" s="265" t="s">
        <v>393</v>
      </c>
      <c r="H85" s="266">
        <v>2</v>
      </c>
      <c r="I85" s="267">
        <v>733.99700000000007</v>
      </c>
      <c r="J85" s="268">
        <v>4.136314056252895E-3</v>
      </c>
      <c r="K85" s="268">
        <v>0.33719680651437428</v>
      </c>
      <c r="L85" s="268">
        <v>0.1252690902604644</v>
      </c>
      <c r="M85" s="269">
        <v>5.9539999999999997</v>
      </c>
      <c r="N85" s="270">
        <v>0</v>
      </c>
      <c r="O85" s="270">
        <v>1.7711244051406203</v>
      </c>
      <c r="P85" s="271">
        <v>1</v>
      </c>
      <c r="Q85" s="272">
        <v>0</v>
      </c>
      <c r="R85" s="272">
        <v>13</v>
      </c>
    </row>
    <row r="86" spans="1:18" ht="16.5" x14ac:dyDescent="0.25">
      <c r="A86" s="259" t="s">
        <v>115</v>
      </c>
      <c r="B86" s="260" t="s">
        <v>344</v>
      </c>
      <c r="C86" s="261" t="s">
        <v>68</v>
      </c>
      <c r="D86" s="262">
        <v>0.7486811932518217</v>
      </c>
      <c r="E86" s="263">
        <v>206</v>
      </c>
      <c r="F86" s="264" t="s">
        <v>118</v>
      </c>
      <c r="G86" s="265" t="s">
        <v>226</v>
      </c>
      <c r="H86" s="266">
        <v>10</v>
      </c>
      <c r="I86" s="267">
        <v>2422.6929999999998</v>
      </c>
      <c r="J86" s="268">
        <v>4.7566149253565528E-3</v>
      </c>
      <c r="K86" s="268">
        <v>0.34074034764966582</v>
      </c>
      <c r="L86" s="268">
        <v>0.17872673095600639</v>
      </c>
      <c r="M86" s="269">
        <v>6.35</v>
      </c>
      <c r="N86" s="270">
        <v>0</v>
      </c>
      <c r="O86" s="270">
        <v>6.3565627176039232</v>
      </c>
      <c r="P86" s="271">
        <v>0</v>
      </c>
      <c r="Q86" s="272">
        <v>122</v>
      </c>
      <c r="R86" s="272">
        <v>182</v>
      </c>
    </row>
    <row r="87" spans="1:18" ht="16.5" x14ac:dyDescent="0.25">
      <c r="A87" s="259" t="s">
        <v>115</v>
      </c>
      <c r="B87" s="260" t="s">
        <v>346</v>
      </c>
      <c r="C87" s="261" t="s">
        <v>68</v>
      </c>
      <c r="D87" s="262">
        <v>0.7211428571428572</v>
      </c>
      <c r="E87" s="263">
        <v>7867</v>
      </c>
      <c r="F87" s="264" t="s">
        <v>118</v>
      </c>
      <c r="G87" s="265" t="s">
        <v>228</v>
      </c>
      <c r="H87" s="266">
        <v>3</v>
      </c>
      <c r="I87" s="267">
        <v>2243.8159999999998</v>
      </c>
      <c r="J87" s="268">
        <v>1.7435499047149354E-2</v>
      </c>
      <c r="K87" s="268">
        <v>0.36700958612440704</v>
      </c>
      <c r="L87" s="268">
        <v>0.19342049437208758</v>
      </c>
      <c r="M87" s="269">
        <v>7.5810000000000004</v>
      </c>
      <c r="N87" s="270">
        <v>0</v>
      </c>
      <c r="O87" s="270">
        <v>5.4371659708282678</v>
      </c>
      <c r="P87" s="271">
        <v>6</v>
      </c>
      <c r="Q87" s="272">
        <v>71</v>
      </c>
      <c r="R87" s="272">
        <v>157</v>
      </c>
    </row>
    <row r="88" spans="1:18" ht="16.5" x14ac:dyDescent="0.25">
      <c r="A88" s="259" t="s">
        <v>115</v>
      </c>
      <c r="B88" s="260" t="s">
        <v>348</v>
      </c>
      <c r="C88" s="261" t="s">
        <v>68</v>
      </c>
      <c r="D88" s="262">
        <v>0.78774028188939704</v>
      </c>
      <c r="E88" s="263">
        <v>2605</v>
      </c>
      <c r="F88" s="264" t="s">
        <v>116</v>
      </c>
      <c r="G88" s="265" t="s">
        <v>418</v>
      </c>
      <c r="H88" s="266">
        <v>11</v>
      </c>
      <c r="I88" s="267">
        <v>2038.1949999999999</v>
      </c>
      <c r="J88" s="268">
        <v>1.6578006876401437E-3</v>
      </c>
      <c r="K88" s="268">
        <v>0.33693188385589795</v>
      </c>
      <c r="L88" s="268">
        <v>4.9063018994747805E-2</v>
      </c>
      <c r="M88" s="269">
        <v>8.3320000000000007</v>
      </c>
      <c r="N88" s="270">
        <v>0.14718905698424342</v>
      </c>
      <c r="O88" s="270">
        <v>2.3059618927531469</v>
      </c>
      <c r="P88" s="271">
        <v>0</v>
      </c>
      <c r="Q88" s="272">
        <v>3</v>
      </c>
      <c r="R88" s="272">
        <v>47</v>
      </c>
    </row>
    <row r="89" spans="1:18" ht="16.5" x14ac:dyDescent="0.25">
      <c r="A89" s="259" t="s">
        <v>115</v>
      </c>
      <c r="B89" s="260" t="s">
        <v>350</v>
      </c>
      <c r="C89" s="261" t="s">
        <v>68</v>
      </c>
      <c r="D89" s="262">
        <v>0.72118104031705099</v>
      </c>
      <c r="E89" s="263">
        <v>7714</v>
      </c>
      <c r="F89" s="264" t="s">
        <v>118</v>
      </c>
      <c r="G89" s="265" t="s">
        <v>222</v>
      </c>
      <c r="H89" s="266">
        <v>4</v>
      </c>
      <c r="I89" s="267">
        <v>1976.5609999999999</v>
      </c>
      <c r="J89" s="268">
        <v>1.0515349308560306E-2</v>
      </c>
      <c r="K89" s="268">
        <v>0.37266003894704119</v>
      </c>
      <c r="L89" s="268">
        <v>0.14570762045795704</v>
      </c>
      <c r="M89" s="269">
        <v>7.234</v>
      </c>
      <c r="N89" s="270">
        <v>0</v>
      </c>
      <c r="O89" s="270">
        <v>6.0205579286447524</v>
      </c>
      <c r="P89" s="271">
        <v>3</v>
      </c>
      <c r="Q89" s="272">
        <v>0</v>
      </c>
      <c r="R89" s="272">
        <v>134</v>
      </c>
    </row>
    <row r="90" spans="1:18" ht="16.5" x14ac:dyDescent="0.25">
      <c r="A90" s="259" t="s">
        <v>115</v>
      </c>
      <c r="B90" s="260" t="s">
        <v>414</v>
      </c>
      <c r="C90" s="261" t="s">
        <v>68</v>
      </c>
      <c r="D90" s="262">
        <v>0.71841703690248604</v>
      </c>
      <c r="E90" s="263">
        <v>3521</v>
      </c>
      <c r="F90" s="264" t="s">
        <v>118</v>
      </c>
      <c r="G90" s="265" t="s">
        <v>220</v>
      </c>
      <c r="H90" s="266">
        <v>8</v>
      </c>
      <c r="I90" s="267">
        <v>2186.38</v>
      </c>
      <c r="J90" s="268">
        <v>6.5990894530173838E-3</v>
      </c>
      <c r="K90" s="268">
        <v>0.36527180098736678</v>
      </c>
      <c r="L90" s="268">
        <v>7.6381964708788039E-2</v>
      </c>
      <c r="M90" s="269">
        <v>6.968</v>
      </c>
      <c r="N90" s="270">
        <v>4.573770341843595E-2</v>
      </c>
      <c r="O90" s="270">
        <v>6.3575407751625974</v>
      </c>
      <c r="P90" s="271">
        <v>0</v>
      </c>
      <c r="Q90" s="272">
        <v>76</v>
      </c>
      <c r="R90" s="272">
        <v>174</v>
      </c>
    </row>
    <row r="91" spans="1:18" ht="16.5" x14ac:dyDescent="0.25">
      <c r="A91" s="259" t="s">
        <v>115</v>
      </c>
      <c r="B91" s="260" t="s">
        <v>352</v>
      </c>
      <c r="C91" s="261" t="s">
        <v>68</v>
      </c>
      <c r="D91" s="262">
        <v>0.73272246022841336</v>
      </c>
      <c r="E91" s="263">
        <v>726</v>
      </c>
      <c r="F91" s="264" t="s">
        <v>118</v>
      </c>
      <c r="G91" s="265" t="s">
        <v>222</v>
      </c>
      <c r="H91" s="266">
        <v>5</v>
      </c>
      <c r="I91" s="267">
        <v>2237.8789999999999</v>
      </c>
      <c r="J91" s="268">
        <v>4.6457429020617617E-3</v>
      </c>
      <c r="K91" s="268">
        <v>0.35927668131871043</v>
      </c>
      <c r="L91" s="268">
        <v>0.11081921766100848</v>
      </c>
      <c r="M91" s="269">
        <v>7.4640000000000004</v>
      </c>
      <c r="N91" s="270">
        <v>4.4685168411696972E-2</v>
      </c>
      <c r="O91" s="270">
        <v>14.880161081095091</v>
      </c>
      <c r="P91" s="271">
        <v>0</v>
      </c>
      <c r="Q91" s="272">
        <v>93</v>
      </c>
      <c r="R91" s="272">
        <v>491</v>
      </c>
    </row>
    <row r="92" spans="1:18" ht="16.5" x14ac:dyDescent="0.25">
      <c r="A92" s="259" t="s">
        <v>115</v>
      </c>
      <c r="B92" s="260" t="s">
        <v>354</v>
      </c>
      <c r="C92" s="261" t="s">
        <v>66</v>
      </c>
      <c r="D92" s="262">
        <v>0.80575757575757578</v>
      </c>
      <c r="E92" s="263">
        <v>5928</v>
      </c>
      <c r="F92" s="264" t="s">
        <v>117</v>
      </c>
      <c r="G92" s="265" t="s">
        <v>211</v>
      </c>
      <c r="H92" s="266">
        <v>1</v>
      </c>
      <c r="I92" s="267">
        <v>1871.191</v>
      </c>
      <c r="J92" s="268">
        <v>7.2286589647816328E-3</v>
      </c>
      <c r="K92" s="268">
        <v>0.34474267201354042</v>
      </c>
      <c r="L92" s="268">
        <v>0.21857736596638183</v>
      </c>
      <c r="M92" s="269">
        <v>8.16</v>
      </c>
      <c r="N92" s="270">
        <v>0</v>
      </c>
      <c r="O92" s="270">
        <v>8.0162848153929769</v>
      </c>
      <c r="P92" s="271">
        <v>0</v>
      </c>
      <c r="Q92" s="272">
        <v>0</v>
      </c>
      <c r="R92" s="272">
        <v>150</v>
      </c>
    </row>
    <row r="93" spans="1:18" ht="16.5" x14ac:dyDescent="0.25">
      <c r="A93" s="259" t="s">
        <v>115</v>
      </c>
      <c r="B93" s="260" t="s">
        <v>358</v>
      </c>
      <c r="C93" s="261" t="s">
        <v>68</v>
      </c>
      <c r="D93" s="262">
        <v>0.71798615199216476</v>
      </c>
      <c r="E93" s="263">
        <v>5598</v>
      </c>
      <c r="F93" s="264" t="s">
        <v>118</v>
      </c>
      <c r="G93" s="265" t="s">
        <v>225</v>
      </c>
      <c r="H93" s="266">
        <v>5</v>
      </c>
      <c r="I93" s="267">
        <v>2183.2829999999999</v>
      </c>
      <c r="J93" s="268">
        <v>5.3316104236357312E-3</v>
      </c>
      <c r="K93" s="268">
        <v>0.329869505322755</v>
      </c>
      <c r="L93" s="268">
        <v>0.16626337492665863</v>
      </c>
      <c r="M93" s="269">
        <v>4.9859999999999998</v>
      </c>
      <c r="N93" s="270">
        <v>0</v>
      </c>
      <c r="O93" s="270">
        <v>8.8398984465138053</v>
      </c>
      <c r="P93" s="271">
        <v>0</v>
      </c>
      <c r="Q93" s="272">
        <v>0</v>
      </c>
      <c r="R93" s="272">
        <v>215</v>
      </c>
    </row>
    <row r="94" spans="1:18" ht="16.5" x14ac:dyDescent="0.25">
      <c r="A94" s="259" t="s">
        <v>115</v>
      </c>
      <c r="B94" s="260" t="s">
        <v>384</v>
      </c>
      <c r="C94" s="261" t="s">
        <v>68</v>
      </c>
      <c r="D94" s="262">
        <v>0.7604524789486562</v>
      </c>
      <c r="E94" s="263">
        <v>790</v>
      </c>
      <c r="F94" s="264" t="s">
        <v>116</v>
      </c>
      <c r="G94" s="265" t="s">
        <v>194</v>
      </c>
      <c r="H94" s="266">
        <v>2</v>
      </c>
      <c r="I94" s="267">
        <v>1826.8430000000001</v>
      </c>
      <c r="J94" s="268">
        <v>3.4490658108170952E-3</v>
      </c>
      <c r="K94" s="268">
        <v>0.32722479886875511</v>
      </c>
      <c r="L94" s="268">
        <v>0.2036299780550381</v>
      </c>
      <c r="M94" s="269">
        <v>9.6110000000000007</v>
      </c>
      <c r="N94" s="270">
        <v>0.27369620706322328</v>
      </c>
      <c r="O94" s="270">
        <v>5.8023595897403331</v>
      </c>
      <c r="P94" s="271">
        <v>0</v>
      </c>
      <c r="Q94" s="272">
        <v>5</v>
      </c>
      <c r="R94" s="272">
        <v>106</v>
      </c>
    </row>
    <row r="95" spans="1:18" ht="16.5" x14ac:dyDescent="0.25">
      <c r="A95" s="259" t="s">
        <v>115</v>
      </c>
      <c r="B95" s="260" t="s">
        <v>362</v>
      </c>
      <c r="C95" s="261" t="s">
        <v>66</v>
      </c>
      <c r="D95" s="262">
        <v>0.83524144582992632</v>
      </c>
      <c r="E95" s="263">
        <v>3207</v>
      </c>
      <c r="F95" s="264" t="s">
        <v>120</v>
      </c>
      <c r="G95" s="265" t="s">
        <v>234</v>
      </c>
      <c r="H95" s="266">
        <v>3</v>
      </c>
      <c r="I95" s="267">
        <v>2318.1059999999998</v>
      </c>
      <c r="J95" s="268">
        <v>4.417280508640339E-3</v>
      </c>
      <c r="K95" s="268">
        <v>0.33955384130004396</v>
      </c>
      <c r="L95" s="268">
        <v>3.105983936886406E-2</v>
      </c>
      <c r="M95" s="269">
        <v>4.7439999999999998</v>
      </c>
      <c r="N95" s="270">
        <v>4.313866579008898E-2</v>
      </c>
      <c r="O95" s="270">
        <v>3.1922612684665848</v>
      </c>
      <c r="P95" s="271">
        <v>0</v>
      </c>
      <c r="Q95" s="272">
        <v>1</v>
      </c>
      <c r="R95" s="272">
        <v>74</v>
      </c>
    </row>
    <row r="96" spans="1:18" ht="16.5" x14ac:dyDescent="0.25">
      <c r="A96" s="259" t="s">
        <v>115</v>
      </c>
      <c r="B96" s="260" t="s">
        <v>416</v>
      </c>
      <c r="C96" s="261" t="s">
        <v>68</v>
      </c>
      <c r="D96" s="262">
        <v>0.66904659665133392</v>
      </c>
      <c r="E96" s="263">
        <v>3640</v>
      </c>
      <c r="F96" s="264" t="s">
        <v>119</v>
      </c>
      <c r="G96" s="265" t="s">
        <v>231</v>
      </c>
      <c r="H96" s="266">
        <v>3</v>
      </c>
      <c r="I96" s="267">
        <v>2823.5720000000001</v>
      </c>
      <c r="J96" s="268">
        <v>1.120338361894325E-2</v>
      </c>
      <c r="K96" s="268">
        <v>0.32427067670684367</v>
      </c>
      <c r="L96" s="268">
        <v>0.10589423609527222</v>
      </c>
      <c r="M96" s="269">
        <v>8.6170000000000009</v>
      </c>
      <c r="N96" s="270">
        <v>0</v>
      </c>
      <c r="O96" s="270">
        <v>10.02276548995386</v>
      </c>
      <c r="P96" s="271">
        <v>41</v>
      </c>
      <c r="Q96" s="272">
        <v>0</v>
      </c>
      <c r="R96" s="272">
        <v>283</v>
      </c>
    </row>
    <row r="97" spans="1:18" ht="16.5" x14ac:dyDescent="0.25">
      <c r="A97" s="259" t="s">
        <v>115</v>
      </c>
      <c r="B97" s="260" t="s">
        <v>364</v>
      </c>
      <c r="C97" s="261" t="s">
        <v>68</v>
      </c>
      <c r="D97" s="262">
        <v>0.74105999758325425</v>
      </c>
      <c r="E97" s="263">
        <v>1288</v>
      </c>
      <c r="F97" s="264" t="s">
        <v>118</v>
      </c>
      <c r="G97" s="265" t="s">
        <v>227</v>
      </c>
      <c r="H97" s="266">
        <v>6</v>
      </c>
      <c r="I97" s="267">
        <v>2444.2550000000001</v>
      </c>
      <c r="J97" s="268">
        <v>4.7906311895076006E-3</v>
      </c>
      <c r="K97" s="268">
        <v>0.32858416629746517</v>
      </c>
      <c r="L97" s="268">
        <v>3.9684893761084666E-2</v>
      </c>
      <c r="M97" s="269">
        <v>5.9690000000000003</v>
      </c>
      <c r="N97" s="270">
        <v>4.0912261609365633E-2</v>
      </c>
      <c r="O97" s="270">
        <v>20.456130804682818</v>
      </c>
      <c r="P97" s="271">
        <v>0</v>
      </c>
      <c r="Q97" s="272">
        <v>1</v>
      </c>
      <c r="R97" s="272">
        <v>500</v>
      </c>
    </row>
    <row r="98" spans="1:18" ht="16.5" x14ac:dyDescent="0.25">
      <c r="A98" s="259" t="s">
        <v>115</v>
      </c>
      <c r="B98" s="260" t="s">
        <v>366</v>
      </c>
      <c r="C98" s="261" t="s">
        <v>66</v>
      </c>
      <c r="D98" s="262">
        <v>0.80318325923366174</v>
      </c>
      <c r="E98" s="263">
        <v>9937</v>
      </c>
      <c r="F98" s="264" t="s">
        <v>117</v>
      </c>
      <c r="G98" s="265" t="s">
        <v>214</v>
      </c>
      <c r="H98" s="266">
        <v>3</v>
      </c>
      <c r="I98" s="267">
        <v>2133.444</v>
      </c>
      <c r="J98" s="268">
        <v>3.3122368480461972E-3</v>
      </c>
      <c r="K98" s="268">
        <v>0.31053798531863319</v>
      </c>
      <c r="L98" s="268">
        <v>0.16920997223269044</v>
      </c>
      <c r="M98" s="269">
        <v>7.4039999999999999</v>
      </c>
      <c r="N98" s="270">
        <v>0</v>
      </c>
      <c r="O98" s="270">
        <v>3.2342072255001773</v>
      </c>
      <c r="P98" s="271">
        <v>0</v>
      </c>
      <c r="Q98" s="272">
        <v>0</v>
      </c>
      <c r="R98" s="272">
        <v>69</v>
      </c>
    </row>
    <row r="99" spans="1:18" ht="16.5" x14ac:dyDescent="0.25">
      <c r="A99" s="259" t="s">
        <v>115</v>
      </c>
      <c r="B99" s="260" t="s">
        <v>370</v>
      </c>
      <c r="C99" s="261" t="s">
        <v>68</v>
      </c>
      <c r="D99" s="262">
        <v>0.69922412223521468</v>
      </c>
      <c r="E99" s="263">
        <v>3750</v>
      </c>
      <c r="F99" s="264" t="s">
        <v>118</v>
      </c>
      <c r="G99" s="265" t="s">
        <v>224</v>
      </c>
      <c r="H99" s="266">
        <v>5</v>
      </c>
      <c r="I99" s="267">
        <v>2432.0039999999999</v>
      </c>
      <c r="J99" s="268">
        <v>1.1172034081510246E-2</v>
      </c>
      <c r="K99" s="268">
        <v>0.35953363521329607</v>
      </c>
      <c r="L99" s="268">
        <v>0.10690771890177812</v>
      </c>
      <c r="M99" s="269">
        <v>7.5709999999999997</v>
      </c>
      <c r="N99" s="270">
        <v>0</v>
      </c>
      <c r="O99" s="270">
        <v>34.662771936230371</v>
      </c>
      <c r="P99" s="271">
        <v>0</v>
      </c>
      <c r="Q99" s="272">
        <v>0</v>
      </c>
      <c r="R99" s="272">
        <v>938</v>
      </c>
    </row>
    <row r="100" spans="1:18" ht="16.5" x14ac:dyDescent="0.25">
      <c r="A100" s="259" t="s">
        <v>115</v>
      </c>
      <c r="B100" s="260" t="s">
        <v>372</v>
      </c>
      <c r="C100" s="261" t="s">
        <v>68</v>
      </c>
      <c r="D100" s="262">
        <v>0.77265482950816611</v>
      </c>
      <c r="E100" s="263">
        <v>2041</v>
      </c>
      <c r="F100" s="264" t="s">
        <v>117</v>
      </c>
      <c r="G100" s="265" t="s">
        <v>214</v>
      </c>
      <c r="H100" s="266">
        <v>7</v>
      </c>
      <c r="I100" s="267">
        <v>2307.3960000000002</v>
      </c>
      <c r="J100" s="268">
        <v>7.773194627537657E-3</v>
      </c>
      <c r="K100" s="268">
        <v>0.31853408143383383</v>
      </c>
      <c r="L100" s="268">
        <v>0.20889348859060169</v>
      </c>
      <c r="M100" s="269">
        <v>7.77</v>
      </c>
      <c r="N100" s="270">
        <v>4.3338898047842675E-2</v>
      </c>
      <c r="O100" s="270">
        <v>7.45429046422894</v>
      </c>
      <c r="P100" s="271">
        <v>0</v>
      </c>
      <c r="Q100" s="272">
        <v>104</v>
      </c>
      <c r="R100" s="272">
        <v>197</v>
      </c>
    </row>
    <row r="101" spans="1:18" ht="16.5" x14ac:dyDescent="0.25">
      <c r="A101" s="259" t="s">
        <v>115</v>
      </c>
      <c r="B101" s="260" t="s">
        <v>583</v>
      </c>
      <c r="C101" s="261" t="s">
        <v>66</v>
      </c>
      <c r="D101" s="262">
        <v>0.82614468020218346</v>
      </c>
      <c r="E101" s="263">
        <v>7240</v>
      </c>
      <c r="F101" s="264" t="s">
        <v>117</v>
      </c>
      <c r="G101" s="265" t="s">
        <v>212</v>
      </c>
      <c r="H101" s="266">
        <v>8</v>
      </c>
      <c r="I101" s="267">
        <v>1887.6709999999998</v>
      </c>
      <c r="J101" s="268">
        <v>4.3139922248759052E-3</v>
      </c>
      <c r="K101" s="268">
        <v>0.27724508572114692</v>
      </c>
      <c r="L101" s="268">
        <v>0.14409290602016983</v>
      </c>
      <c r="M101" s="269">
        <v>5.5789999999999997</v>
      </c>
      <c r="N101" s="270">
        <v>0</v>
      </c>
      <c r="O101" s="270">
        <v>3.5493473174085954</v>
      </c>
      <c r="P101" s="271">
        <v>0</v>
      </c>
      <c r="Q101" s="272">
        <v>0</v>
      </c>
      <c r="R101" s="272">
        <v>72</v>
      </c>
    </row>
  </sheetData>
  <phoneticPr fontId="3" type="noConversion"/>
  <conditionalFormatting sqref="C14:D10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2024-10-02T07:14:53Z</dcterms:modified>
</cp:coreProperties>
</file>