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34AB0155-BC5F-41DC-89E0-B88A63536BB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명단'!$A$13:$R$52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운전자별!$A$1:$R$104</definedName>
    <definedName name="_xlnm.Print_Area" localSheetId="1">종합!$A$1:$L$151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" i="7" l="1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F43" i="60" l="1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32" i="60" l="1"/>
  <c r="F16" i="60"/>
  <c r="F40" i="60"/>
  <c r="F24" i="60"/>
  <c r="F11" i="60"/>
  <c r="F38" i="60"/>
  <c r="F30" i="60"/>
  <c r="F22" i="60"/>
  <c r="F35" i="60"/>
  <c r="F18" i="60"/>
  <c r="F15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39" i="60"/>
  <c r="F14" i="60"/>
  <c r="F37" i="60"/>
  <c r="F21" i="60"/>
  <c r="F42" i="60"/>
  <c r="F26" i="60"/>
  <c r="F23" i="60"/>
  <c r="F27" i="60"/>
  <c r="F19" i="60"/>
  <c r="B6" i="60"/>
  <c r="B7" i="60"/>
  <c r="B8" i="60"/>
  <c r="B9" i="60"/>
  <c r="B10" i="60"/>
  <c r="B5" i="60"/>
  <c r="N53" i="12" a="1"/>
  <c r="N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C6" i="7"/>
  <c r="D6" i="7"/>
  <c r="E6" i="7"/>
  <c r="B6" i="7" s="1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J53" i="12" a="1"/>
  <c r="J53" i="12" l="1"/>
  <c r="B142" i="12"/>
  <c r="B143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43" i="12" l="1"/>
  <c r="I143" i="12"/>
  <c r="H143" i="12"/>
  <c r="G143" i="12"/>
  <c r="F143" i="12"/>
  <c r="E143" i="12"/>
  <c r="D143" i="12"/>
  <c r="I142" i="12"/>
  <c r="H142" i="12"/>
  <c r="D142" i="12"/>
  <c r="J142" i="12"/>
  <c r="G142" i="12"/>
  <c r="F142" i="12"/>
  <c r="E142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8" i="12" l="1"/>
  <c r="E138" i="12" l="1"/>
  <c r="D138" i="12"/>
  <c r="I138" i="12"/>
  <c r="H138" i="12"/>
  <c r="J138" i="12"/>
  <c r="G138" i="12"/>
  <c r="F138" i="12"/>
  <c r="B139" i="12"/>
  <c r="B140" i="12"/>
  <c r="B141" i="12"/>
  <c r="U67" i="12"/>
  <c r="I141" i="12" l="1"/>
  <c r="G141" i="12"/>
  <c r="F139" i="12"/>
  <c r="E139" i="12"/>
  <c r="H139" i="12"/>
  <c r="G139" i="12"/>
  <c r="D139" i="12"/>
  <c r="J139" i="12"/>
  <c r="I139" i="12"/>
  <c r="H141" i="12"/>
  <c r="D141" i="12"/>
  <c r="J141" i="12"/>
  <c r="F141" i="12"/>
  <c r="E141" i="12"/>
  <c r="G140" i="12"/>
  <c r="F140" i="12"/>
  <c r="E140" i="12"/>
  <c r="D140" i="12"/>
  <c r="J140" i="12"/>
  <c r="I140" i="12"/>
  <c r="H140" i="12"/>
  <c r="J10" i="12"/>
  <c r="J32" i="12" s="1"/>
  <c r="K28" i="12"/>
  <c r="D28" i="12" l="1"/>
  <c r="G53" i="12" a="1"/>
  <c r="F53" i="12" a="1"/>
  <c r="E53" i="12" a="1"/>
  <c r="I53" i="12" a="1"/>
  <c r="D53" i="12" a="1"/>
  <c r="H53" i="12" a="1"/>
  <c r="K53" i="12" l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<sst xmlns="http://schemas.openxmlformats.org/spreadsheetml/2006/main" count="3067" uniqueCount="637">
  <si>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</si>
  <si>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</si>
  <si>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</si>
  <si>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</si>
  <si>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</si>
  <si>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</si>
  <si>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</si>
  <si>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</si>
  <si>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</si>
  <si>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</si>
  <si>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</si>
  <si>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</si>
  <si>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</si>
  <si>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</si>
  <si>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</si>
  <si>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</si>
  <si>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</si>
  <si>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</si>
  <si>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</si>
  <si>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</si>
  <si>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</si>
  <si>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</si>
  <si>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</si>
  <si>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</si>
  <si>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</si>
  <si>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</si>
  <si>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</si>
  <si>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</si>
  <si>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</si>
  <si>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</si>
  <si>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</si>
  <si>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</si>
  <si>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</si>
  <si>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</si>
  <si>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</si>
  <si>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</si>
  <si>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</si>
  <si>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</si>
  <si>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</si>
  <si>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</si>
  <si>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</si>
  <si>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</si>
  <si>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</si>
  <si>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</si>
  <si>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</si>
  <si>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</si>
  <si>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</si>
  <si>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</si>
  <si>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</si>
  <si>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</si>
  <si>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</si>
  <si>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</si>
  <si>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</si>
  <si>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</si>
  <si>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</si>
  <si>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</si>
  <si>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</si>
  <si>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</si>
  <si>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</si>
  <si>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</si>
  <si>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</si>
  <si>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</si>
  <si>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</si>
  <si>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</si>
  <si>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</si>
  <si>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</si>
  <si>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</si>
  <si>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</si>
  <si>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</si>
  <si>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</si>
  <si>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</si>
  <si>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</si>
  <si>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</si>
  <si>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</si>
  <si>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</si>
  <si>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</si>
  <si>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</si>
  <si>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</si>
  <si>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</si>
  <si>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</si>
  <si>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</si>
  <si>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</si>
  <si>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</si>
  <si>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</si>
  <si>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</si>
  <si>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</si>
  <si>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</si>
  <si>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</si>
  <si>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</si>
  <si>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</si>
  <si>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</si>
  <si>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</si>
  <si>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</si>
  <si>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</si>
  <si>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</si>
  <si>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</si>
  <si>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</si>
  <si>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</si>
  <si>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</si>
  <si>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</si>
  <si>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</si>
  <si>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</si>
  <si>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</si>
  <si>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</si>
  <si>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</si>
  <si>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</si>
  <si>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</si>
  <si>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</si>
  <si>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</si>
  <si>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</si>
  <si>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</si>
  <si>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</si>
  <si>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</si>
  <si>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</si>
  <si>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</si>
  <si>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</si>
  <si>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</si>
  <si>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강화교통</t>
  </si>
  <si>
    <t>17</t>
  </si>
  <si>
    <t>60-5</t>
  </si>
  <si>
    <t>70</t>
  </si>
  <si>
    <t>71</t>
  </si>
  <si>
    <t>800</t>
  </si>
  <si>
    <t>801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</si>
  <si>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</si>
  <si>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</si>
  <si>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</si>
  <si>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</si>
  <si>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</si>
  <si>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</si>
  <si>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</si>
  <si>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</si>
  <si>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</si>
  <si>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</si>
  <si>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</si>
  <si>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</si>
  <si>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</si>
  <si>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</si>
  <si>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</si>
  <si>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</si>
  <si>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</si>
  <si>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</si>
  <si>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</si>
  <si>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</si>
  <si>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</si>
  <si>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</si>
  <si>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</si>
  <si>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</si>
  <si>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</si>
  <si>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</si>
  <si>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</si>
  <si>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</si>
  <si>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</si>
  <si>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</si>
  <si>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</si>
  <si>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</si>
  <si>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</si>
  <si>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</si>
  <si>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</si>
  <si>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</si>
  <si>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</si>
  <si>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</si>
  <si>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</si>
  <si>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</si>
  <si>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</si>
  <si>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</si>
  <si>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</si>
  <si>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</si>
  <si>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</si>
  <si>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</si>
  <si>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</si>
  <si>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</si>
  <si>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</si>
  <si>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</si>
  <si>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</si>
  <si>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</si>
  <si>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</si>
  <si>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</si>
  <si>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</si>
  <si>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</si>
  <si>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</si>
  <si>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</si>
  <si>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</si>
  <si>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</si>
  <si>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</si>
  <si>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</si>
  <si>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</si>
  <si>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</si>
  <si>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</si>
  <si>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</si>
  <si>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</si>
  <si>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</si>
  <si>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</si>
  <si>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70바2504</t>
  </si>
  <si>
    <t>1717</t>
  </si>
  <si>
    <t>70바3719</t>
  </si>
  <si>
    <t>78바3205</t>
  </si>
  <si>
    <t>78바3206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</si>
  <si>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</si>
  <si>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</si>
  <si>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</si>
  <si>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</si>
  <si>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</si>
  <si>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</si>
  <si>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</si>
  <si>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</si>
  <si>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78바3220</t>
  </si>
  <si>
    <t>78바3221</t>
  </si>
  <si>
    <t>78바3222</t>
  </si>
  <si>
    <t>78바3208</t>
  </si>
  <si>
    <t>7171</t>
  </si>
  <si>
    <t>78바3219</t>
  </si>
  <si>
    <t>78바3223</t>
  </si>
  <si>
    <t>78바3224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</si>
  <si>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</si>
  <si>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</si>
  <si>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</si>
  <si>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</si>
  <si>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</si>
  <si>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</si>
  <si>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</si>
  <si>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</si>
  <si>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</si>
  <si>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</si>
  <si>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</si>
  <si>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</si>
  <si>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</si>
  <si>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</si>
  <si>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</si>
  <si>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</si>
  <si>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</si>
  <si>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5039345</t>
  </si>
  <si>
    <t>강동원</t>
  </si>
  <si>
    <t>5033444</t>
  </si>
  <si>
    <t>고봉인</t>
  </si>
  <si>
    <t>5032653</t>
  </si>
  <si>
    <t>고정복</t>
  </si>
  <si>
    <t>5032993</t>
  </si>
  <si>
    <t>김광운</t>
  </si>
  <si>
    <t>503972</t>
  </si>
  <si>
    <t>5032724</t>
  </si>
  <si>
    <t>김동진</t>
  </si>
  <si>
    <t>5039192</t>
  </si>
  <si>
    <t>김영민</t>
  </si>
  <si>
    <t>5031658</t>
  </si>
  <si>
    <t>김영소</t>
  </si>
  <si>
    <t>5034106</t>
  </si>
  <si>
    <t>김익순</t>
  </si>
  <si>
    <t>5034684</t>
  </si>
  <si>
    <t>김진태</t>
  </si>
  <si>
    <t>5032377</t>
  </si>
  <si>
    <t>김춘동</t>
  </si>
  <si>
    <t>5033233</t>
  </si>
  <si>
    <t>김태윤</t>
  </si>
  <si>
    <t>5032557</t>
  </si>
  <si>
    <t>5038133</t>
  </si>
  <si>
    <t>문태일</t>
  </si>
  <si>
    <t>5036269</t>
  </si>
  <si>
    <t>박경덕</t>
  </si>
  <si>
    <t>5035584</t>
  </si>
  <si>
    <t>박명춘</t>
  </si>
  <si>
    <t>50349</t>
  </si>
  <si>
    <t>박배양</t>
  </si>
  <si>
    <t>5035906</t>
  </si>
  <si>
    <t>박영현</t>
  </si>
  <si>
    <t>503698</t>
  </si>
  <si>
    <t>박용규</t>
  </si>
  <si>
    <t>5034156</t>
  </si>
  <si>
    <t>박은서</t>
  </si>
  <si>
    <t>5032824</t>
  </si>
  <si>
    <t>박진철</t>
  </si>
  <si>
    <t>5031862</t>
  </si>
  <si>
    <t>봉찬종</t>
  </si>
  <si>
    <t>503771</t>
  </si>
  <si>
    <t>송명신</t>
  </si>
  <si>
    <t>5034503</t>
  </si>
  <si>
    <t>신동진</t>
  </si>
  <si>
    <t>5035141</t>
  </si>
  <si>
    <t>신형기</t>
  </si>
  <si>
    <t>5036555</t>
  </si>
  <si>
    <t>오재춘</t>
  </si>
  <si>
    <t>5036860</t>
  </si>
  <si>
    <t>유영호</t>
  </si>
  <si>
    <t>5033055</t>
  </si>
  <si>
    <t>윤경욱</t>
  </si>
  <si>
    <t>5031448</t>
  </si>
  <si>
    <t>이근실</t>
  </si>
  <si>
    <t>5033560</t>
  </si>
  <si>
    <t>이상진</t>
  </si>
  <si>
    <t>5039917</t>
  </si>
  <si>
    <t>이성훈</t>
  </si>
  <si>
    <t>503335</t>
  </si>
  <si>
    <t>이용희</t>
  </si>
  <si>
    <t>5032964</t>
  </si>
  <si>
    <t>임성주</t>
  </si>
  <si>
    <t>5039882</t>
  </si>
  <si>
    <t>임승준</t>
  </si>
  <si>
    <t>5037449</t>
  </si>
  <si>
    <t>전종한</t>
  </si>
  <si>
    <t>5036810</t>
  </si>
  <si>
    <t>정찬희</t>
  </si>
  <si>
    <t>5031002</t>
  </si>
  <si>
    <t>정해현</t>
  </si>
  <si>
    <t>5036163</t>
  </si>
  <si>
    <t>조성만</t>
  </si>
  <si>
    <t>5036538</t>
  </si>
  <si>
    <t>조정진</t>
  </si>
  <si>
    <t>503819</t>
  </si>
  <si>
    <t>최종수</t>
  </si>
  <si>
    <t>5031710</t>
  </si>
  <si>
    <t>태승환</t>
  </si>
  <si>
    <t>5033150</t>
  </si>
  <si>
    <t>한금섭</t>
  </si>
  <si>
    <t>5034880</t>
  </si>
  <si>
    <t>한재만</t>
  </si>
  <si>
    <t>5032844</t>
  </si>
  <si>
    <t>허태록</t>
  </si>
  <si>
    <t>5039725</t>
  </si>
  <si>
    <t>황원구</t>
  </si>
  <si>
    <t>5036980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</si>
  <si>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</si>
  <si>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</si>
  <si>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</si>
  <si>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</si>
  <si>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</si>
  <si>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</si>
  <si>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</si>
  <si>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</si>
  <si>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</si>
  <si>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고길훈</t>
  </si>
  <si>
    <t>5033986</t>
  </si>
  <si>
    <t>고운성</t>
  </si>
  <si>
    <t>5035222</t>
  </si>
  <si>
    <t>김광제</t>
  </si>
  <si>
    <t>5038368</t>
  </si>
  <si>
    <t>김병철</t>
  </si>
  <si>
    <t>5034059</t>
  </si>
  <si>
    <t>김재화</t>
  </si>
  <si>
    <t>5031052</t>
  </si>
  <si>
    <t>김종만</t>
  </si>
  <si>
    <t>5036077</t>
  </si>
  <si>
    <t>박대양</t>
  </si>
  <si>
    <t>5036982</t>
  </si>
  <si>
    <t>박상석</t>
  </si>
  <si>
    <t>5034743</t>
  </si>
  <si>
    <t>박소열</t>
  </si>
  <si>
    <t>5036719</t>
  </si>
  <si>
    <t>박형규</t>
  </si>
  <si>
    <t>5035292</t>
  </si>
  <si>
    <t>유병찬</t>
  </si>
  <si>
    <t>5039396</t>
  </si>
  <si>
    <t>유지홍</t>
  </si>
  <si>
    <t>5032543</t>
  </si>
  <si>
    <t>유평기</t>
  </si>
  <si>
    <t>5039560</t>
  </si>
  <si>
    <t>윤한상</t>
  </si>
  <si>
    <t>5035862</t>
  </si>
  <si>
    <t>이승호</t>
  </si>
  <si>
    <t>503703</t>
  </si>
  <si>
    <t>이정세</t>
  </si>
  <si>
    <t>5035786</t>
  </si>
  <si>
    <t>정상복</t>
  </si>
  <si>
    <t>5034337</t>
  </si>
  <si>
    <t>정희경</t>
  </si>
  <si>
    <t>5031536</t>
  </si>
  <si>
    <t>조규봉</t>
  </si>
  <si>
    <t>5036048</t>
  </si>
  <si>
    <t>홍성운</t>
  </si>
  <si>
    <t>5032007</t>
  </si>
  <si>
    <t>[TIP!!] 특별관리 운행사원 관리하려면?</t>
  </si>
  <si>
    <t>강화교통70D3</t>
  </si>
  <si>
    <t>강화교통70D1</t>
  </si>
  <si>
    <t>강화교통70D2</t>
  </si>
  <si>
    <t>강화교통71F1</t>
  </si>
  <si>
    <t>강화교통800F1</t>
  </si>
  <si>
    <t>60-5</t>
    <phoneticPr fontId="2" type="noConversion"/>
  </si>
  <si>
    <t>고상돈</t>
  </si>
  <si>
    <t>5038034</t>
  </si>
  <si>
    <t>김병준</t>
  </si>
  <si>
    <t>5037619</t>
  </si>
  <si>
    <t>이우철</t>
  </si>
  <si>
    <t>5036571</t>
  </si>
  <si>
    <t>78바3233</t>
  </si>
  <si>
    <t>강화교통70F1</t>
  </si>
  <si>
    <t>강화교통71F2</t>
  </si>
  <si>
    <t>강화교통71F3</t>
  </si>
  <si>
    <t>78바3241</t>
  </si>
  <si>
    <t>정봉진</t>
  </si>
  <si>
    <t>5038578</t>
  </si>
  <si>
    <t>한재열</t>
  </si>
  <si>
    <t>5034474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</si>
  <si>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</si>
  <si>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</si>
  <si>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</si>
  <si>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강화교통17F1</t>
  </si>
  <si>
    <t>강화교통17F2</t>
  </si>
  <si>
    <t>강화교통70F2</t>
  </si>
  <si>
    <t>강화교통71F4</t>
  </si>
  <si>
    <t>강화교통800F2</t>
  </si>
  <si>
    <t>구택회</t>
  </si>
  <si>
    <t>5032264</t>
  </si>
  <si>
    <t>김선기</t>
  </si>
  <si>
    <t>5037905</t>
  </si>
  <si>
    <t>0%(0명)</t>
  </si>
  <si>
    <t>70바3704</t>
  </si>
  <si>
    <t>노영운</t>
  </si>
  <si>
    <t>5037543</t>
  </si>
  <si>
    <t>백정기</t>
  </si>
  <si>
    <t>5035035</t>
  </si>
  <si>
    <t>이제강</t>
  </si>
  <si>
    <t>5036014</t>
  </si>
  <si>
    <t>개선율(유카전)</t>
  </si>
  <si>
    <t>인천전체</t>
  </si>
  <si>
    <t>60-560-5</t>
  </si>
  <si>
    <t>강화교통60-5F2</t>
  </si>
  <si>
    <t>강화교통60-5F3</t>
  </si>
  <si>
    <t>강화교통60-5F1</t>
  </si>
  <si>
    <t>강화교통60-5F4</t>
  </si>
  <si>
    <t>강화교통60-5F5</t>
  </si>
  <si>
    <t>강화교통71F5</t>
  </si>
  <si>
    <t>강화교통71F6</t>
  </si>
  <si>
    <t>강화교통800F3</t>
  </si>
  <si>
    <t>801801</t>
  </si>
  <si>
    <t>강화교통801S1</t>
  </si>
  <si>
    <t>NULL</t>
  </si>
  <si>
    <t>5031722</t>
  </si>
  <si>
    <t>5034405</t>
  </si>
  <si>
    <t>순위</t>
  </si>
  <si>
    <t>NEW</t>
  </si>
  <si>
    <t>new</t>
  </si>
  <si>
    <t>78바3234</t>
  </si>
  <si>
    <t>78바3239</t>
  </si>
  <si>
    <t>마창국</t>
  </si>
  <si>
    <t>5033217</t>
  </si>
  <si>
    <t>오흥일</t>
  </si>
  <si>
    <t>5032741</t>
  </si>
  <si>
    <t>이동열</t>
  </si>
  <si>
    <t>503416</t>
  </si>
  <si>
    <t>분석기간: 24.10.01-24.10.31</t>
  </si>
  <si>
    <t>24'10</t>
    <phoneticPr fontId="2" type="noConversion"/>
  </si>
  <si>
    <t>23위/(32개사)</t>
  </si>
  <si>
    <t>6%(6명)</t>
  </si>
  <si>
    <t>5%(5명)</t>
  </si>
  <si>
    <t>15%(15명)</t>
  </si>
  <si>
    <t>24%(24명)</t>
  </si>
  <si>
    <t>16%(16명)</t>
  </si>
  <si>
    <t>34%(34명)</t>
  </si>
  <si>
    <t>D</t>
    <phoneticPr fontId="2" type="noConversion"/>
  </si>
  <si>
    <t>강화교통17B2</t>
  </si>
  <si>
    <t>▲</t>
  </si>
  <si>
    <t>70바3702</t>
  </si>
  <si>
    <t>강화교통17C1</t>
  </si>
  <si>
    <t>70바3716</t>
  </si>
  <si>
    <t>강화교통17B1</t>
  </si>
  <si>
    <t>강화교통17D3</t>
  </si>
  <si>
    <t>78바3209</t>
  </si>
  <si>
    <t>강화교통17C2</t>
  </si>
  <si>
    <t>78바3217</t>
  </si>
  <si>
    <t>=</t>
  </si>
  <si>
    <t>78바3218</t>
  </si>
  <si>
    <t>강화교통17D2</t>
  </si>
  <si>
    <t>강화교통17D1</t>
  </si>
  <si>
    <t>78바3238</t>
  </si>
  <si>
    <t>강화교통17D4</t>
  </si>
  <si>
    <t>78바3207</t>
  </si>
  <si>
    <t>▽</t>
  </si>
  <si>
    <t>강화교통60-5D1</t>
  </si>
  <si>
    <t>78바3201</t>
  </si>
  <si>
    <t>강화교통70C3</t>
  </si>
  <si>
    <t>강화교통70C2</t>
  </si>
  <si>
    <t>강화교통70C4</t>
  </si>
  <si>
    <t>강화교통70C1</t>
  </si>
  <si>
    <t>강화교통71C2</t>
  </si>
  <si>
    <t>강화교통71C1</t>
  </si>
  <si>
    <t>78바3227</t>
  </si>
  <si>
    <t>강화교통800A1</t>
  </si>
  <si>
    <t>강화교통800B3</t>
  </si>
  <si>
    <t>강화교통800B4</t>
  </si>
  <si>
    <t>강화교통800S1</t>
  </si>
  <si>
    <t>503607</t>
  </si>
  <si>
    <t>503607437.988</t>
  </si>
  <si>
    <t>5031722256.784</t>
  </si>
  <si>
    <t>5034405688.503</t>
  </si>
  <si>
    <t>5037912</t>
  </si>
  <si>
    <t>5037912383.944</t>
  </si>
  <si>
    <t>50393452201.671</t>
  </si>
  <si>
    <t>50334444266.38</t>
  </si>
  <si>
    <t>50339864266.845</t>
  </si>
  <si>
    <t>고명규</t>
  </si>
  <si>
    <t>5037586</t>
  </si>
  <si>
    <t>50375861095.405</t>
  </si>
  <si>
    <t>50326532993.367</t>
  </si>
  <si>
    <t>5038034685.961</t>
  </si>
  <si>
    <t>50352222913.7</t>
  </si>
  <si>
    <t>50329935712.968</t>
  </si>
  <si>
    <t>50322642894.138</t>
  </si>
  <si>
    <t>5039722734.615</t>
  </si>
  <si>
    <t>50383683549.654</t>
  </si>
  <si>
    <t>5032724899.457</t>
  </si>
  <si>
    <t>50391921095.522</t>
  </si>
  <si>
    <t>5037619690.147</t>
  </si>
  <si>
    <t>50340592887.298</t>
  </si>
  <si>
    <t>50379053582.022</t>
  </si>
  <si>
    <t>김영길</t>
  </si>
  <si>
    <t>5035110</t>
  </si>
  <si>
    <t>50351102302.002</t>
  </si>
  <si>
    <t>50316582264.894</t>
  </si>
  <si>
    <t>50341063640.787</t>
  </si>
  <si>
    <t>50346843714.823</t>
  </si>
  <si>
    <t>50310522677.744</t>
  </si>
  <si>
    <t>50360773413.941</t>
  </si>
  <si>
    <t>김준호</t>
  </si>
  <si>
    <t>5037824</t>
  </si>
  <si>
    <t>5037824265.084</t>
  </si>
  <si>
    <t>50323773125.796</t>
  </si>
  <si>
    <t>50332333269.651</t>
  </si>
  <si>
    <t>503255710680.534</t>
  </si>
  <si>
    <t>50381333476.232</t>
  </si>
  <si>
    <t>50375433057.07</t>
  </si>
  <si>
    <t>50332171937.184</t>
  </si>
  <si>
    <t>문영호</t>
  </si>
  <si>
    <t>5036409</t>
  </si>
  <si>
    <t>5036409510.582</t>
  </si>
  <si>
    <t>50362693409.593</t>
  </si>
  <si>
    <t>50355843541.152</t>
  </si>
  <si>
    <t>5036982967.072</t>
  </si>
  <si>
    <t>503493293.552</t>
  </si>
  <si>
    <t>50359063159.724</t>
  </si>
  <si>
    <t>50347434537.464</t>
  </si>
  <si>
    <t>50367193276.712</t>
  </si>
  <si>
    <t>5036983550.468</t>
  </si>
  <si>
    <t>50341561051.857</t>
  </si>
  <si>
    <t>50328243754.484</t>
  </si>
  <si>
    <t>박종무</t>
  </si>
  <si>
    <t>5031424</t>
  </si>
  <si>
    <t>5031424728.091</t>
  </si>
  <si>
    <t>5031862643.841</t>
  </si>
  <si>
    <t>5035292731.93</t>
  </si>
  <si>
    <t>50350353190.781</t>
  </si>
  <si>
    <t>5037712504.463</t>
  </si>
  <si>
    <t>손상림</t>
  </si>
  <si>
    <t>5038247</t>
  </si>
  <si>
    <t>50382472361.438</t>
  </si>
  <si>
    <t>50345032882.559</t>
  </si>
  <si>
    <t>신대성</t>
  </si>
  <si>
    <t>5034350</t>
  </si>
  <si>
    <t>50343502244.309</t>
  </si>
  <si>
    <t>50351413675.28</t>
  </si>
  <si>
    <t>50365552611.627</t>
  </si>
  <si>
    <t>50368602971.179</t>
  </si>
  <si>
    <t>50327411907.084</t>
  </si>
  <si>
    <t>50393963227.961</t>
  </si>
  <si>
    <t>50330553665.972</t>
  </si>
  <si>
    <t>50325433228.545</t>
  </si>
  <si>
    <t>50395602972.307</t>
  </si>
  <si>
    <t>50314483218.253</t>
  </si>
  <si>
    <t>윤승현</t>
  </si>
  <si>
    <t>5035947</t>
  </si>
  <si>
    <t>50359473192.152</t>
  </si>
  <si>
    <t>50358623018.889</t>
  </si>
  <si>
    <t>이근섭</t>
  </si>
  <si>
    <t>5036479</t>
  </si>
  <si>
    <t>5036479461.181</t>
  </si>
  <si>
    <t>50335602857.542</t>
  </si>
  <si>
    <t>5034161021.314</t>
  </si>
  <si>
    <t>50399173611.895</t>
  </si>
  <si>
    <t>5033353798.136</t>
  </si>
  <si>
    <t>5037033115.18</t>
  </si>
  <si>
    <t>50329643680.455</t>
  </si>
  <si>
    <t>5036571684.428</t>
  </si>
  <si>
    <t>50357862883.812</t>
  </si>
  <si>
    <t>50360142990.989</t>
  </si>
  <si>
    <t>이주영</t>
  </si>
  <si>
    <t>5039128</t>
  </si>
  <si>
    <t>50391282185.885</t>
  </si>
  <si>
    <t>이희동</t>
  </si>
  <si>
    <t>5038899</t>
  </si>
  <si>
    <t>5038899700.309</t>
  </si>
  <si>
    <t>이희찬</t>
  </si>
  <si>
    <t>5035451</t>
  </si>
  <si>
    <t>5035451507.432</t>
  </si>
  <si>
    <t>50398822970.35</t>
  </si>
  <si>
    <t>50374492496.652</t>
  </si>
  <si>
    <t>전덕기</t>
  </si>
  <si>
    <t>5039498</t>
  </si>
  <si>
    <t>50394981128.756</t>
  </si>
  <si>
    <t>50368103577.281</t>
  </si>
  <si>
    <t>전판남</t>
  </si>
  <si>
    <t>50329</t>
  </si>
  <si>
    <t>503292239.538</t>
  </si>
  <si>
    <t>50385783328.319</t>
  </si>
  <si>
    <t>50343372959.833</t>
  </si>
  <si>
    <t>정연복</t>
  </si>
  <si>
    <t>5039106</t>
  </si>
  <si>
    <t>50391062982.96</t>
  </si>
  <si>
    <t>50310023322.92</t>
  </si>
  <si>
    <t>50361633205.652</t>
  </si>
  <si>
    <t>50315362564.659</t>
  </si>
  <si>
    <t>50360482845.777</t>
  </si>
  <si>
    <t>50365382904.115</t>
  </si>
  <si>
    <t>조영주</t>
  </si>
  <si>
    <t>5031362</t>
  </si>
  <si>
    <t>50313621090.331</t>
  </si>
  <si>
    <t>503819519.897</t>
  </si>
  <si>
    <t>50317101360.877</t>
  </si>
  <si>
    <t>50331503523.212</t>
  </si>
  <si>
    <t>50348803086.028</t>
  </si>
  <si>
    <t>50328443104.471</t>
  </si>
  <si>
    <t>50344743287.157</t>
  </si>
  <si>
    <t>한정호</t>
  </si>
  <si>
    <t>5035240</t>
  </si>
  <si>
    <t>5035240599.371</t>
  </si>
  <si>
    <t>50397251349.933</t>
  </si>
  <si>
    <t>50320072866.155</t>
  </si>
  <si>
    <t>5036980448.495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</si>
  <si>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</si>
  <si>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</si>
  <si>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</si>
  <si>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</si>
  <si>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</si>
  <si>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급감속관리 명단</t>
  </si>
  <si>
    <t>100%(3명)</t>
  </si>
  <si>
    <t>12%(3명)</t>
  </si>
  <si>
    <t>16%(4명)</t>
  </si>
  <si>
    <t>4%(1명)</t>
  </si>
  <si>
    <t>20%(5명)</t>
  </si>
  <si>
    <t>29%(5명)</t>
  </si>
  <si>
    <t>11%(2명)</t>
  </si>
  <si>
    <t>24%(6명)</t>
  </si>
  <si>
    <t>24%(4명)</t>
  </si>
  <si>
    <t>32%(8명)</t>
  </si>
  <si>
    <t>33%(4명)</t>
  </si>
  <si>
    <t>17%(2명)</t>
  </si>
  <si>
    <t>18%(3명)</t>
  </si>
  <si>
    <t>28%(7명)</t>
  </si>
  <si>
    <t>68%(13명)</t>
  </si>
  <si>
    <t>50%(6명)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</si>
</sst>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0"/>
      <color theme="2" tint="-0.499984740745262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8" fillId="0" borderId="24" xfId="2" applyFont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0" fontId="38" fillId="13" borderId="0" xfId="1" applyNumberFormat="1" applyFont="1" applyFill="1" applyBorder="1" applyAlignment="1">
      <alignment horizontal="center" vertical="center"/>
    </xf>
    <xf numFmtId="0" fontId="38" fillId="6" borderId="0" xfId="1" applyNumberFormat="1" applyFont="1" applyFill="1" applyBorder="1" applyAlignment="1">
      <alignment horizontal="center" vertical="center"/>
    </xf>
    <xf numFmtId="49" fontId="38" fillId="6" borderId="0" xfId="1" applyNumberFormat="1" applyFont="1" applyFill="1" applyBorder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191" fontId="79" fillId="16" borderId="0" xfId="562" applyNumberFormat="1" applyFont="1" applyFill="1" applyAlignment="1">
      <alignment horizontal="right"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9" fillId="15" borderId="0" xfId="562" applyNumberFormat="1" applyFont="1" applyFill="1" applyAlignment="1">
      <alignment horizontal="center" vertical="center" wrapText="1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0" fontId="81" fillId="0" borderId="0" xfId="0" applyFont="1">
      <alignment vertical="center"/>
    </xf>
    <xf numFmtId="9" fontId="81" fillId="0" borderId="0" xfId="2" applyFont="1" applyFill="1" applyBorder="1">
      <alignment vertical="center"/>
    </xf>
    <xf numFmtId="187" fontId="53" fillId="10" borderId="26" xfId="570" applyNumberFormat="1" applyFont="1" applyFill="1" applyBorder="1" applyAlignment="1">
      <alignment horizontal="centerContinuous" vertical="center"/>
    </xf>
    <xf numFmtId="187" fontId="53" fillId="10" borderId="50" xfId="570" applyNumberFormat="1" applyFont="1" applyFill="1" applyBorder="1" applyAlignment="1">
      <alignment horizontal="centerContinuous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6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1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6" fillId="15" borderId="0" xfId="570" applyFont="1" applyFill="1" applyBorder="1" applyAlignment="1">
      <alignment horizontal="center" vertical="center" wrapText="1"/>
    </xf>
    <xf numFmtId="49" fontId="66" fillId="15" borderId="0" xfId="569" applyNumberFormat="1" applyFont="1" applyFill="1" applyAlignment="1">
      <alignment horizontal="center" vertical="center" wrapText="1"/>
    </xf>
    <xf numFmtId="49" fontId="74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5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4" fillId="16" borderId="0" xfId="569" applyNumberFormat="1" applyFont="1" applyFill="1" applyAlignment="1">
      <alignment horizontal="right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</cellXfs>
  <cellStyles count="571">
    <cellStyle name="나쁨 2" xfId="568" xr:uid="{EBFE0940-9C4E-4ABB-8D96-35993542EFAF}"/>
    <cellStyle name="백분율" xfId="2" builtinId="5"/>
    <cellStyle name="백분율 2" xfId="563" xr:uid="{D6A3D204-8C70-4A7D-BF58-53F115410276}"/>
    <cellStyle name="백분율 2 2" xfId="570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50259B5-D9C3-4210-91A5-0A42B3E93CDF}"/>
    <cellStyle name="표준 2 4" xfId="3" xr:uid="{F025CCA9-607F-40C4-B9F4-A4606A80B63C}"/>
    <cellStyle name="표준 3" xfId="565" xr:uid="{60C4FBB4-F171-472B-9713-681973E66964}"/>
  </cellStyles>
  <dxfs count="47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604-45CC-A6C5-DA684621F9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313-4696-8A9B-23EA9BFC4D66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530-4CAA-9734-B196C1207A3C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530-4CAA-9734-B196C1207A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2.5536375935074802</c:v>
                </c:pt>
                <c:pt idx="5">
                  <c:v>2.4240873861831234</c:v>
                </c:pt>
                <c:pt idx="6">
                  <c:v>2.4262096142314085</c:v>
                </c:pt>
                <c:pt idx="7">
                  <c:v>2.370415934010766</c:v>
                </c:pt>
                <c:pt idx="8">
                  <c:v>2.4341518338398824</c:v>
                </c:pt>
                <c:pt idx="9">
                  <c:v>2.5202440576139149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0.06</c:v>
                </c:pt>
                <c:pt idx="1">
                  <c:v>0.05</c:v>
                </c:pt>
                <c:pt idx="2">
                  <c:v>0.15</c:v>
                </c:pt>
                <c:pt idx="3">
                  <c:v>0.24</c:v>
                </c:pt>
                <c:pt idx="4">
                  <c:v>0.16</c:v>
                </c:pt>
                <c:pt idx="5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0.24</c:v>
                </c:pt>
                <c:pt idx="2">
                  <c:v>0.17647058823529413</c:v>
                </c:pt>
                <c:pt idx="3">
                  <c:v>0.28000000000000003</c:v>
                </c:pt>
                <c:pt idx="4">
                  <c:v>0.68421052631578949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0.29411764705882354</c:v>
                </c:pt>
                <c:pt idx="3">
                  <c:v>0.24</c:v>
                </c:pt>
                <c:pt idx="4">
                  <c:v>0.10526315789473684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0.24</c:v>
                </c:pt>
                <c:pt idx="2">
                  <c:v>0.23529411764705882</c:v>
                </c:pt>
                <c:pt idx="3">
                  <c:v>0.32</c:v>
                </c:pt>
                <c:pt idx="4">
                  <c:v>0.10526315789473684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0.29411764705882354</c:v>
                </c:pt>
                <c:pt idx="3">
                  <c:v>0.12</c:v>
                </c:pt>
                <c:pt idx="4">
                  <c:v>0.10526315789473684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0.16</c:v>
                </c:pt>
                <c:pt idx="2">
                  <c:v>0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1</c:v>
                </c:pt>
                <c:pt idx="1">
                  <c:v>0.12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0853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802799</xdr:colOff>
      <xdr:row>13</xdr:row>
      <xdr:rowOff>67235</xdr:rowOff>
    </xdr:from>
    <xdr:to>
      <xdr:col>6</xdr:col>
      <xdr:colOff>201706</xdr:colOff>
      <xdr:row>15</xdr:row>
      <xdr:rowOff>37283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BA6387E-07DE-4270-8948-12FE14F26609}"/>
            </a:ext>
          </a:extLst>
        </xdr:cNvPr>
        <xdr:cNvCxnSpPr/>
      </xdr:nvCxnSpPr>
      <xdr:spPr>
        <a:xfrm flipV="1">
          <a:off x="4455917" y="4291853"/>
          <a:ext cx="272965" cy="5527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706784</xdr:colOff>
      <xdr:row>15</xdr:row>
      <xdr:rowOff>31476</xdr:rowOff>
    </xdr:from>
    <xdr:to>
      <xdr:col>5</xdr:col>
      <xdr:colOff>863670</xdr:colOff>
      <xdr:row>16</xdr:row>
      <xdr:rowOff>222844</xdr:rowOff>
    </xdr:to>
    <xdr:sp macro="" textlink="$K$19">
      <xdr:nvSpPr>
        <xdr:cNvPr id="21" name="TextBox 20">
          <a:extLst>
            <a:ext uri="{FF2B5EF4-FFF2-40B4-BE49-F238E27FC236}">
              <a16:creationId xmlns:a16="http://schemas.microsoft.com/office/drawing/2014/main" id="{0D5E696D-9EE1-46CC-9117-BC0EF7F0BA3B}"/>
            </a:ext>
          </a:extLst>
        </xdr:cNvPr>
        <xdr:cNvSpPr txBox="1"/>
      </xdr:nvSpPr>
      <xdr:spPr>
        <a:xfrm>
          <a:off x="3485843" y="4838800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98AC19-8969-466C-8327-AB5CB8EE83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242862</xdr:colOff>
      <xdr:row>12</xdr:row>
      <xdr:rowOff>273524</xdr:rowOff>
    </xdr:from>
    <xdr:to>
      <xdr:col>6</xdr:col>
      <xdr:colOff>399749</xdr:colOff>
      <xdr:row>14</xdr:row>
      <xdr:rowOff>173538</xdr:rowOff>
    </xdr:to>
    <xdr:sp macro="" textlink="$K$20">
      <xdr:nvSpPr>
        <xdr:cNvPr id="17" name="TextBox 16">
          <a:extLst>
            <a:ext uri="{FF2B5EF4-FFF2-40B4-BE49-F238E27FC236}">
              <a16:creationId xmlns:a16="http://schemas.microsoft.com/office/drawing/2014/main" id="{212FBA52-301B-4891-9BD9-B7A53CF96829}"/>
            </a:ext>
          </a:extLst>
        </xdr:cNvPr>
        <xdr:cNvSpPr txBox="1"/>
      </xdr:nvSpPr>
      <xdr:spPr>
        <a:xfrm>
          <a:off x="3895980" y="4206789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300427-97B7-4C99-831A-F73F51AB09F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414617</xdr:colOff>
      <xdr:row>15</xdr:row>
      <xdr:rowOff>168088</xdr:rowOff>
    </xdr:from>
    <xdr:to>
      <xdr:col>5</xdr:col>
      <xdr:colOff>649941</xdr:colOff>
      <xdr:row>16</xdr:row>
      <xdr:rowOff>212912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E561D82-9628-4CF3-9D00-ED87AC8F0DC4}"/>
            </a:ext>
          </a:extLst>
        </xdr:cNvPr>
        <xdr:cNvCxnSpPr/>
      </xdr:nvCxnSpPr>
      <xdr:spPr>
        <a:xfrm flipV="1">
          <a:off x="4067735" y="4975412"/>
          <a:ext cx="235324" cy="336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" style="4" customWidth="1"/>
    <col min="8" max="8" width="14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2" t="s">
        <v>438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16" t="s">
        <v>38</v>
      </c>
      <c r="D4" s="316"/>
      <c r="E4" s="61" t="s">
        <v>111</v>
      </c>
      <c r="F4" s="61" t="s">
        <v>64</v>
      </c>
      <c r="G4" s="268" t="s">
        <v>114</v>
      </c>
      <c r="H4" s="38"/>
      <c r="I4" s="38"/>
      <c r="J4" s="93" t="s">
        <v>35</v>
      </c>
      <c r="K4" s="93" t="s">
        <v>36</v>
      </c>
    </row>
    <row r="5" spans="1:28" ht="48.75" customHeight="1">
      <c r="B5" s="264" t="s">
        <v>439</v>
      </c>
      <c r="C5" s="317" t="s">
        <v>229</v>
      </c>
      <c r="D5" s="317"/>
      <c r="E5" s="265">
        <v>6</v>
      </c>
      <c r="F5" s="264">
        <v>49</v>
      </c>
      <c r="G5" s="266" t="s">
        <v>67</v>
      </c>
      <c r="H5" s="38"/>
      <c r="I5" s="38"/>
      <c r="J5" s="92" t="s">
        <v>50</v>
      </c>
      <c r="K5" s="91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3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194" t="s">
        <v>91</v>
      </c>
      <c r="I10" s="195" t="s">
        <v>92</v>
      </c>
      <c r="J10" s="196" t="str">
        <f>C5</f>
        <v>강화교통</v>
      </c>
      <c r="K10" s="197" t="s">
        <v>93</v>
      </c>
      <c r="X10" s="273"/>
      <c r="Z10" s="39"/>
      <c r="AA10" s="39"/>
      <c r="AB10" s="269"/>
    </row>
    <row r="11" spans="1:28" ht="23.25" customHeight="1" thickTop="1">
      <c r="G11" s="6"/>
      <c r="H11" s="230">
        <v>1</v>
      </c>
      <c r="I11" s="191">
        <v>2.0099999999999998</v>
      </c>
      <c r="J11" s="192">
        <v>2.3444257506536914</v>
      </c>
      <c r="K11" s="193"/>
      <c r="M11" s="2"/>
      <c r="Y11" s="274"/>
      <c r="Z11" s="275"/>
      <c r="AA11" s="276"/>
      <c r="AB11" s="269"/>
    </row>
    <row r="12" spans="1:28" ht="23.25" customHeight="1">
      <c r="G12" s="6"/>
      <c r="H12" s="231">
        <v>2</v>
      </c>
      <c r="I12" s="185">
        <v>2.3662575846193561</v>
      </c>
      <c r="J12" s="192">
        <v>2.74782262348708</v>
      </c>
      <c r="K12" s="232">
        <v>0.17206638884635628</v>
      </c>
      <c r="M12" s="276"/>
      <c r="Y12" s="274"/>
      <c r="Z12" s="275"/>
      <c r="AA12" s="276"/>
      <c r="AB12" s="269"/>
    </row>
    <row r="13" spans="1:28" ht="23.25" customHeight="1">
      <c r="G13" s="6"/>
      <c r="H13" s="231">
        <v>3</v>
      </c>
      <c r="I13" s="185">
        <v>2.37</v>
      </c>
      <c r="J13" s="192">
        <v>2.7318945532398167</v>
      </c>
      <c r="K13" s="233">
        <v>-5.7966151494341922E-3</v>
      </c>
      <c r="M13" s="276"/>
      <c r="Y13" s="274"/>
      <c r="Z13" s="275"/>
      <c r="AA13" s="276"/>
      <c r="AB13" s="269"/>
    </row>
    <row r="14" spans="1:28" ht="23.25" customHeight="1">
      <c r="G14" s="6"/>
      <c r="H14" s="231">
        <v>4</v>
      </c>
      <c r="I14" s="185">
        <v>2.33</v>
      </c>
      <c r="J14" s="192">
        <v>2.6420339028428601</v>
      </c>
      <c r="K14" s="233">
        <v>-3.2893162106271134E-2</v>
      </c>
      <c r="M14" s="276"/>
      <c r="Y14" s="274"/>
      <c r="Z14" s="275"/>
      <c r="AA14" s="276"/>
      <c r="AB14" s="269"/>
    </row>
    <row r="15" spans="1:28" ht="23.25" customHeight="1">
      <c r="G15" s="6"/>
      <c r="H15" s="231">
        <v>5</v>
      </c>
      <c r="I15" s="185">
        <v>2.2850259626150282</v>
      </c>
      <c r="J15" s="192">
        <v>2.5536375935074802</v>
      </c>
      <c r="K15" s="233">
        <v>-3.3457674120027203E-2</v>
      </c>
      <c r="M15" s="276"/>
      <c r="Y15" s="274"/>
      <c r="Z15" s="275"/>
      <c r="AA15" s="276"/>
      <c r="AB15" s="269"/>
    </row>
    <row r="16" spans="1:28" ht="23.25" customHeight="1">
      <c r="G16" s="6"/>
      <c r="H16" s="231">
        <v>6</v>
      </c>
      <c r="I16" s="185">
        <v>2.0664933427553414</v>
      </c>
      <c r="J16" s="192">
        <v>2.4240873861831234</v>
      </c>
      <c r="K16" s="233">
        <v>-5.0731633828438705E-2</v>
      </c>
      <c r="M16" s="276"/>
      <c r="Y16" s="274"/>
      <c r="Z16" s="275"/>
      <c r="AA16" s="276"/>
      <c r="AB16" s="269"/>
    </row>
    <row r="17" spans="2:28" ht="23.25" customHeight="1">
      <c r="G17" s="6"/>
      <c r="H17" s="231">
        <v>7</v>
      </c>
      <c r="I17" s="185">
        <v>2.13</v>
      </c>
      <c r="J17" s="192">
        <v>2.4262096142314085</v>
      </c>
      <c r="K17" s="233">
        <v>8.7547505934870706E-4</v>
      </c>
      <c r="M17" s="276"/>
      <c r="Y17" s="274"/>
      <c r="Z17" s="275"/>
      <c r="AA17" s="276"/>
      <c r="AB17" s="269"/>
    </row>
    <row r="18" spans="2:28" ht="23.25" customHeight="1">
      <c r="G18" s="6"/>
      <c r="H18" s="231">
        <v>8</v>
      </c>
      <c r="I18" s="185">
        <v>2.08</v>
      </c>
      <c r="J18" s="192">
        <v>2.370415934010766</v>
      </c>
      <c r="K18" s="233">
        <v>-2.2996232433246333E-2</v>
      </c>
      <c r="M18" s="276"/>
      <c r="Y18" s="274"/>
      <c r="Z18" s="275"/>
      <c r="AA18" s="276"/>
      <c r="AB18" s="269"/>
    </row>
    <row r="19" spans="2:28" ht="23.25" customHeight="1">
      <c r="G19" s="6"/>
      <c r="H19" s="231">
        <v>9</v>
      </c>
      <c r="I19" s="185">
        <v>2.13</v>
      </c>
      <c r="J19" s="192">
        <v>2.4341518338398824</v>
      </c>
      <c r="K19" s="233">
        <v>2.6888065893682533E-2</v>
      </c>
      <c r="M19" s="276"/>
      <c r="Y19" s="274"/>
      <c r="Z19" s="275"/>
      <c r="AA19" s="276"/>
      <c r="AB19" s="269"/>
    </row>
    <row r="20" spans="2:28" ht="23.25" customHeight="1">
      <c r="G20" s="6"/>
      <c r="H20" s="231">
        <v>10</v>
      </c>
      <c r="I20" s="185">
        <v>2.25</v>
      </c>
      <c r="J20" s="192">
        <v>2.5202440576139149</v>
      </c>
      <c r="K20" s="233">
        <v>3.5368469040085282E-2</v>
      </c>
      <c r="M20" s="276"/>
      <c r="Y20" s="274"/>
      <c r="Z20" s="275"/>
      <c r="AA20" s="276"/>
      <c r="AB20" s="269"/>
    </row>
    <row r="21" spans="2:28" ht="23.25" customHeight="1">
      <c r="G21" s="6"/>
      <c r="H21" s="267" t="s">
        <v>411</v>
      </c>
      <c r="I21" s="186">
        <v>0.11940298507462699</v>
      </c>
      <c r="J21" s="187">
        <v>7.4994188624314617E-2</v>
      </c>
      <c r="K21" s="188">
        <v>-4.4408796450312371E-2</v>
      </c>
      <c r="M21" s="276"/>
      <c r="Y21" s="274"/>
      <c r="Z21" s="275"/>
      <c r="AA21" s="276"/>
      <c r="AB21" s="269"/>
    </row>
    <row r="22" spans="2:28" ht="23.25" customHeight="1">
      <c r="H22" s="189" t="s">
        <v>427</v>
      </c>
      <c r="I22" s="190"/>
      <c r="J22" s="271" t="s">
        <v>440</v>
      </c>
      <c r="K22" s="272"/>
      <c r="M22" s="276"/>
      <c r="X22" s="2"/>
      <c r="Y22" s="2"/>
      <c r="AB22" s="269"/>
    </row>
    <row r="23" spans="2:28" ht="9" customHeight="1">
      <c r="M23" s="276"/>
      <c r="X23" s="2"/>
      <c r="Y23" s="2"/>
      <c r="AB23" s="270"/>
    </row>
    <row r="24" spans="2:28" ht="16.5" customHeight="1">
      <c r="B24" s="51" t="s">
        <v>129</v>
      </c>
      <c r="C24" s="51"/>
      <c r="D24" s="50"/>
      <c r="E24" s="50"/>
      <c r="F24" s="50"/>
      <c r="G24" s="50"/>
      <c r="H24" s="50"/>
      <c r="I24" s="50"/>
      <c r="J24" s="50"/>
      <c r="K24" s="50"/>
      <c r="M24" s="276"/>
      <c r="X24" s="2"/>
      <c r="Y24" s="2"/>
      <c r="AB24" s="270"/>
    </row>
    <row r="25" spans="2:28" ht="27.75" customHeight="1">
      <c r="B25" s="55" t="s">
        <v>62</v>
      </c>
      <c r="C25" s="55" t="s">
        <v>100</v>
      </c>
      <c r="D25" s="55" t="s">
        <v>102</v>
      </c>
      <c r="E25" s="55" t="s">
        <v>103</v>
      </c>
      <c r="F25" s="55" t="s">
        <v>104</v>
      </c>
      <c r="G25" s="55" t="s">
        <v>105</v>
      </c>
      <c r="H25" s="55" t="s">
        <v>6</v>
      </c>
      <c r="I25" s="55" t="s">
        <v>7</v>
      </c>
      <c r="J25" s="55" t="s">
        <v>106</v>
      </c>
      <c r="K25" s="55" t="s">
        <v>72</v>
      </c>
      <c r="M25" s="276"/>
      <c r="X25" s="2"/>
      <c r="Y25" s="2"/>
      <c r="AB25" s="270"/>
    </row>
    <row r="26" spans="2:28" ht="23.25" customHeight="1">
      <c r="B26" s="73" t="s">
        <v>412</v>
      </c>
      <c r="C26" s="74">
        <v>10</v>
      </c>
      <c r="D26" s="75">
        <v>2.0334265416768305E-2</v>
      </c>
      <c r="E26" s="75">
        <v>0.35602918612787621</v>
      </c>
      <c r="F26" s="75">
        <v>0.19719907684227087</v>
      </c>
      <c r="G26" s="76">
        <v>12.769287679523496</v>
      </c>
      <c r="H26" s="77">
        <v>0.37280726770689637</v>
      </c>
      <c r="I26" s="77">
        <v>18.002726291824391</v>
      </c>
      <c r="J26" s="78">
        <v>2.2456981723557368</v>
      </c>
      <c r="K26" s="79" t="s">
        <v>69</v>
      </c>
      <c r="M26" s="276"/>
      <c r="N26" s="308" t="s">
        <v>117</v>
      </c>
      <c r="Y26" s="2"/>
    </row>
    <row r="27" spans="2:28" ht="22.5" customHeight="1">
      <c r="B27" s="226" t="s">
        <v>117</v>
      </c>
      <c r="C27" s="66">
        <v>10</v>
      </c>
      <c r="D27" s="67">
        <v>1.4028122716005783E-2</v>
      </c>
      <c r="E27" s="67">
        <v>0.31286352518614474</v>
      </c>
      <c r="F27" s="67">
        <v>0.2313220230131198</v>
      </c>
      <c r="G27" s="68">
        <v>13.378173913043478</v>
      </c>
      <c r="H27" s="69">
        <v>0.47092584537595467</v>
      </c>
      <c r="I27" s="69">
        <v>26.503706577758731</v>
      </c>
      <c r="J27" s="70">
        <v>2.5202440576139149</v>
      </c>
      <c r="K27" s="71" t="s">
        <v>67</v>
      </c>
      <c r="M27" s="276"/>
      <c r="N27" s="39" t="s">
        <v>67</v>
      </c>
      <c r="O27" s="39">
        <v>100</v>
      </c>
      <c r="Y27" s="2"/>
    </row>
    <row r="28" spans="2:28" ht="22.5" customHeight="1">
      <c r="B28" s="52" t="s">
        <v>107</v>
      </c>
      <c r="C28" s="52"/>
      <c r="D28" s="64">
        <f>D27/D26-1</f>
        <v>-0.31012394947703736</v>
      </c>
      <c r="E28" s="64">
        <f t="shared" ref="E28:J28" si="0">E27/E26-1</f>
        <v>-0.12124191674057727</v>
      </c>
      <c r="F28" s="64">
        <f t="shared" si="0"/>
        <v>0.17303806243546505</v>
      </c>
      <c r="G28" s="64">
        <f t="shared" si="0"/>
        <v>4.7683649143278162E-2</v>
      </c>
      <c r="H28" s="64">
        <f t="shared" si="0"/>
        <v>0.26318847878845486</v>
      </c>
      <c r="I28" s="64">
        <f t="shared" si="0"/>
        <v>0.47220516204786733</v>
      </c>
      <c r="J28" s="64">
        <f t="shared" si="0"/>
        <v>0.12225413398728446</v>
      </c>
      <c r="K28" s="65" t="str">
        <f>J22</f>
        <v>23위/(32개사)</v>
      </c>
      <c r="M28" s="2" t="s">
        <v>187</v>
      </c>
      <c r="N28" s="309">
        <v>0.06</v>
      </c>
      <c r="O28" s="39">
        <v>6</v>
      </c>
      <c r="X28" s="2"/>
      <c r="Y28" s="2"/>
    </row>
    <row r="29" spans="2:28" ht="22.5" customHeight="1">
      <c r="M29" s="2" t="s">
        <v>188</v>
      </c>
      <c r="N29" s="309">
        <v>0.05</v>
      </c>
      <c r="O29" s="39">
        <v>5</v>
      </c>
      <c r="X29" s="2"/>
      <c r="Y29" s="2"/>
    </row>
    <row r="30" spans="2:28" ht="17.25" customHeight="1">
      <c r="B30" s="51" t="s">
        <v>130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116</v>
      </c>
      <c r="N30" s="309">
        <v>0.15</v>
      </c>
      <c r="O30" s="39">
        <v>15</v>
      </c>
      <c r="X30" s="2"/>
      <c r="Y30" s="2"/>
    </row>
    <row r="31" spans="2:28" ht="22.5" customHeight="1">
      <c r="B31" s="59"/>
      <c r="C31" s="59"/>
      <c r="M31" s="2" t="s">
        <v>189</v>
      </c>
      <c r="N31" s="309">
        <v>0.24</v>
      </c>
      <c r="O31" s="39">
        <v>24</v>
      </c>
      <c r="X31" s="2"/>
      <c r="Y31" s="2"/>
    </row>
    <row r="32" spans="2:28" ht="22.5" customHeight="1" thickBot="1">
      <c r="H32" s="198" t="s">
        <v>91</v>
      </c>
      <c r="I32" s="199" t="s">
        <v>92</v>
      </c>
      <c r="J32" s="200" t="str">
        <f>J10</f>
        <v>강화교통</v>
      </c>
      <c r="K32" s="201" t="s">
        <v>115</v>
      </c>
      <c r="M32" s="2" t="s">
        <v>190</v>
      </c>
      <c r="N32" s="309">
        <v>0.16</v>
      </c>
      <c r="O32" s="39">
        <v>16</v>
      </c>
      <c r="X32" s="2"/>
      <c r="Y32" s="2"/>
    </row>
    <row r="33" spans="2:28" ht="22.5" customHeight="1" thickTop="1">
      <c r="H33" s="206" t="s">
        <v>109</v>
      </c>
      <c r="I33" s="207" t="s">
        <v>69</v>
      </c>
      <c r="J33" s="208" t="s">
        <v>67</v>
      </c>
      <c r="K33" s="209"/>
      <c r="M33" s="2" t="s">
        <v>76</v>
      </c>
      <c r="N33" s="309">
        <v>0.34</v>
      </c>
      <c r="O33" s="39">
        <v>34</v>
      </c>
      <c r="X33" s="2"/>
      <c r="Z33" s="39"/>
      <c r="AA33" s="39"/>
      <c r="AB33" s="269"/>
    </row>
    <row r="34" spans="2:28" ht="21" customHeight="1">
      <c r="H34" s="202" t="s">
        <v>94</v>
      </c>
      <c r="I34" s="203">
        <v>7.2690414132638284E-2</v>
      </c>
      <c r="J34" s="204" t="s">
        <v>441</v>
      </c>
      <c r="K34" s="205">
        <v>-1.2690414132638286E-2</v>
      </c>
      <c r="M34" s="2"/>
      <c r="X34" s="2"/>
      <c r="Z34" s="39"/>
      <c r="AA34" s="39"/>
      <c r="AB34" s="269"/>
    </row>
    <row r="35" spans="2:28" ht="21" customHeight="1">
      <c r="H35" s="177" t="s">
        <v>95</v>
      </c>
      <c r="I35" s="169">
        <v>9.556907037358818E-2</v>
      </c>
      <c r="J35" s="178" t="s">
        <v>442</v>
      </c>
      <c r="K35" s="179">
        <v>-4.5569070373588177E-2</v>
      </c>
      <c r="L35" s="4"/>
      <c r="M35" s="2"/>
      <c r="X35" s="2"/>
      <c r="Z35" s="39"/>
      <c r="AA35" s="39"/>
      <c r="AB35" s="269"/>
    </row>
    <row r="36" spans="2:28" ht="21" customHeight="1">
      <c r="H36" s="176" t="s">
        <v>96</v>
      </c>
      <c r="I36" s="169">
        <v>0.16188821314798726</v>
      </c>
      <c r="J36" s="178" t="s">
        <v>443</v>
      </c>
      <c r="K36" s="179">
        <v>-1.188821314798727E-2</v>
      </c>
      <c r="L36" s="4"/>
      <c r="M36" s="2"/>
      <c r="X36" s="2"/>
      <c r="Z36" s="39"/>
      <c r="AA36" s="39"/>
      <c r="AB36" s="269"/>
    </row>
    <row r="37" spans="2:28" ht="21" customHeight="1">
      <c r="H37" s="176" t="s">
        <v>99</v>
      </c>
      <c r="I37" s="169">
        <v>0.22473211699971041</v>
      </c>
      <c r="J37" s="178" t="s">
        <v>444</v>
      </c>
      <c r="K37" s="179">
        <v>1.5267883000289584E-2</v>
      </c>
      <c r="L37" s="4"/>
      <c r="M37" s="2"/>
      <c r="X37" s="2"/>
      <c r="Z37" s="39"/>
      <c r="AA37" s="39"/>
      <c r="AB37" s="269"/>
    </row>
    <row r="38" spans="2:28" ht="21" customHeight="1">
      <c r="H38" s="180" t="s">
        <v>97</v>
      </c>
      <c r="I38" s="169">
        <v>0.23284100781928757</v>
      </c>
      <c r="J38" s="178" t="s">
        <v>445</v>
      </c>
      <c r="K38" s="179">
        <v>-7.2841007819287568E-2</v>
      </c>
      <c r="L38" s="4"/>
      <c r="M38" s="2"/>
      <c r="X38" s="2"/>
      <c r="Z38" s="39"/>
      <c r="AA38" s="39"/>
      <c r="AB38" s="269"/>
    </row>
    <row r="39" spans="2:28" ht="21" customHeight="1">
      <c r="H39" s="181" t="s">
        <v>98</v>
      </c>
      <c r="I39" s="182">
        <v>0.21227917752678829</v>
      </c>
      <c r="J39" s="183" t="s">
        <v>446</v>
      </c>
      <c r="K39" s="184">
        <v>0.12772082247321173</v>
      </c>
      <c r="L39" s="4"/>
      <c r="M39" s="2"/>
      <c r="X39" s="2"/>
      <c r="Z39" s="39"/>
      <c r="AA39" s="39"/>
      <c r="AB39" s="269"/>
    </row>
    <row r="40" spans="2:28" ht="22.5" customHeight="1">
      <c r="L40" s="4"/>
      <c r="M40" s="2"/>
      <c r="X40" s="2"/>
      <c r="Z40" s="39"/>
      <c r="AA40" s="39"/>
      <c r="AB40" s="269"/>
    </row>
    <row r="41" spans="2:28" ht="18" customHeight="1">
      <c r="B41" s="51" t="s">
        <v>131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9"/>
      <c r="AA41" s="39"/>
      <c r="AB41" s="269"/>
    </row>
    <row r="42" spans="2:28" ht="30.75" customHeight="1">
      <c r="B42" s="55" t="s">
        <v>62</v>
      </c>
      <c r="C42" s="55" t="s">
        <v>101</v>
      </c>
      <c r="D42" s="55" t="s">
        <v>102</v>
      </c>
      <c r="E42" s="55" t="s">
        <v>103</v>
      </c>
      <c r="F42" s="55" t="s">
        <v>104</v>
      </c>
      <c r="G42" s="55" t="s">
        <v>105</v>
      </c>
      <c r="H42" s="55" t="s">
        <v>6</v>
      </c>
      <c r="I42" s="55" t="s">
        <v>7</v>
      </c>
      <c r="J42" s="55" t="s">
        <v>106</v>
      </c>
      <c r="K42" s="55" t="s">
        <v>72</v>
      </c>
      <c r="L42" s="4"/>
      <c r="M42" s="2"/>
      <c r="N42" s="39" t="s">
        <v>124</v>
      </c>
      <c r="X42" s="2"/>
      <c r="Z42" s="39"/>
      <c r="AA42" s="39"/>
      <c r="AB42" s="269"/>
    </row>
    <row r="43" spans="2:28" ht="22.5" customHeight="1">
      <c r="B43" s="228" t="s">
        <v>117</v>
      </c>
      <c r="C43" s="74">
        <v>1</v>
      </c>
      <c r="D43" s="75">
        <v>4.2636604954168753E-2</v>
      </c>
      <c r="E43" s="75">
        <v>0.38520910928165225</v>
      </c>
      <c r="F43" s="75">
        <v>0.2132860243389979</v>
      </c>
      <c r="G43" s="76">
        <v>15.62693939393939</v>
      </c>
      <c r="H43" s="77">
        <v>1.7760055058155042</v>
      </c>
      <c r="I43" s="77">
        <v>35.271237836398321</v>
      </c>
      <c r="J43" s="78">
        <v>2.353119973900911</v>
      </c>
      <c r="K43" s="80" t="s">
        <v>70</v>
      </c>
      <c r="L43" s="4"/>
      <c r="M43" s="2"/>
      <c r="N43" s="39">
        <v>1</v>
      </c>
      <c r="X43" s="2"/>
      <c r="Z43" s="39"/>
      <c r="AA43" s="39"/>
      <c r="AB43" s="269"/>
    </row>
    <row r="44" spans="2:28" ht="22.5" customHeight="1">
      <c r="B44" s="226" t="s">
        <v>117</v>
      </c>
      <c r="C44" s="66">
        <v>2</v>
      </c>
      <c r="D44" s="67">
        <v>2.6993414269870002E-2</v>
      </c>
      <c r="E44" s="67">
        <v>0.29894716807730226</v>
      </c>
      <c r="F44" s="67">
        <v>0.18367495663218253</v>
      </c>
      <c r="G44" s="68">
        <v>11.197463414634147</v>
      </c>
      <c r="H44" s="69">
        <v>0.50476317605928678</v>
      </c>
      <c r="I44" s="69">
        <v>10.58911825925553</v>
      </c>
      <c r="J44" s="70">
        <v>2.7445162607845668</v>
      </c>
      <c r="K44" s="71" t="s">
        <v>68</v>
      </c>
      <c r="M44" s="2"/>
      <c r="N44" s="39">
        <v>4</v>
      </c>
      <c r="X44" s="2"/>
      <c r="Z44" s="39"/>
      <c r="AA44" s="39"/>
      <c r="AB44" s="269"/>
    </row>
    <row r="45" spans="2:28" ht="22.5" customHeight="1">
      <c r="B45" s="226" t="s">
        <v>117</v>
      </c>
      <c r="C45" s="66">
        <v>3</v>
      </c>
      <c r="D45" s="67">
        <v>1.1495152902474839E-2</v>
      </c>
      <c r="E45" s="67">
        <v>0.30505848986534334</v>
      </c>
      <c r="F45" s="67">
        <v>0.20246034028059001</v>
      </c>
      <c r="G45" s="68">
        <v>11.183979166666667</v>
      </c>
      <c r="H45" s="69">
        <v>0.39211466551350277</v>
      </c>
      <c r="I45" s="69">
        <v>13.510418444330757</v>
      </c>
      <c r="J45" s="70">
        <v>2.7357451632855105</v>
      </c>
      <c r="K45" s="71" t="s">
        <v>68</v>
      </c>
      <c r="M45" s="2"/>
      <c r="N45" s="39">
        <v>4</v>
      </c>
      <c r="X45" s="2"/>
      <c r="Z45" s="39"/>
      <c r="AA45" s="39"/>
      <c r="AB45" s="269"/>
    </row>
    <row r="46" spans="2:28" ht="22.5" customHeight="1">
      <c r="B46" s="226" t="s">
        <v>117</v>
      </c>
      <c r="C46" s="66">
        <v>4</v>
      </c>
      <c r="D46" s="67">
        <v>1.0260421855725227E-2</v>
      </c>
      <c r="E46" s="67">
        <v>0.30864820680969679</v>
      </c>
      <c r="F46" s="67">
        <v>0.21594884535443426</v>
      </c>
      <c r="G46" s="68">
        <v>11.919866666666669</v>
      </c>
      <c r="H46" s="69">
        <v>0.63068668539598305</v>
      </c>
      <c r="I46" s="69">
        <v>15.493604298174189</v>
      </c>
      <c r="J46" s="70">
        <v>2.6420339028428601</v>
      </c>
      <c r="K46" s="71" t="s">
        <v>69</v>
      </c>
      <c r="M46" s="2"/>
      <c r="N46" s="39">
        <v>3</v>
      </c>
      <c r="X46" s="2"/>
      <c r="Z46" s="39"/>
      <c r="AA46" s="39"/>
      <c r="AB46" s="269"/>
    </row>
    <row r="47" spans="2:28" ht="22.5" customHeight="1">
      <c r="B47" s="226" t="s">
        <v>117</v>
      </c>
      <c r="C47" s="66">
        <v>5</v>
      </c>
      <c r="D47" s="67">
        <v>1.1407295803761876E-2</v>
      </c>
      <c r="E47" s="67">
        <v>0.3110337077800146</v>
      </c>
      <c r="F47" s="67">
        <v>0.2189607857430747</v>
      </c>
      <c r="G47" s="68">
        <v>12.783954545454547</v>
      </c>
      <c r="H47" s="69">
        <v>0.39143281326685847</v>
      </c>
      <c r="I47" s="69">
        <v>18.297255067762137</v>
      </c>
      <c r="J47" s="70">
        <v>2.5573965261116522</v>
      </c>
      <c r="K47" s="71" t="s">
        <v>69</v>
      </c>
      <c r="M47" s="2"/>
      <c r="N47" s="39">
        <v>3</v>
      </c>
      <c r="X47" s="2"/>
      <c r="Z47" s="39"/>
      <c r="AA47" s="39"/>
      <c r="AB47" s="269"/>
    </row>
    <row r="48" spans="2:28" ht="22.5" customHeight="1">
      <c r="B48" s="226" t="s">
        <v>117</v>
      </c>
      <c r="C48" s="66">
        <v>6</v>
      </c>
      <c r="D48" s="67">
        <v>1.240740302319519E-2</v>
      </c>
      <c r="E48" s="67">
        <v>0.31454146553048723</v>
      </c>
      <c r="F48" s="67">
        <v>0.21365581909728903</v>
      </c>
      <c r="G48" s="68">
        <v>14.134255813953486</v>
      </c>
      <c r="H48" s="69">
        <v>0.37643231034796054</v>
      </c>
      <c r="I48" s="69">
        <v>22.50914746728494</v>
      </c>
      <c r="J48" s="70">
        <v>2.4239591632996063</v>
      </c>
      <c r="K48" s="71" t="s">
        <v>67</v>
      </c>
      <c r="M48" s="2"/>
      <c r="N48" s="39">
        <v>2</v>
      </c>
      <c r="X48" s="2"/>
      <c r="Z48" s="39"/>
      <c r="AA48" s="39"/>
      <c r="AB48" s="269"/>
    </row>
    <row r="49" spans="2:28" ht="22.5" customHeight="1">
      <c r="B49" s="226" t="s">
        <v>117</v>
      </c>
      <c r="C49" s="66">
        <v>7</v>
      </c>
      <c r="D49" s="67">
        <v>1.375254418749435E-2</v>
      </c>
      <c r="E49" s="67">
        <v>0.30776615197911206</v>
      </c>
      <c r="F49" s="67">
        <v>0.21456092304092422</v>
      </c>
      <c r="G49" s="68">
        <v>14.589953488372091</v>
      </c>
      <c r="H49" s="69">
        <v>0.31135636858106935</v>
      </c>
      <c r="I49" s="69">
        <v>22.345443858237456</v>
      </c>
      <c r="J49" s="70">
        <v>2.4270216770598303</v>
      </c>
      <c r="K49" s="71" t="s">
        <v>67</v>
      </c>
      <c r="M49" s="2"/>
      <c r="N49" s="39">
        <v>2</v>
      </c>
      <c r="X49" s="2"/>
      <c r="Z49" s="39"/>
      <c r="AA49" s="39"/>
      <c r="AB49" s="269"/>
    </row>
    <row r="50" spans="2:28" ht="22.5" customHeight="1">
      <c r="B50" s="226" t="s">
        <v>117</v>
      </c>
      <c r="C50" s="66">
        <v>8</v>
      </c>
      <c r="D50" s="67">
        <v>1.8868569484833089E-2</v>
      </c>
      <c r="E50" s="67">
        <v>0.30336967089413236</v>
      </c>
      <c r="F50" s="67">
        <v>0.20867532740606667</v>
      </c>
      <c r="G50" s="68">
        <v>15.527789473684209</v>
      </c>
      <c r="H50" s="69">
        <v>0.29663847917782521</v>
      </c>
      <c r="I50" s="69">
        <v>23.455143455997671</v>
      </c>
      <c r="J50" s="70">
        <v>2.370415934010766</v>
      </c>
      <c r="K50" s="71" t="s">
        <v>67</v>
      </c>
      <c r="M50" s="2"/>
      <c r="N50" s="39">
        <v>2</v>
      </c>
      <c r="X50" s="2"/>
      <c r="Z50" s="39"/>
      <c r="AA50" s="39"/>
      <c r="AB50" s="269"/>
    </row>
    <row r="51" spans="2:28" ht="22.5" customHeight="1">
      <c r="B51" s="226" t="s">
        <v>117</v>
      </c>
      <c r="C51" s="66">
        <v>9</v>
      </c>
      <c r="D51" s="67">
        <v>1.4847554745893134E-2</v>
      </c>
      <c r="E51" s="67">
        <v>0.30616676304837648</v>
      </c>
      <c r="F51" s="67">
        <v>0.21615871680952059</v>
      </c>
      <c r="G51" s="68">
        <v>14.788615384615387</v>
      </c>
      <c r="H51" s="69">
        <v>0.37302187618126703</v>
      </c>
      <c r="I51" s="69">
        <v>24.981275047859452</v>
      </c>
      <c r="J51" s="70">
        <v>2.4341518338398824</v>
      </c>
      <c r="K51" s="71" t="s">
        <v>447</v>
      </c>
      <c r="M51" s="2"/>
      <c r="N51" s="39">
        <v>2</v>
      </c>
      <c r="X51" s="2"/>
      <c r="Z51" s="39"/>
      <c r="AA51" s="39"/>
      <c r="AB51" s="269"/>
    </row>
    <row r="52" spans="2:28" ht="22.5" customHeight="1">
      <c r="B52" s="226" t="s">
        <v>117</v>
      </c>
      <c r="C52" s="66">
        <v>10</v>
      </c>
      <c r="D52" s="67">
        <v>1.4028122716005783E-2</v>
      </c>
      <c r="E52" s="67">
        <v>0.31286352518614474</v>
      </c>
      <c r="F52" s="67">
        <v>0.2313220230131198</v>
      </c>
      <c r="G52" s="68">
        <v>13.378173913043478</v>
      </c>
      <c r="H52" s="69">
        <v>0.47092584537595467</v>
      </c>
      <c r="I52" s="69">
        <v>26.503706577758731</v>
      </c>
      <c r="J52" s="70">
        <v>2.5202440576139149</v>
      </c>
      <c r="K52" s="71" t="s">
        <v>190</v>
      </c>
      <c r="M52" s="2"/>
      <c r="N52" s="39">
        <v>2</v>
      </c>
      <c r="X52" s="2"/>
      <c r="Z52" s="39"/>
      <c r="AA52" s="39"/>
      <c r="AB52" s="269"/>
    </row>
    <row r="53" spans="2:28" ht="25.5" customHeight="1">
      <c r="B53" s="52" t="s">
        <v>107</v>
      </c>
      <c r="C53" s="52"/>
      <c r="D53" s="64" cm="1">
        <f t="array" aca="1" ref="D53" ca="1">(INDIRECT(ADDRESS(ROW()-1,COLUMN()))/INDIRECT(ADDRESS(ROW()-2,COLUMN())))-1</f>
        <v>-5.518969580590416E-2</v>
      </c>
      <c r="E53" s="64" cm="1">
        <f t="array" aca="1" ref="E53" ca="1">(INDIRECT(ADDRESS(ROW()-1,COLUMN()))/INDIRECT(ADDRESS(ROW()-2,COLUMN())))-1</f>
        <v>2.1872923341160089E-2</v>
      </c>
      <c r="F53" s="64" cm="1">
        <f t="array" aca="1" ref="F53" ca="1">(INDIRECT(ADDRESS(ROW()-1,COLUMN()))/INDIRECT(ADDRESS(ROW()-2,COLUMN())))-1</f>
        <v>7.0148946234544596E-2</v>
      </c>
      <c r="G53" s="64" cm="1">
        <f t="array" aca="1" ref="G53" ca="1">(INDIRECT(ADDRESS(ROW()-1,COLUMN()))/INDIRECT(ADDRESS(ROW()-2,COLUMN())))-1</f>
        <v>-9.5373463633329214E-2</v>
      </c>
      <c r="H53" s="64" cm="1">
        <f t="array" aca="1" ref="H53" ca="1">(INDIRECT(ADDRESS(ROW()-1,COLUMN()))/INDIRECT(ADDRESS(ROW()-2,COLUMN())))-1</f>
        <v>0.26246173601655465</v>
      </c>
      <c r="I53" s="64" cm="1">
        <f t="array" aca="1" ref="I53" ca="1">(INDIRECT(ADDRESS(ROW()-1,COLUMN()))/INDIRECT(ADDRESS(ROW()-2,COLUMN())))-1</f>
        <v>6.0942907316883677E-2</v>
      </c>
      <c r="J53" s="64" cm="1">
        <f t="array" aca="1" ref="J53" ca="1">(INDIRECT(ADDRESS(ROW()-1,COLUMN()))/INDIRECT(ADDRESS(ROW()-2,COLUMN())))-1</f>
        <v>3.5368469040085282E-2</v>
      </c>
      <c r="K53" s="72" t="str" cm="1">
        <f t="array" aca="1" ref="K53" ca="1">_xlfn.IFS(N53=0,"등급유지",N53&gt;0,N53&amp;"등급 상승",N53&lt;0,N53&amp;"등급 하락")</f>
        <v>등급유지</v>
      </c>
      <c r="M53" s="310"/>
      <c r="N53" s="39" cm="1">
        <f t="array" aca="1" ref="N53" ca="1">(INDIRECT(ADDRESS(ROW()-1,COLUMN()))-INDIRECT(ADDRESS(ROW()-2,COLUMN())))</f>
        <v>0</v>
      </c>
      <c r="O53" s="39" t="s">
        <v>125</v>
      </c>
      <c r="X53" s="277"/>
      <c r="Z53" s="278"/>
      <c r="AA53" s="39"/>
      <c r="AB53" s="269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10"/>
      <c r="N54" s="2"/>
      <c r="O54" s="2"/>
      <c r="X54" s="277"/>
      <c r="Z54" s="278"/>
      <c r="AA54" s="39"/>
      <c r="AB54" s="269"/>
    </row>
    <row r="55" spans="2:28" ht="18" customHeight="1">
      <c r="B55" s="51" t="s">
        <v>132</v>
      </c>
      <c r="C55" s="51"/>
      <c r="D55" s="50"/>
      <c r="E55" s="50"/>
      <c r="F55" s="50"/>
      <c r="G55" s="50"/>
      <c r="H55" s="50"/>
      <c r="I55" s="50"/>
      <c r="J55" s="50"/>
      <c r="K55" s="50"/>
      <c r="M55" s="310"/>
      <c r="X55" s="277"/>
      <c r="Z55" s="278"/>
      <c r="AA55" s="39"/>
      <c r="AB55" s="269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10"/>
      <c r="X56" s="277"/>
      <c r="Z56" s="278"/>
      <c r="AA56" s="39"/>
      <c r="AB56" s="269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310"/>
      <c r="N57" s="277"/>
      <c r="P57" s="278"/>
      <c r="AA57" s="279"/>
    </row>
    <row r="58" spans="2:28" ht="25.5" customHeight="1">
      <c r="B58" s="47"/>
      <c r="C58" s="47"/>
      <c r="D58" s="48"/>
      <c r="M58" s="310"/>
      <c r="N58" s="277"/>
      <c r="P58" s="278"/>
      <c r="AA58" s="279"/>
    </row>
    <row r="59" spans="2:28" ht="25.5" customHeight="1">
      <c r="B59" s="47"/>
      <c r="C59" s="47"/>
      <c r="D59" s="48"/>
      <c r="M59" s="310"/>
      <c r="N59" s="277"/>
      <c r="P59" s="278"/>
      <c r="AA59" s="279"/>
    </row>
    <row r="60" spans="2:28" ht="25.5" customHeight="1">
      <c r="B60" s="47"/>
      <c r="C60" s="47"/>
      <c r="D60" s="48"/>
      <c r="M60" s="310"/>
      <c r="N60" s="277"/>
      <c r="P60" s="278"/>
      <c r="AA60" s="279"/>
    </row>
    <row r="61" spans="2:28" ht="25.5" customHeight="1">
      <c r="B61" s="47"/>
      <c r="C61" s="47"/>
      <c r="D61" s="48"/>
      <c r="M61" s="310"/>
      <c r="N61" s="277"/>
      <c r="P61" s="278"/>
      <c r="AA61" s="279"/>
    </row>
    <row r="62" spans="2:28" ht="25.5" customHeight="1">
      <c r="B62" s="47"/>
      <c r="C62" s="47"/>
      <c r="D62" s="48"/>
      <c r="M62" s="310"/>
      <c r="N62" s="277"/>
      <c r="P62" s="278"/>
      <c r="AA62" s="279"/>
    </row>
    <row r="63" spans="2:28" ht="25.5" customHeight="1">
      <c r="B63" s="47"/>
      <c r="C63" s="47"/>
      <c r="D63" s="48"/>
      <c r="M63" s="310"/>
      <c r="N63" s="277"/>
      <c r="P63" s="278"/>
      <c r="AA63" s="279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10"/>
      <c r="N64" s="277"/>
      <c r="P64" s="278"/>
      <c r="AA64" s="27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10"/>
      <c r="N65" s="277"/>
      <c r="P65" s="278"/>
      <c r="AA65" s="279"/>
    </row>
    <row r="66" spans="2:27" ht="25.5" customHeight="1" thickBot="1">
      <c r="B66" s="210" t="s">
        <v>91</v>
      </c>
      <c r="C66" s="211" t="s">
        <v>123</v>
      </c>
      <c r="D66" s="211" t="s">
        <v>122</v>
      </c>
      <c r="E66" s="211" t="s">
        <v>118</v>
      </c>
      <c r="F66" s="211" t="s">
        <v>120</v>
      </c>
      <c r="G66" s="211" t="s">
        <v>121</v>
      </c>
      <c r="H66" s="211" t="s">
        <v>119</v>
      </c>
      <c r="I66" s="211"/>
      <c r="J66" s="211"/>
      <c r="K66" s="212"/>
      <c r="M66" s="311">
        <v>1</v>
      </c>
      <c r="N66" s="312">
        <v>2</v>
      </c>
      <c r="O66" s="312">
        <v>3</v>
      </c>
      <c r="P66" s="311">
        <v>4</v>
      </c>
      <c r="Q66" s="312">
        <v>5</v>
      </c>
      <c r="R66" s="312">
        <v>6</v>
      </c>
      <c r="S66" s="311">
        <v>7</v>
      </c>
      <c r="T66" s="312">
        <v>8</v>
      </c>
      <c r="U66" s="313"/>
      <c r="AA66" s="279"/>
    </row>
    <row r="67" spans="2:27" ht="25.5" customHeight="1" thickTop="1">
      <c r="B67" s="215" t="s">
        <v>109</v>
      </c>
      <c r="C67" s="216" t="s">
        <v>71</v>
      </c>
      <c r="D67" s="217" t="s">
        <v>69</v>
      </c>
      <c r="E67" s="217" t="s">
        <v>67</v>
      </c>
      <c r="F67" s="217" t="s">
        <v>67</v>
      </c>
      <c r="G67" s="217" t="s">
        <v>70</v>
      </c>
      <c r="H67" s="217" t="s">
        <v>70</v>
      </c>
      <c r="I67" s="217"/>
      <c r="J67" s="217"/>
      <c r="K67" s="217"/>
      <c r="M67" s="311" t="s">
        <v>123</v>
      </c>
      <c r="N67" s="311" t="s">
        <v>122</v>
      </c>
      <c r="O67" s="311" t="s">
        <v>118</v>
      </c>
      <c r="P67" s="311" t="s">
        <v>120</v>
      </c>
      <c r="Q67" s="311" t="s">
        <v>121</v>
      </c>
      <c r="R67" s="311" t="s">
        <v>119</v>
      </c>
      <c r="S67" s="311" t="s">
        <v>177</v>
      </c>
      <c r="T67" s="311" t="s">
        <v>177</v>
      </c>
      <c r="U67" s="310">
        <f t="shared" ref="U67" si="1">K66</f>
        <v>0</v>
      </c>
      <c r="AA67" s="279"/>
    </row>
    <row r="68" spans="2:27" ht="25.5" customHeight="1">
      <c r="B68" s="213" t="s">
        <v>94</v>
      </c>
      <c r="C68" s="203" t="s">
        <v>621</v>
      </c>
      <c r="D68" s="203" t="s">
        <v>622</v>
      </c>
      <c r="E68" s="203" t="s">
        <v>403</v>
      </c>
      <c r="F68" s="203" t="s">
        <v>403</v>
      </c>
      <c r="G68" s="203" t="s">
        <v>403</v>
      </c>
      <c r="H68" s="203" t="s">
        <v>403</v>
      </c>
      <c r="I68" s="203"/>
      <c r="J68" s="203"/>
      <c r="K68" s="214"/>
      <c r="M68" s="310"/>
      <c r="N68" s="277"/>
      <c r="P68" s="278"/>
      <c r="AA68" s="279"/>
    </row>
    <row r="69" spans="2:27" ht="25.5" customHeight="1">
      <c r="B69" s="168" t="s">
        <v>95</v>
      </c>
      <c r="C69" s="170" t="s">
        <v>403</v>
      </c>
      <c r="D69" s="170" t="s">
        <v>623</v>
      </c>
      <c r="E69" s="170" t="s">
        <v>403</v>
      </c>
      <c r="F69" s="170" t="s">
        <v>624</v>
      </c>
      <c r="G69" s="170" t="s">
        <v>403</v>
      </c>
      <c r="H69" s="170" t="s">
        <v>403</v>
      </c>
      <c r="I69" s="170"/>
      <c r="J69" s="170"/>
      <c r="K69" s="171"/>
      <c r="M69" s="314">
        <v>1</v>
      </c>
      <c r="N69" s="314">
        <v>0.12</v>
      </c>
      <c r="O69" s="314">
        <v>0</v>
      </c>
      <c r="P69" s="314">
        <v>0</v>
      </c>
      <c r="Q69" s="314">
        <v>0</v>
      </c>
      <c r="R69" s="314">
        <v>0</v>
      </c>
      <c r="S69" s="314"/>
      <c r="T69" s="314"/>
      <c r="AA69" s="279"/>
    </row>
    <row r="70" spans="2:27" ht="25.5" customHeight="1">
      <c r="B70" s="167" t="s">
        <v>96</v>
      </c>
      <c r="C70" s="170" t="s">
        <v>403</v>
      </c>
      <c r="D70" s="170" t="s">
        <v>625</v>
      </c>
      <c r="E70" s="170" t="s">
        <v>626</v>
      </c>
      <c r="F70" s="170" t="s">
        <v>622</v>
      </c>
      <c r="G70" s="170" t="s">
        <v>627</v>
      </c>
      <c r="H70" s="170" t="s">
        <v>403</v>
      </c>
      <c r="I70" s="170"/>
      <c r="J70" s="170"/>
      <c r="K70" s="171"/>
      <c r="M70" s="314">
        <v>0</v>
      </c>
      <c r="N70" s="314">
        <v>0.16</v>
      </c>
      <c r="O70" s="314">
        <v>0</v>
      </c>
      <c r="P70" s="314">
        <v>0.04</v>
      </c>
      <c r="Q70" s="314">
        <v>0</v>
      </c>
      <c r="R70" s="314">
        <v>0</v>
      </c>
      <c r="S70" s="314"/>
      <c r="T70" s="314"/>
      <c r="AA70" s="279"/>
    </row>
    <row r="71" spans="2:27" ht="25.5" customHeight="1">
      <c r="B71" s="167" t="s">
        <v>99</v>
      </c>
      <c r="C71" s="170" t="s">
        <v>403</v>
      </c>
      <c r="D71" s="170" t="s">
        <v>628</v>
      </c>
      <c r="E71" s="170" t="s">
        <v>629</v>
      </c>
      <c r="F71" s="170" t="s">
        <v>630</v>
      </c>
      <c r="G71" s="170" t="s">
        <v>627</v>
      </c>
      <c r="H71" s="170" t="s">
        <v>631</v>
      </c>
      <c r="I71" s="170"/>
      <c r="J71" s="170"/>
      <c r="K71" s="171"/>
      <c r="M71" s="314">
        <v>0</v>
      </c>
      <c r="N71" s="314">
        <v>0.2</v>
      </c>
      <c r="O71" s="314">
        <v>0.29411764705882354</v>
      </c>
      <c r="P71" s="314">
        <v>0.12</v>
      </c>
      <c r="Q71" s="314">
        <v>0.10526315789473684</v>
      </c>
      <c r="R71" s="314">
        <v>0</v>
      </c>
      <c r="S71" s="314"/>
      <c r="T71" s="314"/>
      <c r="AA71" s="279"/>
    </row>
    <row r="72" spans="2:27" ht="25.5" customHeight="1">
      <c r="B72" s="172" t="s">
        <v>97</v>
      </c>
      <c r="C72" s="170" t="s">
        <v>403</v>
      </c>
      <c r="D72" s="170" t="s">
        <v>624</v>
      </c>
      <c r="E72" s="170" t="s">
        <v>626</v>
      </c>
      <c r="F72" s="170" t="s">
        <v>628</v>
      </c>
      <c r="G72" s="170" t="s">
        <v>627</v>
      </c>
      <c r="H72" s="170" t="s">
        <v>632</v>
      </c>
      <c r="I72" s="170"/>
      <c r="J72" s="170"/>
      <c r="K72" s="171"/>
      <c r="M72" s="314">
        <v>0</v>
      </c>
      <c r="N72" s="314">
        <v>0.24</v>
      </c>
      <c r="O72" s="314">
        <v>0.23529411764705882</v>
      </c>
      <c r="P72" s="314">
        <v>0.32</v>
      </c>
      <c r="Q72" s="314">
        <v>0.10526315789473684</v>
      </c>
      <c r="R72" s="314">
        <v>0.33333333333333331</v>
      </c>
      <c r="S72" s="314"/>
      <c r="T72" s="314"/>
      <c r="AA72" s="279"/>
    </row>
    <row r="73" spans="2:27" ht="25.5" customHeight="1">
      <c r="B73" s="173" t="s">
        <v>98</v>
      </c>
      <c r="C73" s="174" t="s">
        <v>403</v>
      </c>
      <c r="D73" s="174" t="s">
        <v>628</v>
      </c>
      <c r="E73" s="174" t="s">
        <v>633</v>
      </c>
      <c r="F73" s="174" t="s">
        <v>634</v>
      </c>
      <c r="G73" s="174" t="s">
        <v>635</v>
      </c>
      <c r="H73" s="174" t="s">
        <v>636</v>
      </c>
      <c r="I73" s="174"/>
      <c r="J73" s="174"/>
      <c r="K73" s="175"/>
      <c r="M73" s="314">
        <v>0</v>
      </c>
      <c r="N73" s="314">
        <v>0.04</v>
      </c>
      <c r="O73" s="314">
        <v>0.29411764705882354</v>
      </c>
      <c r="P73" s="314">
        <v>0.24</v>
      </c>
      <c r="Q73" s="314">
        <v>0.10526315789473684</v>
      </c>
      <c r="R73" s="314">
        <v>0.16666666666666666</v>
      </c>
      <c r="S73" s="314"/>
      <c r="T73" s="314"/>
      <c r="AA73" s="279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314">
        <v>0</v>
      </c>
      <c r="N74" s="314">
        <v>0.24</v>
      </c>
      <c r="O74" s="314">
        <v>0.17647058823529413</v>
      </c>
      <c r="P74" s="314">
        <v>0.28000000000000003</v>
      </c>
      <c r="Q74" s="314">
        <v>0.68421052631578949</v>
      </c>
      <c r="R74" s="314">
        <v>0.5</v>
      </c>
      <c r="S74" s="314"/>
      <c r="T74" s="314"/>
      <c r="AA74" s="279"/>
    </row>
    <row r="75" spans="2:27" ht="17.25" customHeight="1">
      <c r="B75" s="51" t="s">
        <v>133</v>
      </c>
      <c r="C75" s="51"/>
      <c r="D75" s="50"/>
      <c r="E75" s="50"/>
      <c r="F75" s="50"/>
      <c r="G75" s="50"/>
      <c r="H75" s="50"/>
      <c r="I75" s="50"/>
      <c r="J75" s="50"/>
      <c r="K75" s="50"/>
      <c r="M75" s="310"/>
      <c r="N75" s="277"/>
      <c r="P75" s="278"/>
      <c r="AA75" s="279"/>
    </row>
    <row r="76" spans="2:27" ht="30.75" customHeight="1">
      <c r="B76" s="55" t="s">
        <v>75</v>
      </c>
      <c r="C76" s="55" t="s">
        <v>101</v>
      </c>
      <c r="D76" s="55" t="s">
        <v>102</v>
      </c>
      <c r="E76" s="55" t="s">
        <v>103</v>
      </c>
      <c r="F76" s="55" t="s">
        <v>104</v>
      </c>
      <c r="G76" s="55" t="s">
        <v>105</v>
      </c>
      <c r="H76" s="55" t="s">
        <v>6</v>
      </c>
      <c r="I76" s="55" t="s">
        <v>7</v>
      </c>
      <c r="J76" s="55" t="s">
        <v>106</v>
      </c>
      <c r="K76" s="55" t="s">
        <v>108</v>
      </c>
      <c r="M76" s="310"/>
      <c r="N76" s="277"/>
      <c r="P76" s="278"/>
      <c r="AA76" s="279"/>
    </row>
    <row r="77" spans="2:27" ht="20.25" customHeight="1">
      <c r="B77" s="84" t="s">
        <v>123</v>
      </c>
      <c r="C77" s="63">
        <v>1</v>
      </c>
      <c r="D77" s="85">
        <v>0</v>
      </c>
      <c r="E77" s="85">
        <v>0</v>
      </c>
      <c r="F77" s="85">
        <v>0</v>
      </c>
      <c r="G77" s="86">
        <v>0</v>
      </c>
      <c r="H77" s="87">
        <v>0</v>
      </c>
      <c r="I77" s="87">
        <v>0</v>
      </c>
      <c r="J77" s="88">
        <v>0</v>
      </c>
      <c r="K77" s="71"/>
      <c r="M77" s="310"/>
      <c r="N77" s="277"/>
      <c r="P77" s="278"/>
      <c r="AA77" s="279"/>
    </row>
    <row r="78" spans="2:27" ht="20.25" customHeight="1">
      <c r="B78" s="84" t="s">
        <v>123</v>
      </c>
      <c r="C78" s="63">
        <v>2</v>
      </c>
      <c r="D78" s="85">
        <v>0</v>
      </c>
      <c r="E78" s="85">
        <v>0</v>
      </c>
      <c r="F78" s="85">
        <v>0</v>
      </c>
      <c r="G78" s="86">
        <v>0</v>
      </c>
      <c r="H78" s="87">
        <v>0</v>
      </c>
      <c r="I78" s="87">
        <v>0</v>
      </c>
      <c r="J78" s="88">
        <v>0</v>
      </c>
      <c r="K78" s="71"/>
      <c r="M78" s="310"/>
      <c r="N78" s="277"/>
      <c r="P78" s="278"/>
      <c r="AA78" s="279"/>
    </row>
    <row r="79" spans="2:27" ht="20.25" customHeight="1">
      <c r="B79" s="84" t="s">
        <v>123</v>
      </c>
      <c r="C79" s="63">
        <v>3</v>
      </c>
      <c r="D79" s="85">
        <v>2.09534027952601E-2</v>
      </c>
      <c r="E79" s="85">
        <v>0.28829462231492053</v>
      </c>
      <c r="F79" s="85">
        <v>0.22068922328307436</v>
      </c>
      <c r="G79" s="86">
        <v>10.528</v>
      </c>
      <c r="H79" s="87">
        <v>0.316130538127187</v>
      </c>
      <c r="I79" s="87">
        <v>8.0763825573921828</v>
      </c>
      <c r="J79" s="88">
        <v>2.9371680234236792</v>
      </c>
      <c r="K79" s="71"/>
      <c r="M79" s="310"/>
      <c r="N79" s="277"/>
      <c r="P79" s="278"/>
      <c r="AA79" s="279"/>
    </row>
    <row r="80" spans="2:27" ht="20.25" customHeight="1">
      <c r="B80" s="84" t="s">
        <v>123</v>
      </c>
      <c r="C80" s="63">
        <v>4</v>
      </c>
      <c r="D80" s="85">
        <v>2.0179983363482982E-2</v>
      </c>
      <c r="E80" s="85">
        <v>0.28446654997099718</v>
      </c>
      <c r="F80" s="85">
        <v>0.25025896671217257</v>
      </c>
      <c r="G80" s="86">
        <v>10.542999999999999</v>
      </c>
      <c r="H80" s="87">
        <v>0.69880339745109266</v>
      </c>
      <c r="I80" s="87">
        <v>11.672200498050282</v>
      </c>
      <c r="J80" s="88">
        <v>2.9429111080477588</v>
      </c>
      <c r="K80" s="71"/>
      <c r="M80" s="310"/>
      <c r="N80" s="277"/>
      <c r="P80" s="278"/>
      <c r="AA80" s="279"/>
    </row>
    <row r="81" spans="2:27" ht="20.25" customHeight="1">
      <c r="B81" s="84" t="s">
        <v>123</v>
      </c>
      <c r="C81" s="63">
        <v>5</v>
      </c>
      <c r="D81" s="85">
        <v>2.7474283815461811E-2</v>
      </c>
      <c r="E81" s="85">
        <v>0.29200802274357895</v>
      </c>
      <c r="F81" s="85">
        <v>0.26398020710821057</v>
      </c>
      <c r="G81" s="86">
        <v>11.01</v>
      </c>
      <c r="H81" s="87">
        <v>0.83097108119913654</v>
      </c>
      <c r="I81" s="87">
        <v>15.326799942117407</v>
      </c>
      <c r="J81" s="88">
        <v>2.9324222975675496</v>
      </c>
      <c r="K81" s="71"/>
      <c r="M81" s="310"/>
      <c r="N81" s="277"/>
      <c r="P81" s="278"/>
      <c r="AA81" s="279"/>
    </row>
    <row r="82" spans="2:27" ht="20.25" customHeight="1">
      <c r="B82" s="84" t="s">
        <v>123</v>
      </c>
      <c r="C82" s="63">
        <v>6</v>
      </c>
      <c r="D82" s="85">
        <v>3.6487735101631051E-2</v>
      </c>
      <c r="E82" s="85">
        <v>0.28474587773074128</v>
      </c>
      <c r="F82" s="85">
        <v>0.25688026842402373</v>
      </c>
      <c r="G82" s="86">
        <v>11.587999999999999</v>
      </c>
      <c r="H82" s="87">
        <v>0.76576773784939323</v>
      </c>
      <c r="I82" s="87">
        <v>16.908770453927005</v>
      </c>
      <c r="J82" s="88">
        <v>2.8658849744672432</v>
      </c>
      <c r="K82" s="71"/>
      <c r="M82" s="310"/>
      <c r="N82" s="277"/>
      <c r="P82" s="278"/>
      <c r="AA82" s="279"/>
    </row>
    <row r="83" spans="2:27" ht="20.25" customHeight="1">
      <c r="B83" s="84" t="s">
        <v>123</v>
      </c>
      <c r="C83" s="63">
        <v>7</v>
      </c>
      <c r="D83" s="85">
        <v>4.1725765628170132E-2</v>
      </c>
      <c r="E83" s="85">
        <v>0.2864602001298453</v>
      </c>
      <c r="F83" s="85">
        <v>0.2607927256135476</v>
      </c>
      <c r="G83" s="86">
        <v>11.63</v>
      </c>
      <c r="H83" s="87">
        <v>0.70728552243720355</v>
      </c>
      <c r="I83" s="87">
        <v>14.258575159771285</v>
      </c>
      <c r="J83" s="88">
        <v>2.8497720010515439</v>
      </c>
      <c r="K83" s="71"/>
      <c r="M83" s="310"/>
      <c r="N83" s="277"/>
      <c r="P83" s="278"/>
      <c r="AA83" s="279"/>
    </row>
    <row r="84" spans="2:27" ht="20.25" customHeight="1">
      <c r="B84" s="84" t="s">
        <v>123</v>
      </c>
      <c r="C84" s="63">
        <v>8</v>
      </c>
      <c r="D84" s="85">
        <v>6.8881915375957434E-2</v>
      </c>
      <c r="E84" s="85">
        <v>0.29512006263641699</v>
      </c>
      <c r="F84" s="85">
        <v>0.25146306963118575</v>
      </c>
      <c r="G84" s="86">
        <v>12.968999999999999</v>
      </c>
      <c r="H84" s="87">
        <v>0.56974124942184212</v>
      </c>
      <c r="I84" s="87">
        <v>17.005913050924683</v>
      </c>
      <c r="J84" s="88">
        <v>2.7007885397582854</v>
      </c>
      <c r="K84" s="71"/>
      <c r="M84" s="310"/>
      <c r="N84" s="277"/>
      <c r="P84" s="278"/>
      <c r="AA84" s="279"/>
    </row>
    <row r="85" spans="2:27" ht="20.25" customHeight="1">
      <c r="B85" s="84" t="s">
        <v>123</v>
      </c>
      <c r="C85" s="63">
        <v>9</v>
      </c>
      <c r="D85" s="85">
        <v>3.1266537049930127E-2</v>
      </c>
      <c r="E85" s="85">
        <v>0.29474284878586787</v>
      </c>
      <c r="F85" s="85">
        <v>0.27427614622783481</v>
      </c>
      <c r="G85" s="86">
        <v>11.744999999999999</v>
      </c>
      <c r="H85" s="87">
        <v>1.0455727834417119</v>
      </c>
      <c r="I85" s="87">
        <v>16.785177362751767</v>
      </c>
      <c r="J85" s="88">
        <v>2.8275084566582245</v>
      </c>
      <c r="K85" s="71"/>
      <c r="M85" s="310"/>
      <c r="N85" s="277"/>
      <c r="P85" s="278"/>
      <c r="AA85" s="279"/>
    </row>
    <row r="86" spans="2:27" ht="20.25" customHeight="1">
      <c r="B86" s="84" t="s">
        <v>123</v>
      </c>
      <c r="C86" s="63">
        <v>10</v>
      </c>
      <c r="D86" s="85">
        <v>2.1766462685331747E-2</v>
      </c>
      <c r="E86" s="85">
        <v>0.2921944222225144</v>
      </c>
      <c r="F86" s="85">
        <v>0.27218868215457076</v>
      </c>
      <c r="G86" s="86">
        <v>10.167</v>
      </c>
      <c r="H86" s="87">
        <v>1.027308253634535</v>
      </c>
      <c r="I86" s="87">
        <v>12.202885891303682</v>
      </c>
      <c r="J86" s="88">
        <v>3.0253587606437282</v>
      </c>
      <c r="K86" s="71" t="s">
        <v>71</v>
      </c>
      <c r="M86" s="310"/>
      <c r="N86" s="277"/>
      <c r="P86" s="278"/>
      <c r="AA86" s="279"/>
    </row>
    <row r="87" spans="2:27" ht="20.25" customHeight="1">
      <c r="B87" s="84" t="s">
        <v>122</v>
      </c>
      <c r="C87" s="63">
        <v>1</v>
      </c>
      <c r="D87" s="85">
        <v>6.7540032938470135E-2</v>
      </c>
      <c r="E87" s="85">
        <v>0.33982032761402914</v>
      </c>
      <c r="F87" s="85">
        <v>0.20153781342126417</v>
      </c>
      <c r="G87" s="86">
        <v>16.700666666666667</v>
      </c>
      <c r="H87" s="87">
        <v>1.3021532732064058</v>
      </c>
      <c r="I87" s="87">
        <v>34.5662505251155</v>
      </c>
      <c r="J87" s="88">
        <v>2.2895305200742753</v>
      </c>
      <c r="K87" s="71"/>
      <c r="M87" s="310"/>
      <c r="N87" s="277"/>
      <c r="P87" s="278"/>
      <c r="AA87" s="279"/>
    </row>
    <row r="88" spans="2:27" ht="20.25" customHeight="1">
      <c r="B88" s="84" t="s">
        <v>122</v>
      </c>
      <c r="C88" s="63">
        <v>2</v>
      </c>
      <c r="D88" s="85">
        <v>1.5415287761709251E-2</v>
      </c>
      <c r="E88" s="85">
        <v>0.33132041445748234</v>
      </c>
      <c r="F88" s="85">
        <v>0.20206499702924025</v>
      </c>
      <c r="G88" s="86">
        <v>11.531166666666666</v>
      </c>
      <c r="H88" s="87">
        <v>0.64516282576385775</v>
      </c>
      <c r="I88" s="87">
        <v>17.350578927542681</v>
      </c>
      <c r="J88" s="88">
        <v>2.4953196635521189</v>
      </c>
      <c r="K88" s="71"/>
      <c r="M88" s="310"/>
      <c r="N88" s="277"/>
      <c r="P88" s="278"/>
      <c r="AA88" s="279"/>
    </row>
    <row r="89" spans="2:27" ht="20.25" customHeight="1">
      <c r="B89" s="84" t="s">
        <v>122</v>
      </c>
      <c r="C89" s="63">
        <v>3</v>
      </c>
      <c r="D89" s="85">
        <v>9.6133279944367392E-3</v>
      </c>
      <c r="E89" s="85">
        <v>0.34102808423219938</v>
      </c>
      <c r="F89" s="85">
        <v>0.23208566854943347</v>
      </c>
      <c r="G89" s="86">
        <v>11.802272727272729</v>
      </c>
      <c r="H89" s="87">
        <v>0.6160736171070571</v>
      </c>
      <c r="I89" s="87">
        <v>19.436028072692181</v>
      </c>
      <c r="J89" s="88">
        <v>2.4914278267205208</v>
      </c>
      <c r="K89" s="71"/>
      <c r="M89" s="310"/>
      <c r="N89" s="277"/>
      <c r="P89" s="278"/>
      <c r="AA89" s="279"/>
    </row>
    <row r="90" spans="2:27" ht="20.25" customHeight="1">
      <c r="B90" s="84" t="s">
        <v>122</v>
      </c>
      <c r="C90" s="63">
        <v>4</v>
      </c>
      <c r="D90" s="85">
        <v>8.6167966104935337E-3</v>
      </c>
      <c r="E90" s="85">
        <v>0.34703095341092177</v>
      </c>
      <c r="F90" s="85">
        <v>0.25192982354425225</v>
      </c>
      <c r="G90" s="86">
        <v>12.3264</v>
      </c>
      <c r="H90" s="87">
        <v>0.80145537475158091</v>
      </c>
      <c r="I90" s="87">
        <v>24.050482139353822</v>
      </c>
      <c r="J90" s="88">
        <v>2.4485369712149079</v>
      </c>
      <c r="K90" s="71"/>
      <c r="M90" s="310"/>
      <c r="N90" s="277"/>
      <c r="P90" s="278"/>
      <c r="AA90" s="279"/>
    </row>
    <row r="91" spans="2:27" ht="20.25" customHeight="1">
      <c r="B91" s="84" t="s">
        <v>122</v>
      </c>
      <c r="C91" s="63">
        <v>5</v>
      </c>
      <c r="D91" s="85">
        <v>8.4118907557172874E-3</v>
      </c>
      <c r="E91" s="85">
        <v>0.34742120649590336</v>
      </c>
      <c r="F91" s="85">
        <v>0.25406789426678839</v>
      </c>
      <c r="G91" s="86">
        <v>12.43418181818182</v>
      </c>
      <c r="H91" s="87">
        <v>0.86935664904715537</v>
      </c>
      <c r="I91" s="87">
        <v>25.975361366493619</v>
      </c>
      <c r="J91" s="88">
        <v>2.4474776293163427</v>
      </c>
      <c r="K91" s="71"/>
      <c r="M91" s="310"/>
      <c r="N91" s="277"/>
      <c r="P91" s="278"/>
      <c r="AA91" s="279"/>
    </row>
    <row r="92" spans="2:27" ht="20.25" customHeight="1">
      <c r="B92" s="84" t="s">
        <v>122</v>
      </c>
      <c r="C92" s="63">
        <v>6</v>
      </c>
      <c r="D92" s="85">
        <v>9.1283024634727788E-3</v>
      </c>
      <c r="E92" s="85">
        <v>0.350827301312089</v>
      </c>
      <c r="F92" s="85">
        <v>0.24893225849553155</v>
      </c>
      <c r="G92" s="86">
        <v>13.321454545454545</v>
      </c>
      <c r="H92" s="87">
        <v>0.81627561128336301</v>
      </c>
      <c r="I92" s="87">
        <v>29.708191857928526</v>
      </c>
      <c r="J92" s="88">
        <v>2.3639417187196337</v>
      </c>
      <c r="K92" s="71"/>
      <c r="M92" s="310"/>
      <c r="N92" s="277"/>
      <c r="P92" s="278"/>
      <c r="AA92" s="279"/>
    </row>
    <row r="93" spans="2:27" ht="20.25" customHeight="1">
      <c r="B93" s="84" t="s">
        <v>122</v>
      </c>
      <c r="C93" s="63">
        <v>7</v>
      </c>
      <c r="D93" s="85">
        <v>1.0466889478889138E-2</v>
      </c>
      <c r="E93" s="85">
        <v>0.35107394577824652</v>
      </c>
      <c r="F93" s="85">
        <v>0.24777688936652548</v>
      </c>
      <c r="G93" s="86">
        <v>13.855083333333333</v>
      </c>
      <c r="H93" s="87">
        <v>0.74352082687882937</v>
      </c>
      <c r="I93" s="87">
        <v>28.754859804726902</v>
      </c>
      <c r="J93" s="88">
        <v>2.3109431865359862</v>
      </c>
      <c r="K93" s="71"/>
      <c r="M93" s="310"/>
      <c r="N93" s="277"/>
      <c r="P93" s="278"/>
      <c r="AA93" s="279"/>
    </row>
    <row r="94" spans="2:27" ht="20.25" customHeight="1">
      <c r="B94" s="84" t="s">
        <v>122</v>
      </c>
      <c r="C94" s="63">
        <v>8</v>
      </c>
      <c r="D94" s="85">
        <v>1.4281880955654455E-2</v>
      </c>
      <c r="E94" s="85">
        <v>0.35042587028938815</v>
      </c>
      <c r="F94" s="85">
        <v>0.23738517545280152</v>
      </c>
      <c r="G94" s="86">
        <v>14.724416666666665</v>
      </c>
      <c r="H94" s="87">
        <v>0.58182060174375061</v>
      </c>
      <c r="I94" s="87">
        <v>28.23074137666622</v>
      </c>
      <c r="J94" s="88">
        <v>2.2305441621993376</v>
      </c>
      <c r="K94" s="71"/>
      <c r="M94" s="310"/>
      <c r="N94" s="277"/>
      <c r="P94" s="278"/>
      <c r="AA94" s="279"/>
    </row>
    <row r="95" spans="2:27" ht="20.25" customHeight="1">
      <c r="B95" s="84" t="s">
        <v>122</v>
      </c>
      <c r="C95" s="63">
        <v>9</v>
      </c>
      <c r="D95" s="85">
        <v>1.0952860296228974E-2</v>
      </c>
      <c r="E95" s="85">
        <v>0.34899093316550323</v>
      </c>
      <c r="F95" s="85">
        <v>0.24669274551565359</v>
      </c>
      <c r="G95" s="86">
        <v>13.878272727272728</v>
      </c>
      <c r="H95" s="87">
        <v>0.6754282583220963</v>
      </c>
      <c r="I95" s="87">
        <v>29.873817345137152</v>
      </c>
      <c r="J95" s="88">
        <v>2.300252931010343</v>
      </c>
      <c r="K95" s="71"/>
      <c r="M95" s="310"/>
      <c r="N95" s="277"/>
      <c r="P95" s="278"/>
      <c r="AA95" s="279"/>
    </row>
    <row r="96" spans="2:27" ht="20.25" customHeight="1">
      <c r="B96" s="84" t="s">
        <v>122</v>
      </c>
      <c r="C96" s="63">
        <v>10</v>
      </c>
      <c r="D96" s="85">
        <v>9.4282292711086353E-3</v>
      </c>
      <c r="E96" s="85">
        <v>0.34797182940683852</v>
      </c>
      <c r="F96" s="85">
        <v>0.25955635176604575</v>
      </c>
      <c r="G96" s="86">
        <v>12.555818181818182</v>
      </c>
      <c r="H96" s="87">
        <v>0.97070679353964973</v>
      </c>
      <c r="I96" s="87">
        <v>31.364220809538288</v>
      </c>
      <c r="J96" s="88">
        <v>2.4272957142705103</v>
      </c>
      <c r="K96" s="71" t="s">
        <v>69</v>
      </c>
      <c r="M96" s="310"/>
      <c r="N96" s="277"/>
      <c r="P96" s="278"/>
      <c r="AA96" s="279"/>
    </row>
    <row r="97" spans="2:11" ht="20.25" customHeight="1">
      <c r="B97" s="84" t="s">
        <v>118</v>
      </c>
      <c r="C97" s="63">
        <v>1</v>
      </c>
      <c r="D97" s="85">
        <v>3.7385393452812193E-2</v>
      </c>
      <c r="E97" s="85">
        <v>0.3997876907543193</v>
      </c>
      <c r="F97" s="85">
        <v>0.19763366342163138</v>
      </c>
      <c r="G97" s="86">
        <v>13.441299999999998</v>
      </c>
      <c r="H97" s="87">
        <v>1.8188644749736302</v>
      </c>
      <c r="I97" s="87">
        <v>27.273811766508949</v>
      </c>
      <c r="J97" s="88">
        <v>2.0302525168505143</v>
      </c>
      <c r="K97" s="71"/>
    </row>
    <row r="98" spans="2:11" ht="20.25" customHeight="1">
      <c r="B98" s="84" t="s">
        <v>118</v>
      </c>
      <c r="C98" s="63">
        <v>2</v>
      </c>
      <c r="D98" s="85">
        <v>1.9236943596912404E-2</v>
      </c>
      <c r="E98" s="85">
        <v>0.35404014718983895</v>
      </c>
      <c r="F98" s="85">
        <v>0.1399807889186962</v>
      </c>
      <c r="G98" s="86">
        <v>9.1807999999999996</v>
      </c>
      <c r="H98" s="87">
        <v>0.11689744091863059</v>
      </c>
      <c r="I98" s="87">
        <v>5.1138733820536935</v>
      </c>
      <c r="J98" s="88">
        <v>2.394994428062541</v>
      </c>
      <c r="K98" s="71"/>
    </row>
    <row r="99" spans="2:11" ht="20.25" customHeight="1">
      <c r="B99" s="84" t="s">
        <v>118</v>
      </c>
      <c r="C99" s="63">
        <v>3</v>
      </c>
      <c r="D99" s="85">
        <v>9.4677116034051975E-3</v>
      </c>
      <c r="E99" s="85">
        <v>0.35758332155680161</v>
      </c>
      <c r="F99" s="85">
        <v>0.14208043441959167</v>
      </c>
      <c r="G99" s="86">
        <v>9.5292727272727262</v>
      </c>
      <c r="H99" s="87">
        <v>0.13304570296259674</v>
      </c>
      <c r="I99" s="87">
        <v>4.8530740720193712</v>
      </c>
      <c r="J99" s="88">
        <v>2.3915914854168268</v>
      </c>
      <c r="K99" s="71"/>
    </row>
    <row r="100" spans="2:11" ht="20.25" customHeight="1">
      <c r="B100" s="84" t="s">
        <v>118</v>
      </c>
      <c r="C100" s="63">
        <v>4</v>
      </c>
      <c r="D100" s="85">
        <v>8.6879734028893277E-3</v>
      </c>
      <c r="E100" s="85">
        <v>0.36205304803291738</v>
      </c>
      <c r="F100" s="85">
        <v>0.16207579207118436</v>
      </c>
      <c r="G100" s="86">
        <v>10.290800000000001</v>
      </c>
      <c r="H100" s="87">
        <v>0.18596197597562647</v>
      </c>
      <c r="I100" s="87">
        <v>5.8460667787289182</v>
      </c>
      <c r="J100" s="88">
        <v>2.2846601440357603</v>
      </c>
      <c r="K100" s="71"/>
    </row>
    <row r="101" spans="2:11" ht="20.25" customHeight="1">
      <c r="B101" s="84" t="s">
        <v>118</v>
      </c>
      <c r="C101" s="63">
        <v>5</v>
      </c>
      <c r="D101" s="85">
        <v>9.4562495149130184E-3</v>
      </c>
      <c r="E101" s="85">
        <v>0.36469975324742337</v>
      </c>
      <c r="F101" s="85">
        <v>0.15958440913385208</v>
      </c>
      <c r="G101" s="86">
        <v>11.021333333333333</v>
      </c>
      <c r="H101" s="87">
        <v>0.21658141931760064</v>
      </c>
      <c r="I101" s="87">
        <v>8.6831100694748056</v>
      </c>
      <c r="J101" s="88">
        <v>2.1999340572660713</v>
      </c>
      <c r="K101" s="71"/>
    </row>
    <row r="102" spans="2:11" ht="20.25" customHeight="1">
      <c r="B102" s="84" t="s">
        <v>118</v>
      </c>
      <c r="C102" s="63">
        <v>6</v>
      </c>
      <c r="D102" s="85">
        <v>1.0087044936106907E-2</v>
      </c>
      <c r="E102" s="85">
        <v>0.37107365684419519</v>
      </c>
      <c r="F102" s="85">
        <v>0.15950602540436901</v>
      </c>
      <c r="G102" s="86">
        <v>12.634666666666668</v>
      </c>
      <c r="H102" s="87">
        <v>0.25525248022409097</v>
      </c>
      <c r="I102" s="87">
        <v>11.502426451496799</v>
      </c>
      <c r="J102" s="88">
        <v>2.0300483449911209</v>
      </c>
      <c r="K102" s="71"/>
    </row>
    <row r="103" spans="2:11" ht="20.25" customHeight="1">
      <c r="B103" s="84" t="s">
        <v>118</v>
      </c>
      <c r="C103" s="63">
        <v>7</v>
      </c>
      <c r="D103" s="85">
        <v>1.2743514320379167E-2</v>
      </c>
      <c r="E103" s="85">
        <v>0.37028628847050371</v>
      </c>
      <c r="F103" s="85">
        <v>0.15948455393555996</v>
      </c>
      <c r="G103" s="86">
        <v>13.193375</v>
      </c>
      <c r="H103" s="87">
        <v>0.26295542784455062</v>
      </c>
      <c r="I103" s="87">
        <v>10.205174937776606</v>
      </c>
      <c r="J103" s="88">
        <v>1.9785054683736771</v>
      </c>
      <c r="K103" s="71"/>
    </row>
    <row r="104" spans="2:11" ht="20.25" customHeight="1">
      <c r="B104" s="84" t="s">
        <v>118</v>
      </c>
      <c r="C104" s="63">
        <v>8</v>
      </c>
      <c r="D104" s="85">
        <v>1.7863167459033741E-2</v>
      </c>
      <c r="E104" s="85">
        <v>0.36986353679731193</v>
      </c>
      <c r="F104" s="85">
        <v>0.16271972828738063</v>
      </c>
      <c r="G104" s="86">
        <v>13.155666666666667</v>
      </c>
      <c r="H104" s="87">
        <v>0.10664318620691247</v>
      </c>
      <c r="I104" s="87">
        <v>7.6871963390816083</v>
      </c>
      <c r="J104" s="88">
        <v>1.9401692144820286</v>
      </c>
      <c r="K104" s="71"/>
    </row>
    <row r="105" spans="2:11" ht="20.25" customHeight="1">
      <c r="B105" s="84" t="s">
        <v>118</v>
      </c>
      <c r="C105" s="63">
        <v>9</v>
      </c>
      <c r="D105" s="85">
        <v>1.638045239479077E-2</v>
      </c>
      <c r="E105" s="85">
        <v>0.3719033468898002</v>
      </c>
      <c r="F105" s="85">
        <v>0.18046826445292263</v>
      </c>
      <c r="G105" s="86">
        <v>12.893600000000001</v>
      </c>
      <c r="H105" s="87">
        <v>0.18587555327548211</v>
      </c>
      <c r="I105" s="87">
        <v>8.3981954525376921</v>
      </c>
      <c r="J105" s="88">
        <v>1.9434980638707544</v>
      </c>
      <c r="K105" s="71"/>
    </row>
    <row r="106" spans="2:11" ht="20.25" customHeight="1">
      <c r="B106" s="84" t="s">
        <v>118</v>
      </c>
      <c r="C106" s="63">
        <v>10</v>
      </c>
      <c r="D106" s="85">
        <v>1.3600918464445713E-2</v>
      </c>
      <c r="E106" s="85">
        <v>0.36557226613372501</v>
      </c>
      <c r="F106" s="85">
        <v>0.18650606068918732</v>
      </c>
      <c r="G106" s="86">
        <v>11.289099999999999</v>
      </c>
      <c r="H106" s="87">
        <v>0.26977148385076666</v>
      </c>
      <c r="I106" s="87">
        <v>7.9991791672154289</v>
      </c>
      <c r="J106" s="88">
        <v>2.1771978334723938</v>
      </c>
      <c r="K106" s="71" t="s">
        <v>67</v>
      </c>
    </row>
    <row r="107" spans="2:11" ht="20.25" customHeight="1">
      <c r="B107" s="84" t="s">
        <v>120</v>
      </c>
      <c r="C107" s="63">
        <v>1</v>
      </c>
      <c r="D107" s="85">
        <v>3.5789859337506967E-2</v>
      </c>
      <c r="E107" s="85">
        <v>0.39484042657606505</v>
      </c>
      <c r="F107" s="85">
        <v>0.2292739656849411</v>
      </c>
      <c r="G107" s="86">
        <v>16.741199999999999</v>
      </c>
      <c r="H107" s="87">
        <v>2.2317264785181141</v>
      </c>
      <c r="I107" s="87">
        <v>48.363112690608219</v>
      </c>
      <c r="J107" s="88">
        <v>2.28370863003971</v>
      </c>
      <c r="K107" s="71"/>
    </row>
    <row r="108" spans="2:11" ht="20.25" customHeight="1">
      <c r="B108" s="84" t="s">
        <v>120</v>
      </c>
      <c r="C108" s="63">
        <v>2</v>
      </c>
      <c r="D108" s="85">
        <v>3.2190574596779695E-2</v>
      </c>
      <c r="E108" s="85">
        <v>0.28910687242610966</v>
      </c>
      <c r="F108" s="85">
        <v>0.2094034546988453</v>
      </c>
      <c r="G108" s="86">
        <v>11.942818181818183</v>
      </c>
      <c r="H108" s="87">
        <v>0.75119186881082889</v>
      </c>
      <c r="I108" s="87">
        <v>12.596999248959301</v>
      </c>
      <c r="J108" s="88">
        <v>2.7137832707718963</v>
      </c>
      <c r="K108" s="71"/>
    </row>
    <row r="109" spans="2:11" ht="20.25" customHeight="1">
      <c r="B109" s="84" t="s">
        <v>120</v>
      </c>
      <c r="C109" s="63">
        <v>3</v>
      </c>
      <c r="D109" s="85">
        <v>1.260001590303138E-2</v>
      </c>
      <c r="E109" s="85">
        <v>0.29035941868971471</v>
      </c>
      <c r="F109" s="85">
        <v>0.2191781927226025</v>
      </c>
      <c r="G109" s="86">
        <v>11.713909090909089</v>
      </c>
      <c r="H109" s="87">
        <v>0.68741049587305969</v>
      </c>
      <c r="I109" s="87">
        <v>13.288957036315233</v>
      </c>
      <c r="J109" s="88">
        <v>2.714144391021569</v>
      </c>
      <c r="K109" s="71"/>
    </row>
    <row r="110" spans="2:11" ht="20.25" customHeight="1">
      <c r="B110" s="84" t="s">
        <v>120</v>
      </c>
      <c r="C110" s="63">
        <v>4</v>
      </c>
      <c r="D110" s="85">
        <v>1.055994334932695E-2</v>
      </c>
      <c r="E110" s="85">
        <v>0.28972548811990706</v>
      </c>
      <c r="F110" s="85">
        <v>0.22955678222397788</v>
      </c>
      <c r="G110" s="86">
        <v>12.222818181818184</v>
      </c>
      <c r="H110" s="87">
        <v>0.50494224029200174</v>
      </c>
      <c r="I110" s="87">
        <v>15.998696245041319</v>
      </c>
      <c r="J110" s="88">
        <v>2.6484986318671813</v>
      </c>
      <c r="K110" s="71"/>
    </row>
    <row r="111" spans="2:11" ht="20.25" customHeight="1">
      <c r="B111" s="84" t="s">
        <v>120</v>
      </c>
      <c r="C111" s="63">
        <v>5</v>
      </c>
      <c r="D111" s="85">
        <v>1.2172057798553342E-2</v>
      </c>
      <c r="E111" s="85">
        <v>0.2993861882329048</v>
      </c>
      <c r="F111" s="85">
        <v>0.22638999088039499</v>
      </c>
      <c r="G111" s="86">
        <v>13.941555555555556</v>
      </c>
      <c r="H111" s="87">
        <v>0.53899293885563049</v>
      </c>
      <c r="I111" s="87">
        <v>20.638506064979179</v>
      </c>
      <c r="J111" s="88">
        <v>2.4406723458331512</v>
      </c>
      <c r="K111" s="71"/>
    </row>
    <row r="112" spans="2:11" ht="20.25" customHeight="1">
      <c r="B112" s="84" t="s">
        <v>120</v>
      </c>
      <c r="C112" s="63">
        <v>6</v>
      </c>
      <c r="D112" s="85">
        <v>1.1277793166099764E-2</v>
      </c>
      <c r="E112" s="85">
        <v>0.30467613906270236</v>
      </c>
      <c r="F112" s="85">
        <v>0.21336025251737772</v>
      </c>
      <c r="G112" s="86">
        <v>15.465666666666667</v>
      </c>
      <c r="H112" s="87">
        <v>0.38459379185843523</v>
      </c>
      <c r="I112" s="87">
        <v>26.567929652437353</v>
      </c>
      <c r="J112" s="88">
        <v>2.2951188530449964</v>
      </c>
      <c r="K112" s="71"/>
    </row>
    <row r="113" spans="2:11" ht="20.25" customHeight="1">
      <c r="B113" s="84" t="s">
        <v>120</v>
      </c>
      <c r="C113" s="63">
        <v>7</v>
      </c>
      <c r="D113" s="85">
        <v>1.173493002937508E-2</v>
      </c>
      <c r="E113" s="85">
        <v>0.30165092809687405</v>
      </c>
      <c r="F113" s="85">
        <v>0.20805748967634893</v>
      </c>
      <c r="G113" s="86">
        <v>15.811</v>
      </c>
      <c r="H113" s="87">
        <v>0.11351018371302733</v>
      </c>
      <c r="I113" s="87">
        <v>24.124252573833399</v>
      </c>
      <c r="J113" s="88">
        <v>2.2696797479549038</v>
      </c>
      <c r="K113" s="71"/>
    </row>
    <row r="114" spans="2:11" ht="20.25" customHeight="1">
      <c r="B114" s="84" t="s">
        <v>120</v>
      </c>
      <c r="C114" s="63">
        <v>8</v>
      </c>
      <c r="D114" s="85">
        <v>1.5389247113688406E-2</v>
      </c>
      <c r="E114" s="85">
        <v>0.30021833667424541</v>
      </c>
      <c r="F114" s="85">
        <v>0.20244939986722582</v>
      </c>
      <c r="G114" s="86">
        <v>16.599444444444444</v>
      </c>
      <c r="H114" s="87">
        <v>0.26861642057357116</v>
      </c>
      <c r="I114" s="87">
        <v>26.275864079961739</v>
      </c>
      <c r="J114" s="88">
        <v>2.1874696094602597</v>
      </c>
      <c r="K114" s="71"/>
    </row>
    <row r="115" spans="2:11" ht="20.25" customHeight="1">
      <c r="B115" s="84" t="s">
        <v>120</v>
      </c>
      <c r="C115" s="63">
        <v>9</v>
      </c>
      <c r="D115" s="85">
        <v>1.2307356055959394E-2</v>
      </c>
      <c r="E115" s="85">
        <v>0.30629561348624618</v>
      </c>
      <c r="F115" s="85">
        <v>0.2041380447206462</v>
      </c>
      <c r="G115" s="86">
        <v>15.84866666666667</v>
      </c>
      <c r="H115" s="87">
        <v>0.30386163508515579</v>
      </c>
      <c r="I115" s="87">
        <v>27.294371371524118</v>
      </c>
      <c r="J115" s="88">
        <v>2.2773861336019259</v>
      </c>
      <c r="K115" s="71"/>
    </row>
    <row r="116" spans="2:11" ht="20.25" customHeight="1">
      <c r="B116" s="84" t="s">
        <v>120</v>
      </c>
      <c r="C116" s="63">
        <v>10</v>
      </c>
      <c r="D116" s="85">
        <v>1.5156285568739552E-2</v>
      </c>
      <c r="E116" s="85">
        <v>0.30623095973299985</v>
      </c>
      <c r="F116" s="85">
        <v>0.23049549004975767</v>
      </c>
      <c r="G116" s="86">
        <v>14.466222222222221</v>
      </c>
      <c r="H116" s="87">
        <v>7.9138847323407646E-2</v>
      </c>
      <c r="I116" s="87">
        <v>29.140362472611848</v>
      </c>
      <c r="J116" s="88">
        <v>2.3757874881878265</v>
      </c>
      <c r="K116" s="71" t="s">
        <v>67</v>
      </c>
    </row>
    <row r="117" spans="2:11" ht="20.25" customHeight="1">
      <c r="B117" s="84" t="s">
        <v>121</v>
      </c>
      <c r="C117" s="63">
        <v>1</v>
      </c>
      <c r="D117" s="85">
        <v>4.2328006140400443E-2</v>
      </c>
      <c r="E117" s="85">
        <v>0.37653062967013973</v>
      </c>
      <c r="F117" s="85">
        <v>0.22900255513361881</v>
      </c>
      <c r="G117" s="86">
        <v>15.931833333333335</v>
      </c>
      <c r="H117" s="87">
        <v>1.5081109064760621</v>
      </c>
      <c r="I117" s="87">
        <v>31.915489922271739</v>
      </c>
      <c r="J117" s="88">
        <v>2.5752482808383221</v>
      </c>
      <c r="K117" s="71"/>
    </row>
    <row r="118" spans="2:11" ht="20.25" customHeight="1">
      <c r="B118" s="84" t="s">
        <v>121</v>
      </c>
      <c r="C118" s="63">
        <v>2</v>
      </c>
      <c r="D118" s="85">
        <v>3.1880151399612096E-2</v>
      </c>
      <c r="E118" s="85">
        <v>0.25778459600907228</v>
      </c>
      <c r="F118" s="85">
        <v>0.19733410573742433</v>
      </c>
      <c r="G118" s="86">
        <v>11.858000000000001</v>
      </c>
      <c r="H118" s="87">
        <v>0.41289536887725919</v>
      </c>
      <c r="I118" s="87">
        <v>10.322384221931481</v>
      </c>
      <c r="J118" s="88">
        <v>2.9166783925800952</v>
      </c>
      <c r="K118" s="71"/>
    </row>
    <row r="119" spans="2:11" ht="20.25" customHeight="1">
      <c r="B119" s="84" t="s">
        <v>121</v>
      </c>
      <c r="C119" s="63">
        <v>3</v>
      </c>
      <c r="D119" s="85">
        <v>1.0957475315330447E-2</v>
      </c>
      <c r="E119" s="85">
        <v>0.26335785558597657</v>
      </c>
      <c r="F119" s="85">
        <v>0.21046909259704441</v>
      </c>
      <c r="G119" s="86">
        <v>11.792444444444444</v>
      </c>
      <c r="H119" s="87">
        <v>9.1892266556886024E-2</v>
      </c>
      <c r="I119" s="87">
        <v>16.196907035195547</v>
      </c>
      <c r="J119" s="88">
        <v>2.9472950386551688</v>
      </c>
      <c r="K119" s="71"/>
    </row>
    <row r="120" spans="2:11" ht="20.25" customHeight="1">
      <c r="B120" s="84" t="s">
        <v>121</v>
      </c>
      <c r="C120" s="63">
        <v>4</v>
      </c>
      <c r="D120" s="85">
        <v>1.0416468151325093E-2</v>
      </c>
      <c r="E120" s="85">
        <v>0.2642860462759174</v>
      </c>
      <c r="F120" s="85">
        <v>0.22337261020319044</v>
      </c>
      <c r="G120" s="86">
        <v>12.548444444444446</v>
      </c>
      <c r="H120" s="87">
        <v>1.1630744929222376</v>
      </c>
      <c r="I120" s="87">
        <v>16.092225991916273</v>
      </c>
      <c r="J120" s="88">
        <v>2.8187726696438533</v>
      </c>
      <c r="K120" s="71"/>
    </row>
    <row r="121" spans="2:11" ht="20.25" customHeight="1">
      <c r="B121" s="84" t="s">
        <v>121</v>
      </c>
      <c r="C121" s="63">
        <v>5</v>
      </c>
      <c r="D121" s="85">
        <v>1.0742127574024447E-2</v>
      </c>
      <c r="E121" s="85">
        <v>0.26402604627971638</v>
      </c>
      <c r="F121" s="85">
        <v>0.22924176083356596</v>
      </c>
      <c r="G121" s="86">
        <v>12.989624999999998</v>
      </c>
      <c r="H121" s="87">
        <v>3.1489252861753567E-2</v>
      </c>
      <c r="I121" s="87">
        <v>14.554880311882703</v>
      </c>
      <c r="J121" s="88">
        <v>2.748497486792755</v>
      </c>
      <c r="K121" s="71"/>
    </row>
    <row r="122" spans="2:11" ht="20.25" customHeight="1">
      <c r="B122" s="84" t="s">
        <v>121</v>
      </c>
      <c r="C122" s="63">
        <v>6</v>
      </c>
      <c r="D122" s="85">
        <v>1.2056913043475096E-2</v>
      </c>
      <c r="E122" s="85">
        <v>0.26669860067931767</v>
      </c>
      <c r="F122" s="85">
        <v>0.22492233855427626</v>
      </c>
      <c r="G122" s="86">
        <v>14.495500000000002</v>
      </c>
      <c r="H122" s="87">
        <v>4.4987038398763751E-2</v>
      </c>
      <c r="I122" s="87">
        <v>18.332860819473353</v>
      </c>
      <c r="J122" s="88">
        <v>2.5796976097666979</v>
      </c>
      <c r="K122" s="71"/>
    </row>
    <row r="123" spans="2:11" ht="20.25" customHeight="1">
      <c r="B123" s="84" t="s">
        <v>121</v>
      </c>
      <c r="C123" s="63">
        <v>7</v>
      </c>
      <c r="D123" s="85">
        <v>1.2546588959897074E-2</v>
      </c>
      <c r="E123" s="85">
        <v>0.2694032783831663</v>
      </c>
      <c r="F123" s="85">
        <v>0.21096039886574558</v>
      </c>
      <c r="G123" s="86">
        <v>14.893125</v>
      </c>
      <c r="H123" s="87">
        <v>6.1196634674665976E-2</v>
      </c>
      <c r="I123" s="87">
        <v>17.123058368774185</v>
      </c>
      <c r="J123" s="88">
        <v>2.5319012957922848</v>
      </c>
      <c r="K123" s="71"/>
    </row>
    <row r="124" spans="2:11" ht="20.25" customHeight="1">
      <c r="B124" s="84" t="s">
        <v>121</v>
      </c>
      <c r="C124" s="63">
        <v>8</v>
      </c>
      <c r="D124" s="85">
        <v>1.6426440485894062E-2</v>
      </c>
      <c r="E124" s="85">
        <v>0.27173336650918606</v>
      </c>
      <c r="F124" s="85">
        <v>0.20750919635363407</v>
      </c>
      <c r="G124" s="86">
        <v>15.736875</v>
      </c>
      <c r="H124" s="87">
        <v>0.14475751591211858</v>
      </c>
      <c r="I124" s="87">
        <v>19.186695215847021</v>
      </c>
      <c r="J124" s="88">
        <v>2.4473570642119031</v>
      </c>
      <c r="K124" s="71"/>
    </row>
    <row r="125" spans="2:11" ht="20.25" customHeight="1">
      <c r="B125" s="84" t="s">
        <v>121</v>
      </c>
      <c r="C125" s="63">
        <v>9</v>
      </c>
      <c r="D125" s="85">
        <v>1.3542639501676244E-2</v>
      </c>
      <c r="E125" s="85">
        <v>0.27704132966826295</v>
      </c>
      <c r="F125" s="85">
        <v>0.21529112449711313</v>
      </c>
      <c r="G125" s="86">
        <v>15.41675</v>
      </c>
      <c r="H125" s="87">
        <v>0.22483908566937422</v>
      </c>
      <c r="I125" s="87">
        <v>23.58346409548491</v>
      </c>
      <c r="J125" s="88">
        <v>2.4817106476484807</v>
      </c>
      <c r="K125" s="71"/>
    </row>
    <row r="126" spans="2:11" ht="20.25" customHeight="1">
      <c r="B126" s="84" t="s">
        <v>121</v>
      </c>
      <c r="C126" s="63">
        <v>10</v>
      </c>
      <c r="D126" s="85">
        <v>1.2123701388259148E-2</v>
      </c>
      <c r="E126" s="85">
        <v>0.27963452791872273</v>
      </c>
      <c r="F126" s="85">
        <v>0.23574213323150783</v>
      </c>
      <c r="G126" s="86">
        <v>14.529777777777777</v>
      </c>
      <c r="H126" s="87">
        <v>0.49886686404798386</v>
      </c>
      <c r="I126" s="87">
        <v>29.064896252688371</v>
      </c>
      <c r="J126" s="88">
        <v>2.6287498588284062</v>
      </c>
      <c r="K126" s="71" t="s">
        <v>70</v>
      </c>
    </row>
    <row r="127" spans="2:11" ht="20.25" customHeight="1">
      <c r="B127" s="84" t="s">
        <v>119</v>
      </c>
      <c r="C127" s="63">
        <v>1</v>
      </c>
      <c r="D127" s="85">
        <v>6.7738017455630212E-2</v>
      </c>
      <c r="E127" s="85">
        <v>0.34797721945572146</v>
      </c>
      <c r="F127" s="85">
        <v>0.18942810701110424</v>
      </c>
      <c r="G127" s="86">
        <v>17.042749999999998</v>
      </c>
      <c r="H127" s="87">
        <v>1.3336011128702665</v>
      </c>
      <c r="I127" s="87">
        <v>28.141820930738945</v>
      </c>
      <c r="J127" s="88">
        <v>3.0889005477523361</v>
      </c>
      <c r="K127" s="71"/>
    </row>
    <row r="128" spans="2:11" ht="20.25" customHeight="1">
      <c r="B128" s="84" t="s">
        <v>119</v>
      </c>
      <c r="C128" s="63">
        <v>2</v>
      </c>
      <c r="D128" s="85">
        <v>3.9094079374313619E-2</v>
      </c>
      <c r="E128" s="85">
        <v>0.21001603211607003</v>
      </c>
      <c r="F128" s="85">
        <v>0.1595939455802429</v>
      </c>
      <c r="G128" s="86">
        <v>12.0016</v>
      </c>
      <c r="H128" s="87">
        <v>0.63153604179610412</v>
      </c>
      <c r="I128" s="87">
        <v>9.7329507668865283</v>
      </c>
      <c r="J128" s="88">
        <v>3.5006546970100865</v>
      </c>
      <c r="K128" s="71"/>
    </row>
    <row r="129" spans="2:11" ht="20.25" customHeight="1">
      <c r="B129" s="84" t="s">
        <v>119</v>
      </c>
      <c r="C129" s="63">
        <v>3</v>
      </c>
      <c r="D129" s="85">
        <v>1.7321943243670462E-2</v>
      </c>
      <c r="E129" s="85">
        <v>0.20209855934973373</v>
      </c>
      <c r="F129" s="85">
        <v>0.1733791446109238</v>
      </c>
      <c r="G129" s="86">
        <v>11.334200000000001</v>
      </c>
      <c r="H129" s="87">
        <v>0.2293572250714522</v>
      </c>
      <c r="I129" s="87">
        <v>10.915912159091718</v>
      </c>
      <c r="J129" s="88">
        <v>3.5755667283772872</v>
      </c>
      <c r="K129" s="71"/>
    </row>
    <row r="130" spans="2:11" ht="20.25" customHeight="1">
      <c r="B130" s="84" t="s">
        <v>119</v>
      </c>
      <c r="C130" s="63">
        <v>4</v>
      </c>
      <c r="D130" s="85">
        <v>1.5850559328889884E-2</v>
      </c>
      <c r="E130" s="85">
        <v>0.21468041830123974</v>
      </c>
      <c r="F130" s="85">
        <v>0.18816830646650232</v>
      </c>
      <c r="G130" s="86">
        <v>13.073</v>
      </c>
      <c r="H130" s="87">
        <v>8.0312113098254229E-2</v>
      </c>
      <c r="I130" s="87">
        <v>15.113549876008507</v>
      </c>
      <c r="J130" s="88">
        <v>3.3833699911286628</v>
      </c>
      <c r="K130" s="71"/>
    </row>
    <row r="131" spans="2:11" ht="20.25" customHeight="1">
      <c r="B131" s="84" t="s">
        <v>119</v>
      </c>
      <c r="C131" s="63">
        <v>5</v>
      </c>
      <c r="D131" s="85">
        <v>1.8205266469485833E-2</v>
      </c>
      <c r="E131" s="85">
        <v>0.22383054219949797</v>
      </c>
      <c r="F131" s="85">
        <v>0.19292807715658944</v>
      </c>
      <c r="G131" s="86">
        <v>14.354166666666666</v>
      </c>
      <c r="H131" s="87">
        <v>3.5045972235529417E-2</v>
      </c>
      <c r="I131" s="87">
        <v>19.382369644705296</v>
      </c>
      <c r="J131" s="88">
        <v>3.1475960233532359</v>
      </c>
      <c r="K131" s="71"/>
    </row>
    <row r="132" spans="2:11" ht="20.25" customHeight="1">
      <c r="B132" s="84" t="s">
        <v>119</v>
      </c>
      <c r="C132" s="63">
        <v>6</v>
      </c>
      <c r="D132" s="85">
        <v>2.2052890458608438E-2</v>
      </c>
      <c r="E132" s="85">
        <v>0.22396228770665558</v>
      </c>
      <c r="F132" s="85">
        <v>0.18543196848130092</v>
      </c>
      <c r="G132" s="86">
        <v>16.156399999999998</v>
      </c>
      <c r="H132" s="87">
        <v>0.13411902354661465</v>
      </c>
      <c r="I132" s="87">
        <v>22.409467465183738</v>
      </c>
      <c r="J132" s="88">
        <v>2.9812655609207659</v>
      </c>
      <c r="K132" s="71"/>
    </row>
    <row r="133" spans="2:11" ht="20.25" customHeight="1">
      <c r="B133" s="84" t="s">
        <v>119</v>
      </c>
      <c r="C133" s="63">
        <v>7</v>
      </c>
      <c r="D133" s="85">
        <v>2.247165580672195E-2</v>
      </c>
      <c r="E133" s="85">
        <v>0.22381876031447479</v>
      </c>
      <c r="F133" s="85">
        <v>0.18086431320809551</v>
      </c>
      <c r="G133" s="86">
        <v>16.497199999999999</v>
      </c>
      <c r="H133" s="87">
        <v>7.7450739225213117E-2</v>
      </c>
      <c r="I133" s="87">
        <v>22.787354449435529</v>
      </c>
      <c r="J133" s="88">
        <v>2.9471353421443167</v>
      </c>
      <c r="K133" s="71"/>
    </row>
    <row r="134" spans="2:11" ht="20.25" customHeight="1">
      <c r="B134" s="84" t="s">
        <v>119</v>
      </c>
      <c r="C134" s="63">
        <v>8</v>
      </c>
      <c r="D134" s="85">
        <v>2.7800447414364032E-2</v>
      </c>
      <c r="E134" s="85">
        <v>0.22523377896679739</v>
      </c>
      <c r="F134" s="85">
        <v>0.17316685711960383</v>
      </c>
      <c r="G134" s="86">
        <v>17.127400000000002</v>
      </c>
      <c r="H134" s="87">
        <v>6.6108238136858302E-2</v>
      </c>
      <c r="I134" s="87">
        <v>23.060757070074072</v>
      </c>
      <c r="J134" s="88">
        <v>2.8587119977279869</v>
      </c>
      <c r="K134" s="71"/>
    </row>
    <row r="135" spans="2:11" ht="20.25" customHeight="1">
      <c r="B135" s="84" t="s">
        <v>119</v>
      </c>
      <c r="C135" s="63">
        <v>9</v>
      </c>
      <c r="D135" s="85">
        <v>2.5197916522312066E-2</v>
      </c>
      <c r="E135" s="85">
        <v>0.22614008276605554</v>
      </c>
      <c r="F135" s="85">
        <v>0.17903436509500245</v>
      </c>
      <c r="G135" s="86">
        <v>16.381999999999998</v>
      </c>
      <c r="H135" s="87">
        <v>7.325303006209323E-2</v>
      </c>
      <c r="I135" s="87">
        <v>22.490660040685921</v>
      </c>
      <c r="J135" s="88">
        <v>2.9187022664992526</v>
      </c>
      <c r="K135" s="71"/>
    </row>
    <row r="136" spans="2:11" ht="20.25" customHeight="1">
      <c r="B136" s="84" t="s">
        <v>119</v>
      </c>
      <c r="C136" s="63">
        <v>10</v>
      </c>
      <c r="D136" s="85">
        <v>2.3866989932502976E-2</v>
      </c>
      <c r="E136" s="85">
        <v>0.23534600649539303</v>
      </c>
      <c r="F136" s="85">
        <v>0.20470477654501959</v>
      </c>
      <c r="G136" s="86">
        <v>15.543333333333331</v>
      </c>
      <c r="H136" s="87">
        <v>0.22076751654167229</v>
      </c>
      <c r="I136" s="87">
        <v>27.072568300045589</v>
      </c>
      <c r="J136" s="88">
        <v>2.9774820391301398</v>
      </c>
      <c r="K136" s="71" t="s">
        <v>70</v>
      </c>
    </row>
    <row r="137" spans="2:11" ht="20.25" customHeight="1">
      <c r="B137" s="82" t="s">
        <v>127</v>
      </c>
      <c r="C137" s="81"/>
      <c r="D137" s="82"/>
      <c r="E137" s="82"/>
      <c r="F137" s="82"/>
      <c r="G137" s="82"/>
      <c r="H137" s="82"/>
      <c r="I137" s="82"/>
      <c r="J137" s="82"/>
      <c r="K137" s="81"/>
    </row>
    <row r="138" spans="2:11" ht="20.25" customHeight="1">
      <c r="B138" s="227" t="str">
        <f>C66</f>
        <v>801</v>
      </c>
      <c r="C138" s="53"/>
      <c r="D138" s="64">
        <f t="shared" ref="D138:J143" si="2">(SUMIFS(D$77:D$136,$B$77:$B$136,$B138,$C$77:$C$136,MAX($C$77:$C$136))/SUMIFS(D$77:D$136,$B$77:$B$136,$B138,$C$77:$C$136,MAX($C$77:$C$136)-1))-1</f>
        <v>-0.30384159107315056</v>
      </c>
      <c r="E138" s="64">
        <f t="shared" si="2"/>
        <v>-8.6462710591662661E-3</v>
      </c>
      <c r="F138" s="64">
        <f t="shared" si="2"/>
        <v>-7.6108115925255237E-3</v>
      </c>
      <c r="G138" s="64">
        <f t="shared" si="2"/>
        <v>-0.13435504469987225</v>
      </c>
      <c r="H138" s="64">
        <f t="shared" si="2"/>
        <v>-1.7468444183345588E-2</v>
      </c>
      <c r="I138" s="64">
        <f t="shared" si="2"/>
        <v>-0.2729963093280573</v>
      </c>
      <c r="J138" s="83">
        <f t="shared" si="2"/>
        <v>6.9973373030805641E-2</v>
      </c>
      <c r="K138" s="54"/>
    </row>
    <row r="139" spans="2:11" ht="20.25" customHeight="1">
      <c r="B139" s="41" t="str">
        <f>D66</f>
        <v>800</v>
      </c>
      <c r="C139" s="53"/>
      <c r="D139" s="64">
        <f t="shared" si="2"/>
        <v>-0.13919934920061594</v>
      </c>
      <c r="E139" s="64">
        <f t="shared" si="2"/>
        <v>-2.9201439401905782E-3</v>
      </c>
      <c r="F139" s="64">
        <f t="shared" si="2"/>
        <v>5.214424211585067E-2</v>
      </c>
      <c r="G139" s="64">
        <f t="shared" si="2"/>
        <v>-9.5289563149723921E-2</v>
      </c>
      <c r="H139" s="64">
        <f t="shared" si="2"/>
        <v>0.43717231486743913</v>
      </c>
      <c r="I139" s="64">
        <f t="shared" si="2"/>
        <v>4.9889957054441991E-2</v>
      </c>
      <c r="J139" s="83">
        <f t="shared" si="2"/>
        <v>5.5229919087361523E-2</v>
      </c>
      <c r="K139" s="54"/>
    </row>
    <row r="140" spans="2:11" ht="20.25" customHeight="1">
      <c r="B140" s="41" t="str">
        <f>E66</f>
        <v>17</v>
      </c>
      <c r="C140" s="53"/>
      <c r="D140" s="64">
        <f t="shared" si="2"/>
        <v>-0.16968602962571355</v>
      </c>
      <c r="E140" s="64">
        <f t="shared" si="2"/>
        <v>-1.7023457328420255E-2</v>
      </c>
      <c r="F140" s="64">
        <f t="shared" si="2"/>
        <v>3.3456276950232011E-2</v>
      </c>
      <c r="G140" s="64">
        <f t="shared" si="2"/>
        <v>-0.12444158342123235</v>
      </c>
      <c r="H140" s="64">
        <f t="shared" si="2"/>
        <v>0.45135537781530743</v>
      </c>
      <c r="I140" s="64">
        <f t="shared" si="2"/>
        <v>-4.7512145624295066E-2</v>
      </c>
      <c r="J140" s="83">
        <f t="shared" si="2"/>
        <v>0.12024697834593812</v>
      </c>
      <c r="K140" s="54"/>
    </row>
    <row r="141" spans="2:11" ht="20.25" customHeight="1">
      <c r="B141" s="41" t="str">
        <f>F66</f>
        <v>70</v>
      </c>
      <c r="C141" s="53"/>
      <c r="D141" s="64">
        <f t="shared" si="2"/>
        <v>0.23148184710238118</v>
      </c>
      <c r="E141" s="64">
        <f t="shared" si="2"/>
        <v>-2.1108285721249676E-4</v>
      </c>
      <c r="F141" s="64">
        <f t="shared" si="2"/>
        <v>0.12911579203759138</v>
      </c>
      <c r="G141" s="64">
        <f>(SUMIFS(G$77:G$136,$B$77:$B$136,$B141,$C$77:$C$136,MAX($C$77:$C$136))/SUMIFS(G$77:G$136,$B$77:$B$136,$B141,$C$77:$C$136,MAX($C$77:$C$136)-1))-1</f>
        <v>-8.7227807456638717E-2</v>
      </c>
      <c r="H141" s="64">
        <f t="shared" si="2"/>
        <v>-0.73955630396963623</v>
      </c>
      <c r="I141" s="64">
        <f>(SUMIFS(I$77:I$136,$B$77:$B$136,$B141,$C$77:$C$136,MAX($C$77:$C$136))/SUMIFS(I$77:I$136,$B$77:$B$136,$B141,$C$77:$C$136,MAX($C$77:$C$136)-1))-1</f>
        <v>6.7632665942752856E-2</v>
      </c>
      <c r="J141" s="83">
        <f t="shared" si="2"/>
        <v>4.3208023942021834E-2</v>
      </c>
      <c r="K141" s="54"/>
    </row>
    <row r="142" spans="2:11" ht="20.25" customHeight="1">
      <c r="B142" s="41" t="str">
        <f>G66</f>
        <v>71</v>
      </c>
      <c r="C142" s="53"/>
      <c r="D142" s="64">
        <f t="shared" si="2"/>
        <v>-0.10477559512984658</v>
      </c>
      <c r="E142" s="64">
        <f t="shared" si="2"/>
        <v>9.3603299318731903E-3</v>
      </c>
      <c r="F142" s="64">
        <f t="shared" si="2"/>
        <v>9.4992344817581786E-2</v>
      </c>
      <c r="G142" s="64">
        <f t="shared" si="2"/>
        <v>-5.7533022344023466E-2</v>
      </c>
      <c r="H142" s="64">
        <f t="shared" si="2"/>
        <v>1.2187728728872673</v>
      </c>
      <c r="I142" s="64">
        <f t="shared" si="2"/>
        <v>0.23242692994592296</v>
      </c>
      <c r="J142" s="83">
        <f t="shared" si="2"/>
        <v>5.9249135800441E-2</v>
      </c>
      <c r="K142" s="54"/>
    </row>
    <row r="143" spans="2:11" ht="20.25" customHeight="1">
      <c r="B143" s="41" t="str">
        <f>H66</f>
        <v>60-5</v>
      </c>
      <c r="C143" s="53"/>
      <c r="D143" s="64">
        <f t="shared" si="2"/>
        <v>-5.2818914160247754E-2</v>
      </c>
      <c r="E143" s="64">
        <f t="shared" si="2"/>
        <v>4.0708942955774541E-2</v>
      </c>
      <c r="F143" s="64">
        <f t="shared" si="2"/>
        <v>0.14338259270166054</v>
      </c>
      <c r="G143" s="64">
        <f t="shared" si="2"/>
        <v>-5.1194400358116621E-2</v>
      </c>
      <c r="H143" s="64">
        <f t="shared" si="2"/>
        <v>2.0137663432425637</v>
      </c>
      <c r="I143" s="64">
        <f t="shared" si="2"/>
        <v>0.2037249351984749</v>
      </c>
      <c r="J143" s="83">
        <f t="shared" si="2"/>
        <v>2.0139009485674153E-2</v>
      </c>
      <c r="K143" s="54"/>
    </row>
    <row r="144" spans="2:11" ht="20.25" customHeight="1" thickBot="1"/>
    <row r="145" spans="2:9" ht="17.25" thickTop="1">
      <c r="B145" s="25" t="s">
        <v>51</v>
      </c>
      <c r="C145" s="25"/>
      <c r="D145" s="25"/>
      <c r="E145" s="25"/>
      <c r="F145" s="166" t="s">
        <v>77</v>
      </c>
      <c r="G145" s="42"/>
      <c r="H145" s="25"/>
      <c r="I145" s="25"/>
    </row>
    <row r="146" spans="2:9">
      <c r="B146" s="26" t="s">
        <v>33</v>
      </c>
      <c r="C146" s="26" t="s">
        <v>52</v>
      </c>
      <c r="D146" s="26"/>
      <c r="E146" s="26"/>
      <c r="F146" s="89" t="s">
        <v>78</v>
      </c>
      <c r="G146" s="43"/>
      <c r="H146" s="45" t="s">
        <v>81</v>
      </c>
      <c r="I146" s="45"/>
    </row>
    <row r="147" spans="2:9">
      <c r="B147" s="26" t="s">
        <v>34</v>
      </c>
      <c r="C147" s="26" t="s">
        <v>53</v>
      </c>
      <c r="D147" s="26"/>
      <c r="E147" s="26"/>
      <c r="F147" s="89" t="s">
        <v>79</v>
      </c>
      <c r="G147" s="43"/>
      <c r="H147" s="45" t="s">
        <v>82</v>
      </c>
      <c r="I147" s="45"/>
    </row>
    <row r="148" spans="2:9">
      <c r="B148" s="26" t="s">
        <v>4</v>
      </c>
      <c r="C148" s="26" t="s">
        <v>54</v>
      </c>
      <c r="D148" s="26"/>
      <c r="E148" s="26"/>
      <c r="F148" s="89" t="s">
        <v>80</v>
      </c>
      <c r="G148" s="43"/>
      <c r="H148" s="45" t="s">
        <v>83</v>
      </c>
      <c r="I148" s="45"/>
    </row>
    <row r="149" spans="2:9">
      <c r="B149" s="26" t="s">
        <v>5</v>
      </c>
      <c r="C149" s="26" t="s">
        <v>55</v>
      </c>
      <c r="D149" s="26"/>
      <c r="E149" s="26"/>
      <c r="F149" s="89" t="s">
        <v>87</v>
      </c>
      <c r="G149" s="43"/>
      <c r="H149" s="45" t="s">
        <v>84</v>
      </c>
      <c r="I149" s="45"/>
    </row>
    <row r="150" spans="2:9">
      <c r="B150" s="26" t="s">
        <v>56</v>
      </c>
      <c r="C150" s="26" t="s">
        <v>57</v>
      </c>
      <c r="D150" s="26"/>
      <c r="E150" s="26"/>
      <c r="F150" s="89" t="s">
        <v>88</v>
      </c>
      <c r="G150" s="43"/>
      <c r="H150" s="45" t="s">
        <v>85</v>
      </c>
      <c r="I150" s="45"/>
    </row>
    <row r="151" spans="2:9" ht="17.25" thickBot="1">
      <c r="B151" s="27" t="s">
        <v>58</v>
      </c>
      <c r="C151" s="27" t="s">
        <v>59</v>
      </c>
      <c r="D151" s="27"/>
      <c r="E151" s="27"/>
      <c r="F151" s="90" t="s">
        <v>89</v>
      </c>
      <c r="G151" s="44"/>
      <c r="H151" s="46" t="s">
        <v>86</v>
      </c>
      <c r="I151" s="46"/>
    </row>
    <row r="152" spans="2:9" ht="17.25" thickTop="1"/>
    <row r="153" spans="2:9" ht="6.75" customHeight="1"/>
  </sheetData>
  <mergeCells count="3">
    <mergeCell ref="O9:P9"/>
    <mergeCell ref="C4:D4"/>
    <mergeCell ref="C5:D5"/>
  </mergeCells>
  <phoneticPr fontId="2" type="noConversion"/>
  <conditionalFormatting sqref="B77:K136">
    <cfRule type="expression" dxfId="46" priority="14">
      <formula>$B77&lt;&gt;$B78</formula>
    </cfRule>
  </conditionalFormatting>
  <conditionalFormatting sqref="C67:K67">
    <cfRule type="containsText" dxfId="45" priority="16" operator="containsText" text="F">
      <formula>NOT(ISERROR(SEARCH("F",C67)))</formula>
    </cfRule>
    <cfRule type="containsText" dxfId="44" priority="17" operator="containsText" text="D">
      <formula>NOT(ISERROR(SEARCH("D",C67)))</formula>
    </cfRule>
    <cfRule type="containsText" dxfId="43" priority="18" operator="containsText" text="S">
      <formula>NOT(ISERROR(SEARCH("S",C67)))</formula>
    </cfRule>
    <cfRule type="containsText" dxfId="42" priority="19" operator="containsText" text="A">
      <formula>NOT(ISERROR(SEARCH("A",C67)))</formula>
    </cfRule>
  </conditionalFormatting>
  <conditionalFormatting sqref="D54:K54 D56:K57 D58:D63 D64:K65 D74:K74 D137:K137 K138:K143">
    <cfRule type="containsText" dxfId="41" priority="74" operator="containsText" text="악화">
      <formula>NOT(ISERROR(SEARCH("악화",D54)))</formula>
    </cfRule>
  </conditionalFormatting>
  <conditionalFormatting sqref="D54:K54 D56:K57 D64:K65 D74:K74 D137:K137 K138:K143 D58:D63">
    <cfRule type="containsText" dxfId="40" priority="73" operator="containsText" text="개선">
      <formula>NOT(ISERROR(SEARCH("개선",D54)))</formula>
    </cfRule>
  </conditionalFormatting>
  <conditionalFormatting sqref="G4:G5">
    <cfRule type="containsText" dxfId="39" priority="7" operator="containsText" text="S">
      <formula>NOT(ISERROR(SEARCH("S",G4)))</formula>
    </cfRule>
    <cfRule type="containsText" dxfId="38" priority="8" operator="containsText" text="A">
      <formula>NOT(ISERROR(SEARCH("A",G4)))</formula>
    </cfRule>
  </conditionalFormatting>
  <conditionalFormatting sqref="G5">
    <cfRule type="containsText" dxfId="37" priority="5" operator="containsText" text="F">
      <formula>NOT(ISERROR(SEARCH("F",G5)))</formula>
    </cfRule>
    <cfRule type="containsText" dxfId="36" priority="6" operator="containsText" text="D">
      <formula>NOT(ISERROR(SEARCH("D",G5)))</formula>
    </cfRule>
  </conditionalFormatting>
  <conditionalFormatting sqref="J22">
    <cfRule type="containsText" dxfId="35" priority="1" operator="containsText" text="D">
      <formula>NOT(ISERROR(SEARCH("D",J22)))</formula>
    </cfRule>
    <cfRule type="containsText" dxfId="34" priority="2" operator="containsText" text="F">
      <formula>NOT(ISERROR(SEARCH("F",J22)))</formula>
    </cfRule>
    <cfRule type="containsText" dxfId="33" priority="3" operator="containsText" text="S">
      <formula>NOT(ISERROR(SEARCH("S",J22)))</formula>
    </cfRule>
    <cfRule type="containsText" dxfId="32" priority="4" operator="containsText" text="A">
      <formula>NOT(ISERROR(SEARCH("A",J22)))</formula>
    </cfRule>
  </conditionalFormatting>
  <conditionalFormatting sqref="K1:K21 K24:K28 K30:K66 K68:K1048576">
    <cfRule type="containsText" dxfId="31" priority="26" operator="containsText" text="D">
      <formula>NOT(ISERROR(SEARCH("D",K1)))</formula>
    </cfRule>
    <cfRule type="containsText" dxfId="30" priority="27" operator="containsText" text="F">
      <formula>NOT(ISERROR(SEARCH("F",K1)))</formula>
    </cfRule>
    <cfRule type="containsText" dxfId="29" priority="28" operator="containsText" text="S">
      <formula>NOT(ISERROR(SEARCH("S",K1)))</formula>
    </cfRule>
    <cfRule type="containsText" dxfId="28" priority="29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4" max="11" man="1"/>
  </rowBreaks>
  <ignoredErrors>
    <ignoredError sqref="B137:B143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3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D138:J143</xm:sqref>
        </x14:conditionalFormatting>
        <x14:conditionalFormatting xmlns:xm="http://schemas.microsoft.com/office/excel/2006/main">
          <x14:cfRule type="iconSet" priority="3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5" bestFit="1" customWidth="1"/>
    <col min="10" max="20" width="9.28515625" style="16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9"/>
      <c r="F1" s="104"/>
      <c r="G1" s="21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>
      <c r="A2" s="10" t="s">
        <v>47</v>
      </c>
      <c r="B2" s="10"/>
      <c r="C2" s="10"/>
      <c r="D2" s="10"/>
      <c r="E2" s="10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0"/>
    </row>
    <row r="3" spans="1:66" s="17" customFormat="1" ht="21.75" customHeight="1">
      <c r="A3" s="40" t="s">
        <v>157</v>
      </c>
      <c r="B3" s="40"/>
      <c r="C3" s="19"/>
      <c r="D3" s="19"/>
      <c r="E3" s="100"/>
      <c r="F3" s="4"/>
      <c r="G3" s="4"/>
      <c r="H3" s="4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2" t="s">
        <v>38</v>
      </c>
      <c r="B4" s="132" t="s">
        <v>143</v>
      </c>
      <c r="C4" s="132" t="s">
        <v>1</v>
      </c>
      <c r="D4" s="132" t="s">
        <v>10</v>
      </c>
      <c r="E4" s="133" t="s">
        <v>142</v>
      </c>
      <c r="F4" s="120" t="s">
        <v>45</v>
      </c>
      <c r="G4" s="143" t="s">
        <v>147</v>
      </c>
      <c r="H4" s="120" t="s">
        <v>63</v>
      </c>
      <c r="I4" s="120" t="s">
        <v>3</v>
      </c>
      <c r="J4" s="119" t="s">
        <v>11</v>
      </c>
      <c r="K4" s="119" t="s">
        <v>12</v>
      </c>
      <c r="L4" s="119" t="s">
        <v>13</v>
      </c>
      <c r="M4" s="119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44" t="s">
        <v>43</v>
      </c>
      <c r="T4" s="144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4" t="s">
        <v>39</v>
      </c>
      <c r="AQ4" s="94" t="s">
        <v>27</v>
      </c>
      <c r="AR4" s="94" t="s">
        <v>40</v>
      </c>
      <c r="AS4" s="94" t="s">
        <v>41</v>
      </c>
      <c r="AT4" s="94" t="s">
        <v>6</v>
      </c>
      <c r="AU4" s="94" t="s">
        <v>7</v>
      </c>
      <c r="AV4" s="94" t="s">
        <v>28</v>
      </c>
      <c r="AW4" s="94" t="s">
        <v>18</v>
      </c>
      <c r="AX4" s="95" t="s">
        <v>60</v>
      </c>
      <c r="AY4" s="94" t="s">
        <v>90</v>
      </c>
      <c r="AZ4" s="94" t="s">
        <v>65</v>
      </c>
      <c r="BA4" s="94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7" t="str">
        <f>W5</f>
        <v>강화교통</v>
      </c>
      <c r="B5" s="126" t="str">
        <f>X5</f>
        <v>17</v>
      </c>
      <c r="C5" s="138" t="str">
        <f>Y5</f>
        <v>70바2504</v>
      </c>
      <c r="D5" s="126" t="str">
        <f>Z5</f>
        <v>대형</v>
      </c>
      <c r="E5" s="123" t="str">
        <f>AZ5</f>
        <v>B</v>
      </c>
      <c r="F5" s="145">
        <f>G5/H5</f>
        <v>0.90576923076923077</v>
      </c>
      <c r="G5" s="146">
        <f>AE5</f>
        <v>2.355</v>
      </c>
      <c r="H5" s="147">
        <f>AF5</f>
        <v>2.6</v>
      </c>
      <c r="I5" s="148">
        <f>AC5</f>
        <v>6043.3230000000003</v>
      </c>
      <c r="J5" s="149">
        <f>AI5/AH5</f>
        <v>1.038044093886395E-2</v>
      </c>
      <c r="K5" s="149">
        <f>AJ5/AH5</f>
        <v>0.36016737381530578</v>
      </c>
      <c r="L5" s="149">
        <f>AK5/AC5</f>
        <v>0.17540018959767664</v>
      </c>
      <c r="M5" s="150">
        <f>AG5</f>
        <v>10.28</v>
      </c>
      <c r="N5" s="151">
        <f>IF(AW5=0,AT5,"속도계이상")</f>
        <v>9.9000000000000005E-2</v>
      </c>
      <c r="O5" s="151">
        <f>IF(AW5=0,AU5,"속도계이상")</f>
        <v>7.5289999999999999</v>
      </c>
      <c r="P5" s="152">
        <f>AQ5/60</f>
        <v>0</v>
      </c>
      <c r="Q5" s="153">
        <f>AN5</f>
        <v>76</v>
      </c>
      <c r="R5" s="154">
        <f>AC5/(AH5-AI5-AJ5)</f>
        <v>24.226363143250676</v>
      </c>
      <c r="S5" s="139">
        <f>IF(AW5=0,AL5,"속도계이상")</f>
        <v>6</v>
      </c>
      <c r="T5" s="139">
        <f>IF(AW5=0,AM5,"속도계이상")</f>
        <v>455</v>
      </c>
      <c r="U5" t="s">
        <v>117</v>
      </c>
      <c r="V5" s="5" t="s">
        <v>118</v>
      </c>
      <c r="W5" t="s">
        <v>117</v>
      </c>
      <c r="X5" s="5" t="s">
        <v>118</v>
      </c>
      <c r="Y5" t="s">
        <v>193</v>
      </c>
      <c r="Z5" t="s">
        <v>141</v>
      </c>
      <c r="AA5" t="s">
        <v>48</v>
      </c>
      <c r="AB5">
        <v>503</v>
      </c>
      <c r="AC5" s="1">
        <v>6043.3230000000003</v>
      </c>
      <c r="AD5" s="1">
        <v>2565.9250000000002</v>
      </c>
      <c r="AE5" s="28">
        <v>2.355</v>
      </c>
      <c r="AF5">
        <v>2.6</v>
      </c>
      <c r="AG5">
        <v>10.28</v>
      </c>
      <c r="AH5">
        <v>396.30069900000001</v>
      </c>
      <c r="AI5">
        <v>4.1137759999999997</v>
      </c>
      <c r="AJ5">
        <v>142.73458199999999</v>
      </c>
      <c r="AK5">
        <v>1060</v>
      </c>
      <c r="AL5">
        <v>6</v>
      </c>
      <c r="AM5">
        <v>455</v>
      </c>
      <c r="AN5">
        <v>76</v>
      </c>
      <c r="AO5">
        <v>15.249337000000001</v>
      </c>
      <c r="AP5">
        <v>528.4</v>
      </c>
      <c r="AQ5">
        <v>0</v>
      </c>
      <c r="AR5">
        <v>4</v>
      </c>
      <c r="AS5">
        <v>1120</v>
      </c>
      <c r="AT5">
        <v>9.9000000000000005E-2</v>
      </c>
      <c r="AU5">
        <v>7.5289999999999999</v>
      </c>
      <c r="AV5">
        <v>48372</v>
      </c>
      <c r="AW5">
        <v>0</v>
      </c>
      <c r="AX5" s="29">
        <v>0.56000000000000005</v>
      </c>
      <c r="AY5">
        <v>0.90576923076923077</v>
      </c>
      <c r="AZ5" t="s">
        <v>68</v>
      </c>
      <c r="BA5" t="s">
        <v>194</v>
      </c>
      <c r="BB5">
        <v>2</v>
      </c>
      <c r="BC5" t="s">
        <v>448</v>
      </c>
      <c r="BD5">
        <v>6</v>
      </c>
      <c r="BE5">
        <v>32990.885000000002</v>
      </c>
      <c r="BF5">
        <v>0.18318159697746816</v>
      </c>
      <c r="BG5">
        <v>0.16592025418536058</v>
      </c>
      <c r="BH5">
        <v>307904.10299999994</v>
      </c>
      <c r="BI5">
        <v>1.9627289604516901E-2</v>
      </c>
      <c r="BJ5">
        <v>1.7777795007168192E-2</v>
      </c>
      <c r="BK5">
        <v>1</v>
      </c>
      <c r="BL5" t="s">
        <v>70</v>
      </c>
      <c r="BM5">
        <v>3</v>
      </c>
      <c r="BN5" t="s">
        <v>449</v>
      </c>
    </row>
    <row r="6" spans="1:66">
      <c r="A6" s="134" t="str">
        <f t="shared" ref="A6:A7" si="0">W6</f>
        <v>강화교통</v>
      </c>
      <c r="B6" s="110" t="str">
        <f t="shared" ref="B6:B42" si="1">X6</f>
        <v>17</v>
      </c>
      <c r="C6" s="135" t="str">
        <f t="shared" ref="C6:C7" si="2">Y6</f>
        <v>70바3702</v>
      </c>
      <c r="D6" s="110" t="str">
        <f t="shared" ref="D6:D7" si="3">Z6</f>
        <v>대형</v>
      </c>
      <c r="E6" s="107" t="str">
        <f>AZ6</f>
        <v>C</v>
      </c>
      <c r="F6" s="155">
        <f>G6/H6</f>
        <v>0.89319999999999999</v>
      </c>
      <c r="G6" s="156">
        <f>AE6</f>
        <v>2.2330000000000001</v>
      </c>
      <c r="H6" s="157">
        <f>AF6</f>
        <v>2.5</v>
      </c>
      <c r="I6" s="158">
        <f t="shared" ref="I6:I7" si="4">AC6</f>
        <v>1831.26</v>
      </c>
      <c r="J6" s="159">
        <f t="shared" ref="J6:J7" si="5">AI6/AH6</f>
        <v>1.3086196954699134E-2</v>
      </c>
      <c r="K6" s="159">
        <f t="shared" ref="K6:K7" si="6">AJ6/AH6</f>
        <v>0.36563036995948617</v>
      </c>
      <c r="L6" s="159">
        <f t="shared" ref="L6:L7" si="7">AK6/AC6</f>
        <v>0.12286622325611873</v>
      </c>
      <c r="M6" s="160">
        <f t="shared" ref="M6:M7" si="8">AG6</f>
        <v>10.388</v>
      </c>
      <c r="N6" s="161">
        <f t="shared" ref="N6:N7" si="9">IF(AW6=0,AT6,"속도계이상")</f>
        <v>0.65500000000000003</v>
      </c>
      <c r="O6" s="161">
        <f t="shared" ref="O6:O7" si="10">IF(AW6=0,AU6,"속도계이상")</f>
        <v>4.6959999999999997</v>
      </c>
      <c r="P6" s="162">
        <f t="shared" ref="P6:P7" si="11">AQ6/60</f>
        <v>0</v>
      </c>
      <c r="Q6" s="163">
        <f t="shared" ref="Q6:Q7" si="12">AN6</f>
        <v>71</v>
      </c>
      <c r="R6" s="164">
        <f t="shared" ref="R6:R7" si="13">AC6/(AH6-AI6-AJ6)</f>
        <v>23.962477183593595</v>
      </c>
      <c r="S6" s="136">
        <f t="shared" ref="S6:S7" si="14">IF(AW6=0,AL6,"속도계이상")</f>
        <v>12</v>
      </c>
      <c r="T6" s="136">
        <f t="shared" ref="T6:T7" si="15">IF(AW6=0,AM6,"속도계이상")</f>
        <v>86</v>
      </c>
      <c r="U6" t="s">
        <v>117</v>
      </c>
      <c r="V6" s="5" t="s">
        <v>118</v>
      </c>
      <c r="W6" t="s">
        <v>117</v>
      </c>
      <c r="X6" s="5" t="s">
        <v>118</v>
      </c>
      <c r="Y6" t="s">
        <v>450</v>
      </c>
      <c r="Z6" t="s">
        <v>141</v>
      </c>
      <c r="AA6" t="s">
        <v>48</v>
      </c>
      <c r="AB6">
        <v>503</v>
      </c>
      <c r="AC6" s="1">
        <v>1831.26</v>
      </c>
      <c r="AD6" s="1">
        <v>820.24</v>
      </c>
      <c r="AE6" s="28">
        <v>2.2330000000000001</v>
      </c>
      <c r="AF6">
        <v>2.5</v>
      </c>
      <c r="AG6">
        <v>10.388</v>
      </c>
      <c r="AH6">
        <v>123.006631</v>
      </c>
      <c r="AI6">
        <v>1.6096889999999999</v>
      </c>
      <c r="AJ6">
        <v>44.974960000000003</v>
      </c>
      <c r="AK6">
        <v>225</v>
      </c>
      <c r="AL6">
        <v>12</v>
      </c>
      <c r="AM6">
        <v>86</v>
      </c>
      <c r="AN6">
        <v>71</v>
      </c>
      <c r="AO6">
        <v>14.88749</v>
      </c>
      <c r="AP6">
        <v>95.1</v>
      </c>
      <c r="AQ6">
        <v>0</v>
      </c>
      <c r="AR6">
        <v>2</v>
      </c>
      <c r="AS6">
        <v>211</v>
      </c>
      <c r="AT6">
        <v>0.65500000000000003</v>
      </c>
      <c r="AU6">
        <v>4.6959999999999997</v>
      </c>
      <c r="AV6">
        <v>15251</v>
      </c>
      <c r="AW6">
        <v>0</v>
      </c>
      <c r="AX6" s="29">
        <v>0.54</v>
      </c>
      <c r="AY6">
        <v>0.89319999999999999</v>
      </c>
      <c r="AZ6" t="s">
        <v>69</v>
      </c>
      <c r="BA6" t="s">
        <v>194</v>
      </c>
      <c r="BB6">
        <v>1</v>
      </c>
      <c r="BC6" t="s">
        <v>451</v>
      </c>
      <c r="BD6">
        <v>4</v>
      </c>
      <c r="BE6">
        <v>32990.885000000002</v>
      </c>
      <c r="BF6">
        <v>5.5508059271523025E-2</v>
      </c>
      <c r="BG6">
        <v>4.9579798541324369E-2</v>
      </c>
      <c r="BH6">
        <v>307904.10299999994</v>
      </c>
      <c r="BI6">
        <v>5.9475011282977292E-3</v>
      </c>
      <c r="BJ6">
        <v>5.3123080077955315E-3</v>
      </c>
      <c r="BK6">
        <v>1</v>
      </c>
      <c r="BL6" t="s">
        <v>428</v>
      </c>
      <c r="BM6" t="s">
        <v>429</v>
      </c>
      <c r="BN6" t="s">
        <v>428</v>
      </c>
    </row>
    <row r="7" spans="1:66">
      <c r="A7" s="137" t="str">
        <f t="shared" si="0"/>
        <v>강화교통</v>
      </c>
      <c r="B7" s="126" t="str">
        <f t="shared" si="1"/>
        <v>17</v>
      </c>
      <c r="C7" s="138" t="str">
        <f t="shared" si="2"/>
        <v>70바3716</v>
      </c>
      <c r="D7" s="126" t="str">
        <f t="shared" si="3"/>
        <v>대형</v>
      </c>
      <c r="E7" s="123" t="str">
        <f t="shared" ref="E7:E42" si="16">AZ7</f>
        <v>B</v>
      </c>
      <c r="F7" s="145">
        <f t="shared" ref="F7:F42" si="17">G7/H7</f>
        <v>0.94679999999999997</v>
      </c>
      <c r="G7" s="146">
        <f t="shared" ref="G7:G42" si="18">AE7</f>
        <v>2.367</v>
      </c>
      <c r="H7" s="147">
        <f t="shared" ref="H7:H42" si="19">AF7</f>
        <v>2.5</v>
      </c>
      <c r="I7" s="148">
        <f t="shared" si="4"/>
        <v>519.13400000000001</v>
      </c>
      <c r="J7" s="149">
        <f t="shared" si="5"/>
        <v>1.764487556473248E-2</v>
      </c>
      <c r="K7" s="149">
        <f t="shared" si="6"/>
        <v>0.3388631375611324</v>
      </c>
      <c r="L7" s="149">
        <f t="shared" si="7"/>
        <v>8.8609106704627322E-2</v>
      </c>
      <c r="M7" s="150">
        <f t="shared" si="8"/>
        <v>8.8870000000000005</v>
      </c>
      <c r="N7" s="151">
        <f t="shared" si="9"/>
        <v>0</v>
      </c>
      <c r="O7" s="151">
        <f t="shared" si="10"/>
        <v>2.504</v>
      </c>
      <c r="P7" s="152">
        <f t="shared" si="11"/>
        <v>0</v>
      </c>
      <c r="Q7" s="153">
        <f t="shared" si="12"/>
        <v>67</v>
      </c>
      <c r="R7" s="154">
        <f t="shared" si="13"/>
        <v>23.209570032313774</v>
      </c>
      <c r="S7" s="139">
        <f t="shared" si="14"/>
        <v>0</v>
      </c>
      <c r="T7" s="139">
        <f t="shared" si="15"/>
        <v>13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452</v>
      </c>
      <c r="Z7" s="4" t="s">
        <v>141</v>
      </c>
      <c r="AA7" s="4" t="s">
        <v>48</v>
      </c>
      <c r="AB7" s="4">
        <v>503</v>
      </c>
      <c r="AC7" s="4">
        <v>519.13400000000001</v>
      </c>
      <c r="AD7" s="4">
        <v>219.316</v>
      </c>
      <c r="AE7" s="4">
        <v>2.367</v>
      </c>
      <c r="AF7" s="4">
        <v>2.5</v>
      </c>
      <c r="AG7" s="4">
        <v>8.8870000000000005</v>
      </c>
      <c r="AH7" s="4">
        <v>34.759157000000002</v>
      </c>
      <c r="AI7" s="4">
        <v>0.61332100000000001</v>
      </c>
      <c r="AJ7" s="4">
        <v>11.778597</v>
      </c>
      <c r="AK7" s="4">
        <v>46</v>
      </c>
      <c r="AL7" s="4">
        <v>0</v>
      </c>
      <c r="AM7" s="4">
        <v>13</v>
      </c>
      <c r="AN7" s="4">
        <v>67</v>
      </c>
      <c r="AO7" s="4">
        <v>14.935172</v>
      </c>
      <c r="AP7" s="4">
        <v>0</v>
      </c>
      <c r="AQ7" s="4">
        <v>0</v>
      </c>
      <c r="AR7" s="4">
        <v>1</v>
      </c>
      <c r="AS7" s="4">
        <v>220</v>
      </c>
      <c r="AT7" s="4">
        <v>0</v>
      </c>
      <c r="AU7" s="4">
        <v>2.504</v>
      </c>
      <c r="AV7" s="4">
        <v>4412</v>
      </c>
      <c r="AW7" s="4">
        <v>0</v>
      </c>
      <c r="AX7" s="30">
        <v>0.54</v>
      </c>
      <c r="AY7">
        <v>0.94679999999999997</v>
      </c>
      <c r="AZ7" t="s">
        <v>68</v>
      </c>
      <c r="BA7" t="s">
        <v>194</v>
      </c>
      <c r="BB7">
        <v>1</v>
      </c>
      <c r="BC7" t="s">
        <v>453</v>
      </c>
      <c r="BD7">
        <v>2</v>
      </c>
      <c r="BE7">
        <v>32990.885000000002</v>
      </c>
      <c r="BF7">
        <v>1.5735679718807179E-2</v>
      </c>
      <c r="BG7">
        <v>1.4898541557766636E-2</v>
      </c>
      <c r="BH7">
        <v>307904.10299999994</v>
      </c>
      <c r="BI7">
        <v>1.6860249504372473E-3</v>
      </c>
      <c r="BJ7">
        <v>1.5963284230739857E-3</v>
      </c>
      <c r="BK7">
        <v>1</v>
      </c>
      <c r="BL7" t="s">
        <v>70</v>
      </c>
      <c r="BM7">
        <v>3</v>
      </c>
      <c r="BN7" t="s">
        <v>449</v>
      </c>
    </row>
    <row r="8" spans="1:66">
      <c r="A8" s="134" t="str">
        <f t="shared" ref="A8:A42" si="20">W8</f>
        <v>강화교통</v>
      </c>
      <c r="B8" s="110" t="str">
        <f t="shared" si="1"/>
        <v>17</v>
      </c>
      <c r="C8" s="135" t="str">
        <f t="shared" ref="C8:C42" si="21">Y8</f>
        <v>70바3719</v>
      </c>
      <c r="D8" s="110" t="str">
        <f t="shared" ref="D8:D42" si="22">Z8</f>
        <v>대형</v>
      </c>
      <c r="E8" s="107" t="str">
        <f t="shared" si="16"/>
        <v>D</v>
      </c>
      <c r="F8" s="155">
        <f t="shared" si="17"/>
        <v>0.82259259259259254</v>
      </c>
      <c r="G8" s="156">
        <f t="shared" si="18"/>
        <v>2.2210000000000001</v>
      </c>
      <c r="H8" s="157">
        <f t="shared" si="19"/>
        <v>2.7</v>
      </c>
      <c r="I8" s="158">
        <f t="shared" ref="I8:I42" si="23">AC8</f>
        <v>5712.9679999999998</v>
      </c>
      <c r="J8" s="159">
        <f t="shared" ref="J8:J42" si="24">AI8/AH8</f>
        <v>1.2860149372588545E-2</v>
      </c>
      <c r="K8" s="159">
        <f t="shared" ref="K8:K42" si="25">AJ8/AH8</f>
        <v>0.36700286944217908</v>
      </c>
      <c r="L8" s="159">
        <f t="shared" ref="L8:L42" si="26">AK8/AC8</f>
        <v>0.28426555163620731</v>
      </c>
      <c r="M8" s="160">
        <f t="shared" ref="M8:M42" si="27">AG8</f>
        <v>10.289</v>
      </c>
      <c r="N8" s="161">
        <f t="shared" ref="N8:N42" si="28">IF(AW8=0,AT8,"속도계이상")</f>
        <v>0.28000000000000003</v>
      </c>
      <c r="O8" s="161">
        <f t="shared" ref="O8:O42" si="29">IF(AW8=0,AU8,"속도계이상")</f>
        <v>4.0780000000000003</v>
      </c>
      <c r="P8" s="162">
        <f t="shared" ref="P8:P42" si="30">AQ8/60</f>
        <v>0</v>
      </c>
      <c r="Q8" s="163">
        <f t="shared" ref="Q8:Q42" si="31">AN8</f>
        <v>76</v>
      </c>
      <c r="R8" s="164">
        <f t="shared" ref="R8:R42" si="32">AC8/(AH8-AI8-AJ8)</f>
        <v>23.699131595983253</v>
      </c>
      <c r="S8" s="136">
        <f t="shared" ref="S8:S42" si="33">IF(AW8=0,AL8,"속도계이상")</f>
        <v>16</v>
      </c>
      <c r="T8" s="136">
        <f t="shared" ref="T8:T42" si="34">IF(AW8=0,AM8,"속도계이상")</f>
        <v>233</v>
      </c>
      <c r="U8" t="s">
        <v>117</v>
      </c>
      <c r="V8" s="5" t="s">
        <v>118</v>
      </c>
      <c r="W8" t="s">
        <v>117</v>
      </c>
      <c r="X8" s="5" t="s">
        <v>118</v>
      </c>
      <c r="Y8" t="s">
        <v>195</v>
      </c>
      <c r="Z8" t="s">
        <v>141</v>
      </c>
      <c r="AA8" t="s">
        <v>48</v>
      </c>
      <c r="AB8">
        <v>503</v>
      </c>
      <c r="AC8" s="1">
        <v>5712.9679999999998</v>
      </c>
      <c r="AD8" s="1">
        <v>2572.5120000000002</v>
      </c>
      <c r="AE8" s="28">
        <v>2.2210000000000001</v>
      </c>
      <c r="AF8">
        <v>2.7</v>
      </c>
      <c r="AG8">
        <v>10.289</v>
      </c>
      <c r="AH8">
        <v>388.724334</v>
      </c>
      <c r="AI8">
        <v>4.999053</v>
      </c>
      <c r="AJ8">
        <v>142.66294600000001</v>
      </c>
      <c r="AK8">
        <v>1624</v>
      </c>
      <c r="AL8">
        <v>16</v>
      </c>
      <c r="AM8">
        <v>233</v>
      </c>
      <c r="AN8">
        <v>76</v>
      </c>
      <c r="AO8">
        <v>14.696707</v>
      </c>
      <c r="AP8">
        <v>269.60000000000002</v>
      </c>
      <c r="AQ8">
        <v>0</v>
      </c>
      <c r="AR8">
        <v>8</v>
      </c>
      <c r="AS8">
        <v>2360</v>
      </c>
      <c r="AT8">
        <v>0.28000000000000003</v>
      </c>
      <c r="AU8">
        <v>4.0780000000000003</v>
      </c>
      <c r="AV8">
        <v>0</v>
      </c>
      <c r="AW8">
        <v>0</v>
      </c>
      <c r="AX8" s="29">
        <v>0.54</v>
      </c>
      <c r="AY8">
        <v>0.82259259259259254</v>
      </c>
      <c r="AZ8" t="s">
        <v>67</v>
      </c>
      <c r="BA8" t="s">
        <v>194</v>
      </c>
      <c r="BB8">
        <v>3</v>
      </c>
      <c r="BC8" t="s">
        <v>454</v>
      </c>
      <c r="BD8">
        <v>1</v>
      </c>
      <c r="BE8">
        <v>32990.885000000002</v>
      </c>
      <c r="BF8">
        <v>0.17316807354516253</v>
      </c>
      <c r="BG8">
        <v>0.14244677457177998</v>
      </c>
      <c r="BH8">
        <v>307904.10299999994</v>
      </c>
      <c r="BI8">
        <v>1.8554374379350185E-2</v>
      </c>
      <c r="BJ8">
        <v>1.5262690924643245E-2</v>
      </c>
      <c r="BK8">
        <v>1</v>
      </c>
      <c r="BL8" t="s">
        <v>70</v>
      </c>
      <c r="BM8">
        <v>1</v>
      </c>
      <c r="BN8" t="s">
        <v>449</v>
      </c>
    </row>
    <row r="9" spans="1:66">
      <c r="A9" s="137" t="str">
        <f t="shared" si="20"/>
        <v>강화교통</v>
      </c>
      <c r="B9" s="126" t="str">
        <f t="shared" si="1"/>
        <v>17</v>
      </c>
      <c r="C9" s="138" t="str">
        <f t="shared" si="21"/>
        <v>78바3209</v>
      </c>
      <c r="D9" s="126" t="str">
        <f t="shared" si="22"/>
        <v>대형</v>
      </c>
      <c r="E9" s="123" t="str">
        <f t="shared" si="16"/>
        <v>C</v>
      </c>
      <c r="F9" s="145">
        <f t="shared" si="17"/>
        <v>0.88296296296296284</v>
      </c>
      <c r="G9" s="146">
        <f t="shared" si="18"/>
        <v>2.3839999999999999</v>
      </c>
      <c r="H9" s="147">
        <f t="shared" si="19"/>
        <v>2.7</v>
      </c>
      <c r="I9" s="148">
        <f t="shared" si="23"/>
        <v>5219.2960000000003</v>
      </c>
      <c r="J9" s="149">
        <f t="shared" si="24"/>
        <v>1.3257079077060967E-2</v>
      </c>
      <c r="K9" s="149">
        <f t="shared" si="25"/>
        <v>0.3649795190611051</v>
      </c>
      <c r="L9" s="149">
        <f t="shared" si="26"/>
        <v>0.13794963918505485</v>
      </c>
      <c r="M9" s="150">
        <f t="shared" si="27"/>
        <v>9.2919999999999998</v>
      </c>
      <c r="N9" s="151">
        <f t="shared" si="28"/>
        <v>5.7000000000000002E-2</v>
      </c>
      <c r="O9" s="151">
        <f t="shared" si="29"/>
        <v>7.415</v>
      </c>
      <c r="P9" s="152">
        <f t="shared" si="30"/>
        <v>0</v>
      </c>
      <c r="Q9" s="153">
        <f t="shared" si="31"/>
        <v>80</v>
      </c>
      <c r="R9" s="154">
        <f t="shared" si="32"/>
        <v>23.978500530910587</v>
      </c>
      <c r="S9" s="139">
        <f t="shared" si="33"/>
        <v>3</v>
      </c>
      <c r="T9" s="139">
        <f t="shared" si="34"/>
        <v>387</v>
      </c>
      <c r="U9" t="s">
        <v>117</v>
      </c>
      <c r="V9" s="5" t="s">
        <v>118</v>
      </c>
      <c r="W9" t="s">
        <v>117</v>
      </c>
      <c r="X9" s="5" t="s">
        <v>118</v>
      </c>
      <c r="Y9" t="s">
        <v>455</v>
      </c>
      <c r="Z9" t="s">
        <v>141</v>
      </c>
      <c r="AA9" t="s">
        <v>48</v>
      </c>
      <c r="AB9">
        <v>503</v>
      </c>
      <c r="AC9" s="1">
        <v>5219.2960000000003</v>
      </c>
      <c r="AD9" s="1">
        <v>2189.1089999999999</v>
      </c>
      <c r="AE9" s="28">
        <v>2.3839999999999999</v>
      </c>
      <c r="AF9">
        <v>2.7</v>
      </c>
      <c r="AG9">
        <v>9.2919999999999998</v>
      </c>
      <c r="AH9">
        <v>350.077945</v>
      </c>
      <c r="AI9">
        <v>4.6410109999999998</v>
      </c>
      <c r="AJ9">
        <v>127.77128</v>
      </c>
      <c r="AK9">
        <v>720</v>
      </c>
      <c r="AL9">
        <v>3</v>
      </c>
      <c r="AM9">
        <v>387</v>
      </c>
      <c r="AN9">
        <v>80</v>
      </c>
      <c r="AO9">
        <v>14.908954</v>
      </c>
      <c r="AP9">
        <v>326.39999999999998</v>
      </c>
      <c r="AQ9">
        <v>0</v>
      </c>
      <c r="AR9">
        <v>3</v>
      </c>
      <c r="AS9">
        <v>402</v>
      </c>
      <c r="AT9">
        <v>5.7000000000000002E-2</v>
      </c>
      <c r="AU9">
        <v>7.415</v>
      </c>
      <c r="AV9">
        <v>47843</v>
      </c>
      <c r="AW9">
        <v>0</v>
      </c>
      <c r="AX9" s="29">
        <v>0.54</v>
      </c>
      <c r="AY9">
        <v>0.88296296296296284</v>
      </c>
      <c r="AZ9" t="s">
        <v>69</v>
      </c>
      <c r="BA9" t="s">
        <v>194</v>
      </c>
      <c r="BB9">
        <v>2</v>
      </c>
      <c r="BC9" t="s">
        <v>456</v>
      </c>
      <c r="BD9">
        <v>5</v>
      </c>
      <c r="BE9">
        <v>32990.885000000002</v>
      </c>
      <c r="BF9">
        <v>0.15820418276139001</v>
      </c>
      <c r="BG9">
        <v>0.139688433964131</v>
      </c>
      <c r="BH9">
        <v>307904.10299999994</v>
      </c>
      <c r="BI9">
        <v>1.6951044007360958E-2</v>
      </c>
      <c r="BJ9">
        <v>1.4967144042055007E-2</v>
      </c>
      <c r="BK9">
        <v>1</v>
      </c>
      <c r="BL9" t="s">
        <v>67</v>
      </c>
      <c r="BM9">
        <v>1</v>
      </c>
      <c r="BN9" t="s">
        <v>449</v>
      </c>
    </row>
    <row r="10" spans="1:66">
      <c r="A10" s="134" t="str">
        <f t="shared" si="20"/>
        <v>강화교통</v>
      </c>
      <c r="B10" s="110" t="str">
        <f t="shared" si="1"/>
        <v>17</v>
      </c>
      <c r="C10" s="135" t="str">
        <f t="shared" si="21"/>
        <v>78바3217</v>
      </c>
      <c r="D10" s="110" t="str">
        <f t="shared" si="22"/>
        <v>대형</v>
      </c>
      <c r="E10" s="107" t="str">
        <f t="shared" si="16"/>
        <v>F</v>
      </c>
      <c r="F10" s="155">
        <f t="shared" si="17"/>
        <v>0.78</v>
      </c>
      <c r="G10" s="156">
        <f t="shared" si="18"/>
        <v>2.028</v>
      </c>
      <c r="H10" s="157">
        <f t="shared" si="19"/>
        <v>2.6</v>
      </c>
      <c r="I10" s="158">
        <f t="shared" si="23"/>
        <v>767.71900000000005</v>
      </c>
      <c r="J10" s="159">
        <f t="shared" si="24"/>
        <v>2.0899742868781681E-2</v>
      </c>
      <c r="K10" s="159">
        <f t="shared" si="25"/>
        <v>0.39169090004449297</v>
      </c>
      <c r="L10" s="159">
        <f t="shared" si="26"/>
        <v>0.23315822586128518</v>
      </c>
      <c r="M10" s="160">
        <f t="shared" si="27"/>
        <v>13.401</v>
      </c>
      <c r="N10" s="161">
        <f t="shared" si="28"/>
        <v>0.13</v>
      </c>
      <c r="O10" s="161">
        <f t="shared" si="29"/>
        <v>14.327999999999999</v>
      </c>
      <c r="P10" s="162">
        <f t="shared" si="30"/>
        <v>4.3333333333333335E-2</v>
      </c>
      <c r="Q10" s="163">
        <f t="shared" si="31"/>
        <v>87</v>
      </c>
      <c r="R10" s="164">
        <f t="shared" si="32"/>
        <v>25.548281946350873</v>
      </c>
      <c r="S10" s="136">
        <f t="shared" si="33"/>
        <v>1</v>
      </c>
      <c r="T10" s="136">
        <f t="shared" si="34"/>
        <v>110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457</v>
      </c>
      <c r="Z10" s="4" t="s">
        <v>141</v>
      </c>
      <c r="AA10" s="4" t="s">
        <v>48</v>
      </c>
      <c r="AB10" s="4">
        <v>503</v>
      </c>
      <c r="AC10" s="4">
        <v>767.71900000000005</v>
      </c>
      <c r="AD10" s="4">
        <v>378.505</v>
      </c>
      <c r="AE10" s="4">
        <v>2.028</v>
      </c>
      <c r="AF10" s="4">
        <v>2.6</v>
      </c>
      <c r="AG10" s="4">
        <v>13.401</v>
      </c>
      <c r="AH10" s="4">
        <v>51.156371</v>
      </c>
      <c r="AI10" s="4">
        <v>1.0691550000000001</v>
      </c>
      <c r="AJ10" s="4">
        <v>20.037485</v>
      </c>
      <c r="AK10" s="4">
        <v>179</v>
      </c>
      <c r="AL10" s="4">
        <v>1</v>
      </c>
      <c r="AM10" s="4">
        <v>110</v>
      </c>
      <c r="AN10" s="4">
        <v>87</v>
      </c>
      <c r="AO10" s="4">
        <v>15.007299</v>
      </c>
      <c r="AP10" s="4">
        <v>352.4</v>
      </c>
      <c r="AQ10" s="4">
        <v>2.6</v>
      </c>
      <c r="AR10" s="4">
        <v>8</v>
      </c>
      <c r="AS10" s="4">
        <v>2035</v>
      </c>
      <c r="AT10" s="4">
        <v>0.13</v>
      </c>
      <c r="AU10" s="4">
        <v>14.327999999999999</v>
      </c>
      <c r="AV10" s="4">
        <v>6047</v>
      </c>
      <c r="AW10" s="4">
        <v>0</v>
      </c>
      <c r="AX10" s="30">
        <v>0.54</v>
      </c>
      <c r="AY10">
        <v>0.78</v>
      </c>
      <c r="AZ10" t="s">
        <v>70</v>
      </c>
      <c r="BA10" t="s">
        <v>194</v>
      </c>
      <c r="BB10">
        <v>1</v>
      </c>
      <c r="BC10" t="s">
        <v>394</v>
      </c>
      <c r="BD10">
        <v>2</v>
      </c>
      <c r="BE10">
        <v>32990.885000000002</v>
      </c>
      <c r="BF10">
        <v>2.327063975398053E-2</v>
      </c>
      <c r="BG10">
        <v>1.8151099008104812E-2</v>
      </c>
      <c r="BH10">
        <v>307904.10299999994</v>
      </c>
      <c r="BI10">
        <v>2.4933704764564316E-3</v>
      </c>
      <c r="BJ10">
        <v>1.9448289716360167E-3</v>
      </c>
      <c r="BK10">
        <v>1</v>
      </c>
      <c r="BL10" t="s">
        <v>70</v>
      </c>
      <c r="BM10">
        <v>0</v>
      </c>
      <c r="BN10" t="s">
        <v>458</v>
      </c>
    </row>
    <row r="11" spans="1:66">
      <c r="A11" s="137" t="str">
        <f t="shared" si="20"/>
        <v>강화교통</v>
      </c>
      <c r="B11" s="126" t="str">
        <f t="shared" si="1"/>
        <v>17</v>
      </c>
      <c r="C11" s="138" t="str">
        <f t="shared" si="21"/>
        <v>78바3218</v>
      </c>
      <c r="D11" s="126" t="str">
        <f t="shared" si="22"/>
        <v>대형</v>
      </c>
      <c r="E11" s="123" t="str">
        <f t="shared" si="16"/>
        <v>D</v>
      </c>
      <c r="F11" s="145">
        <f t="shared" si="17"/>
        <v>0.8403846153846154</v>
      </c>
      <c r="G11" s="146">
        <f t="shared" si="18"/>
        <v>2.1850000000000001</v>
      </c>
      <c r="H11" s="147">
        <f t="shared" si="19"/>
        <v>2.6</v>
      </c>
      <c r="I11" s="148">
        <f t="shared" si="23"/>
        <v>1691.056</v>
      </c>
      <c r="J11" s="149">
        <f t="shared" si="24"/>
        <v>2.2510358979073129E-2</v>
      </c>
      <c r="K11" s="149">
        <f t="shared" si="25"/>
        <v>0.36954409092675305</v>
      </c>
      <c r="L11" s="149">
        <f t="shared" si="26"/>
        <v>0.15670681514982354</v>
      </c>
      <c r="M11" s="150">
        <f t="shared" si="27"/>
        <v>11.837999999999999</v>
      </c>
      <c r="N11" s="151">
        <f t="shared" si="28"/>
        <v>0.53200000000000003</v>
      </c>
      <c r="O11" s="151">
        <f t="shared" si="29"/>
        <v>19.751000000000001</v>
      </c>
      <c r="P11" s="152">
        <f t="shared" si="30"/>
        <v>0.02</v>
      </c>
      <c r="Q11" s="153">
        <f t="shared" si="31"/>
        <v>85</v>
      </c>
      <c r="R11" s="154">
        <f t="shared" si="32"/>
        <v>25.407435147265467</v>
      </c>
      <c r="S11" s="139">
        <f t="shared" si="33"/>
        <v>9</v>
      </c>
      <c r="T11" s="139">
        <f t="shared" si="34"/>
        <v>334</v>
      </c>
      <c r="U11" t="s">
        <v>117</v>
      </c>
      <c r="V11" s="5" t="s">
        <v>118</v>
      </c>
      <c r="W11" t="s">
        <v>117</v>
      </c>
      <c r="X11" s="5" t="s">
        <v>118</v>
      </c>
      <c r="Y11" t="s">
        <v>459</v>
      </c>
      <c r="Z11" t="s">
        <v>141</v>
      </c>
      <c r="AA11" t="s">
        <v>48</v>
      </c>
      <c r="AB11">
        <v>503</v>
      </c>
      <c r="AC11" s="1">
        <v>1691.056</v>
      </c>
      <c r="AD11" s="1">
        <v>773.90800000000002</v>
      </c>
      <c r="AE11" s="28">
        <v>2.1850000000000001</v>
      </c>
      <c r="AF11">
        <v>2.6</v>
      </c>
      <c r="AG11">
        <v>11.837999999999999</v>
      </c>
      <c r="AH11">
        <v>109.479418</v>
      </c>
      <c r="AI11">
        <v>2.4644210000000002</v>
      </c>
      <c r="AJ11">
        <v>40.457472000000003</v>
      </c>
      <c r="AK11">
        <v>265</v>
      </c>
      <c r="AL11">
        <v>9</v>
      </c>
      <c r="AM11">
        <v>334</v>
      </c>
      <c r="AN11">
        <v>85</v>
      </c>
      <c r="AO11">
        <v>15.446337</v>
      </c>
      <c r="AP11">
        <v>998</v>
      </c>
      <c r="AQ11">
        <v>1.2</v>
      </c>
      <c r="AR11">
        <v>11</v>
      </c>
      <c r="AS11">
        <v>3002</v>
      </c>
      <c r="AT11">
        <v>0.53200000000000003</v>
      </c>
      <c r="AU11">
        <v>19.751000000000001</v>
      </c>
      <c r="AV11">
        <v>7397</v>
      </c>
      <c r="AW11">
        <v>0</v>
      </c>
      <c r="AX11" s="29">
        <v>0.54</v>
      </c>
      <c r="AY11">
        <v>0.8403846153846154</v>
      </c>
      <c r="AZ11" t="s">
        <v>67</v>
      </c>
      <c r="BA11" t="s">
        <v>194</v>
      </c>
      <c r="BB11">
        <v>2</v>
      </c>
      <c r="BC11" t="s">
        <v>460</v>
      </c>
      <c r="BD11">
        <v>5</v>
      </c>
      <c r="BE11">
        <v>32990.885000000002</v>
      </c>
      <c r="BF11">
        <v>5.1258279370195732E-2</v>
      </c>
      <c r="BG11">
        <v>4.3076669393799109E-2</v>
      </c>
      <c r="BH11">
        <v>307904.10299999994</v>
      </c>
      <c r="BI11">
        <v>5.492151561228141E-3</v>
      </c>
      <c r="BJ11">
        <v>4.6155196774167262E-3</v>
      </c>
      <c r="BK11">
        <v>1</v>
      </c>
      <c r="BL11" t="s">
        <v>428</v>
      </c>
      <c r="BM11" t="s">
        <v>429</v>
      </c>
      <c r="BN11" t="s">
        <v>428</v>
      </c>
    </row>
    <row r="12" spans="1:66" s="2" customFormat="1">
      <c r="A12" s="134" t="str">
        <f t="shared" si="20"/>
        <v>강화교통</v>
      </c>
      <c r="B12" s="110" t="str">
        <f t="shared" si="1"/>
        <v>17</v>
      </c>
      <c r="C12" s="135" t="str">
        <f t="shared" si="21"/>
        <v>78바3234</v>
      </c>
      <c r="D12" s="110" t="str">
        <f t="shared" si="22"/>
        <v>대형</v>
      </c>
      <c r="E12" s="107" t="str">
        <f t="shared" si="16"/>
        <v>D</v>
      </c>
      <c r="F12" s="155">
        <f t="shared" si="17"/>
        <v>0.84079999999999999</v>
      </c>
      <c r="G12" s="156">
        <f t="shared" si="18"/>
        <v>2.1019999999999999</v>
      </c>
      <c r="H12" s="157">
        <f t="shared" si="19"/>
        <v>2.5</v>
      </c>
      <c r="I12" s="158">
        <f t="shared" si="23"/>
        <v>1021.314</v>
      </c>
      <c r="J12" s="159">
        <f t="shared" si="24"/>
        <v>1.6975995258415491E-2</v>
      </c>
      <c r="K12" s="159">
        <f t="shared" si="25"/>
        <v>0.39249367891788967</v>
      </c>
      <c r="L12" s="159">
        <f t="shared" si="26"/>
        <v>0.20757573087219014</v>
      </c>
      <c r="M12" s="160">
        <f t="shared" si="27"/>
        <v>13.303000000000001</v>
      </c>
      <c r="N12" s="161">
        <f t="shared" si="28"/>
        <v>9.8000000000000004E-2</v>
      </c>
      <c r="O12" s="161">
        <f t="shared" si="29"/>
        <v>11.847</v>
      </c>
      <c r="P12" s="162">
        <f t="shared" si="30"/>
        <v>0.17666666666666667</v>
      </c>
      <c r="Q12" s="163">
        <f t="shared" si="31"/>
        <v>92</v>
      </c>
      <c r="R12" s="164">
        <f t="shared" si="32"/>
        <v>25.401771145490763</v>
      </c>
      <c r="S12" s="136">
        <f t="shared" si="33"/>
        <v>1</v>
      </c>
      <c r="T12" s="136">
        <f t="shared" si="34"/>
        <v>121</v>
      </c>
      <c r="U12" t="s">
        <v>117</v>
      </c>
      <c r="V12" s="5" t="s">
        <v>118</v>
      </c>
      <c r="W12" t="s">
        <v>117</v>
      </c>
      <c r="X12" s="5" t="s">
        <v>118</v>
      </c>
      <c r="Y12" t="s">
        <v>430</v>
      </c>
      <c r="Z12" t="s">
        <v>141</v>
      </c>
      <c r="AA12" t="s">
        <v>48</v>
      </c>
      <c r="AB12">
        <v>503</v>
      </c>
      <c r="AC12" s="1">
        <v>1021.314</v>
      </c>
      <c r="AD12" s="1">
        <v>485.90899999999999</v>
      </c>
      <c r="AE12" s="28">
        <v>2.1019999999999999</v>
      </c>
      <c r="AF12">
        <v>2.5</v>
      </c>
      <c r="AG12">
        <v>13.303000000000001</v>
      </c>
      <c r="AH12">
        <v>68.085256999999999</v>
      </c>
      <c r="AI12">
        <v>1.155815</v>
      </c>
      <c r="AJ12">
        <v>26.723033000000001</v>
      </c>
      <c r="AK12">
        <v>212</v>
      </c>
      <c r="AL12">
        <v>1</v>
      </c>
      <c r="AM12">
        <v>121</v>
      </c>
      <c r="AN12">
        <v>92</v>
      </c>
      <c r="AO12">
        <v>15.000515999999999</v>
      </c>
      <c r="AP12">
        <v>206.7</v>
      </c>
      <c r="AQ12">
        <v>10.6</v>
      </c>
      <c r="AR12">
        <v>9</v>
      </c>
      <c r="AS12">
        <v>2483</v>
      </c>
      <c r="AT12">
        <v>9.8000000000000004E-2</v>
      </c>
      <c r="AU12">
        <v>11.847</v>
      </c>
      <c r="AV12">
        <v>0</v>
      </c>
      <c r="AW12">
        <v>0</v>
      </c>
      <c r="AX12" s="29">
        <v>0.56000000000000005</v>
      </c>
      <c r="AY12" s="2">
        <v>0.84079999999999999</v>
      </c>
      <c r="AZ12" s="2" t="s">
        <v>67</v>
      </c>
      <c r="BA12" s="2" t="s">
        <v>194</v>
      </c>
      <c r="BB12" s="2">
        <v>1</v>
      </c>
      <c r="BC12" s="2" t="s">
        <v>461</v>
      </c>
      <c r="BD12" s="2">
        <v>1</v>
      </c>
      <c r="BE12" s="2">
        <v>32990.885000000002</v>
      </c>
      <c r="BF12" s="2">
        <v>3.0957459916579985E-2</v>
      </c>
      <c r="BG12" s="2">
        <v>2.6029032297860452E-2</v>
      </c>
      <c r="BH12" s="2">
        <v>307904.10299999994</v>
      </c>
      <c r="BI12" s="2">
        <v>3.3169873023744675E-3</v>
      </c>
      <c r="BJ12" s="2">
        <v>2.7889229238364523E-3</v>
      </c>
      <c r="BK12" s="2">
        <v>1</v>
      </c>
      <c r="BL12" s="2" t="s">
        <v>70</v>
      </c>
      <c r="BM12" s="2">
        <v>1</v>
      </c>
      <c r="BN12" s="2" t="s">
        <v>449</v>
      </c>
    </row>
    <row r="13" spans="1:66">
      <c r="A13" s="137" t="str">
        <f t="shared" si="20"/>
        <v>강화교통</v>
      </c>
      <c r="B13" s="126" t="str">
        <f t="shared" si="1"/>
        <v>17</v>
      </c>
      <c r="C13" s="138" t="str">
        <f t="shared" si="21"/>
        <v>78바3238</v>
      </c>
      <c r="D13" s="126" t="str">
        <f t="shared" si="22"/>
        <v>대형</v>
      </c>
      <c r="E13" s="123" t="str">
        <f t="shared" si="16"/>
        <v>F</v>
      </c>
      <c r="F13" s="145">
        <f t="shared" si="17"/>
        <v>0.77839999999999998</v>
      </c>
      <c r="G13" s="146">
        <f t="shared" si="18"/>
        <v>1.946</v>
      </c>
      <c r="H13" s="147">
        <f t="shared" si="19"/>
        <v>2.5</v>
      </c>
      <c r="I13" s="148">
        <f t="shared" si="23"/>
        <v>5577.2910000000002</v>
      </c>
      <c r="J13" s="149">
        <f t="shared" si="24"/>
        <v>8.1572190616253336E-3</v>
      </c>
      <c r="K13" s="149">
        <f t="shared" si="25"/>
        <v>0.36469068814903161</v>
      </c>
      <c r="L13" s="149">
        <f t="shared" si="26"/>
        <v>0.16477533626988441</v>
      </c>
      <c r="M13" s="150">
        <f t="shared" si="27"/>
        <v>13.121</v>
      </c>
      <c r="N13" s="151">
        <f t="shared" si="28"/>
        <v>0.71699999999999997</v>
      </c>
      <c r="O13" s="151">
        <f t="shared" si="29"/>
        <v>8.1760000000000002</v>
      </c>
      <c r="P13" s="152">
        <f t="shared" si="30"/>
        <v>0</v>
      </c>
      <c r="Q13" s="153">
        <f t="shared" si="31"/>
        <v>75</v>
      </c>
      <c r="R13" s="154">
        <f t="shared" si="32"/>
        <v>24.175121947959074</v>
      </c>
      <c r="S13" s="139">
        <f t="shared" si="33"/>
        <v>40</v>
      </c>
      <c r="T13" s="139">
        <f t="shared" si="34"/>
        <v>456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462</v>
      </c>
      <c r="Z13" s="4" t="s">
        <v>141</v>
      </c>
      <c r="AA13" s="4" t="s">
        <v>48</v>
      </c>
      <c r="AB13" s="4">
        <v>503</v>
      </c>
      <c r="AC13" s="4">
        <v>5577.2910000000002</v>
      </c>
      <c r="AD13" s="4">
        <v>2865.3359999999998</v>
      </c>
      <c r="AE13" s="4">
        <v>1.946</v>
      </c>
      <c r="AF13" s="4">
        <v>2.5</v>
      </c>
      <c r="AG13" s="4">
        <v>13.121</v>
      </c>
      <c r="AH13" s="4">
        <v>367.85931299999999</v>
      </c>
      <c r="AI13" s="4">
        <v>3.0007090000000001</v>
      </c>
      <c r="AJ13" s="4">
        <v>134.154866</v>
      </c>
      <c r="AK13" s="4">
        <v>919</v>
      </c>
      <c r="AL13" s="4">
        <v>40</v>
      </c>
      <c r="AM13" s="4">
        <v>456</v>
      </c>
      <c r="AN13" s="4">
        <v>75</v>
      </c>
      <c r="AO13" s="4">
        <v>15.161478000000001</v>
      </c>
      <c r="AP13" s="4">
        <v>505</v>
      </c>
      <c r="AQ13" s="4">
        <v>0</v>
      </c>
      <c r="AR13" s="4">
        <v>3</v>
      </c>
      <c r="AS13" s="4">
        <v>257</v>
      </c>
      <c r="AT13" s="4">
        <v>0.71699999999999997</v>
      </c>
      <c r="AU13" s="4">
        <v>8.1760000000000002</v>
      </c>
      <c r="AV13" s="4">
        <v>45504</v>
      </c>
      <c r="AW13" s="4">
        <v>0</v>
      </c>
      <c r="AX13" s="30">
        <v>0.54</v>
      </c>
      <c r="AY13">
        <v>0.77839999999999998</v>
      </c>
      <c r="AZ13" t="s">
        <v>70</v>
      </c>
      <c r="BA13" t="s">
        <v>194</v>
      </c>
      <c r="BB13">
        <v>2</v>
      </c>
      <c r="BC13" t="s">
        <v>395</v>
      </c>
      <c r="BD13">
        <v>4</v>
      </c>
      <c r="BE13">
        <v>32990.885000000002</v>
      </c>
      <c r="BF13">
        <v>0.16905551336376698</v>
      </c>
      <c r="BG13">
        <v>0.13159281160235622</v>
      </c>
      <c r="BH13">
        <v>307904.10299999994</v>
      </c>
      <c r="BI13">
        <v>1.8113727441949681E-2</v>
      </c>
      <c r="BJ13">
        <v>1.4099725440813631E-2</v>
      </c>
      <c r="BK13">
        <v>1</v>
      </c>
      <c r="BL13" t="s">
        <v>428</v>
      </c>
      <c r="BM13" t="s">
        <v>429</v>
      </c>
      <c r="BN13" t="s">
        <v>428</v>
      </c>
    </row>
    <row r="14" spans="1:66">
      <c r="A14" s="134" t="str">
        <f t="shared" si="20"/>
        <v>강화교통</v>
      </c>
      <c r="B14" s="110" t="str">
        <f t="shared" si="1"/>
        <v>17</v>
      </c>
      <c r="C14" s="135" t="str">
        <f t="shared" si="21"/>
        <v>78바3239</v>
      </c>
      <c r="D14" s="110" t="str">
        <f t="shared" si="22"/>
        <v>대형</v>
      </c>
      <c r="E14" s="107" t="str">
        <f t="shared" si="16"/>
        <v>D</v>
      </c>
      <c r="F14" s="155">
        <f t="shared" si="17"/>
        <v>0.8076000000000001</v>
      </c>
      <c r="G14" s="156">
        <f t="shared" si="18"/>
        <v>2.0190000000000001</v>
      </c>
      <c r="H14" s="157">
        <f t="shared" si="19"/>
        <v>2.5</v>
      </c>
      <c r="I14" s="158">
        <f t="shared" si="23"/>
        <v>4607.5240000000003</v>
      </c>
      <c r="J14" s="159">
        <f t="shared" si="24"/>
        <v>2.018497861684047E-2</v>
      </c>
      <c r="K14" s="159">
        <f t="shared" si="25"/>
        <v>0.36374085034169401</v>
      </c>
      <c r="L14" s="159">
        <f t="shared" si="26"/>
        <v>0.19598378651961443</v>
      </c>
      <c r="M14" s="160">
        <f t="shared" si="27"/>
        <v>12.092000000000001</v>
      </c>
      <c r="N14" s="161">
        <f t="shared" si="28"/>
        <v>2.1999999999999999E-2</v>
      </c>
      <c r="O14" s="161">
        <f t="shared" si="29"/>
        <v>9.6359999999999992</v>
      </c>
      <c r="P14" s="162">
        <f t="shared" si="30"/>
        <v>0</v>
      </c>
      <c r="Q14" s="163">
        <f t="shared" si="31"/>
        <v>78</v>
      </c>
      <c r="R14" s="164">
        <f t="shared" si="32"/>
        <v>24.241289472676545</v>
      </c>
      <c r="S14" s="136">
        <f t="shared" si="33"/>
        <v>1</v>
      </c>
      <c r="T14" s="136">
        <f t="shared" si="34"/>
        <v>444</v>
      </c>
      <c r="U14" t="s">
        <v>117</v>
      </c>
      <c r="V14" s="5" t="s">
        <v>118</v>
      </c>
      <c r="W14" t="s">
        <v>117</v>
      </c>
      <c r="X14" s="5" t="s">
        <v>118</v>
      </c>
      <c r="Y14" t="s">
        <v>431</v>
      </c>
      <c r="Z14" t="s">
        <v>141</v>
      </c>
      <c r="AA14" t="s">
        <v>48</v>
      </c>
      <c r="AB14">
        <v>503</v>
      </c>
      <c r="AC14" s="1">
        <v>4607.5240000000003</v>
      </c>
      <c r="AD14" s="1">
        <v>2282.1509999999998</v>
      </c>
      <c r="AE14" s="28">
        <v>2.0190000000000001</v>
      </c>
      <c r="AF14">
        <v>2.5</v>
      </c>
      <c r="AG14">
        <v>12.092000000000001</v>
      </c>
      <c r="AH14">
        <v>308.51684899999998</v>
      </c>
      <c r="AI14">
        <v>6.2274060000000002</v>
      </c>
      <c r="AJ14">
        <v>112.220181</v>
      </c>
      <c r="AK14">
        <v>903</v>
      </c>
      <c r="AL14">
        <v>1</v>
      </c>
      <c r="AM14">
        <v>444</v>
      </c>
      <c r="AN14">
        <v>78</v>
      </c>
      <c r="AO14">
        <v>14.934431999999999</v>
      </c>
      <c r="AP14">
        <v>1094.4000000000001</v>
      </c>
      <c r="AQ14">
        <v>0</v>
      </c>
      <c r="AR14">
        <v>6</v>
      </c>
      <c r="AS14">
        <v>1335</v>
      </c>
      <c r="AT14">
        <v>2.1999999999999999E-2</v>
      </c>
      <c r="AU14">
        <v>9.6359999999999992</v>
      </c>
      <c r="AV14">
        <v>41254</v>
      </c>
      <c r="AW14">
        <v>0</v>
      </c>
      <c r="AX14" s="29">
        <v>0.53</v>
      </c>
      <c r="AY14">
        <v>0.8076000000000001</v>
      </c>
      <c r="AZ14" t="s">
        <v>67</v>
      </c>
      <c r="BA14" t="s">
        <v>194</v>
      </c>
      <c r="BB14">
        <v>4</v>
      </c>
      <c r="BC14" t="s">
        <v>463</v>
      </c>
      <c r="BD14">
        <v>4</v>
      </c>
      <c r="BE14">
        <v>32990.885000000002</v>
      </c>
      <c r="BF14">
        <v>0.13966051532112583</v>
      </c>
      <c r="BG14">
        <v>0.11278983217334124</v>
      </c>
      <c r="BH14">
        <v>307904.10299999994</v>
      </c>
      <c r="BI14">
        <v>1.496415265372414E-2</v>
      </c>
      <c r="BJ14">
        <v>1.2085049683147617E-2</v>
      </c>
      <c r="BK14">
        <v>1</v>
      </c>
      <c r="BL14" t="s">
        <v>70</v>
      </c>
      <c r="BM14">
        <v>1</v>
      </c>
      <c r="BN14" t="s">
        <v>449</v>
      </c>
    </row>
    <row r="15" spans="1:66">
      <c r="A15" s="137" t="str">
        <f t="shared" si="20"/>
        <v>강화교통</v>
      </c>
      <c r="B15" s="126" t="str">
        <f t="shared" si="1"/>
        <v>60-5</v>
      </c>
      <c r="C15" s="138" t="str">
        <f t="shared" si="21"/>
        <v>78바3205</v>
      </c>
      <c r="D15" s="126" t="str">
        <f t="shared" si="22"/>
        <v>대형</v>
      </c>
      <c r="E15" s="123" t="str">
        <f t="shared" si="16"/>
        <v>F</v>
      </c>
      <c r="F15" s="145">
        <f t="shared" si="17"/>
        <v>0.77948717948717949</v>
      </c>
      <c r="G15" s="146">
        <f t="shared" si="18"/>
        <v>3.04</v>
      </c>
      <c r="H15" s="147">
        <f t="shared" si="19"/>
        <v>3.9</v>
      </c>
      <c r="I15" s="148">
        <f t="shared" si="23"/>
        <v>10100.111000000001</v>
      </c>
      <c r="J15" s="149">
        <f t="shared" si="24"/>
        <v>2.6313993603748084E-2</v>
      </c>
      <c r="K15" s="149">
        <f t="shared" si="25"/>
        <v>0.22488302272848765</v>
      </c>
      <c r="L15" s="149">
        <f t="shared" si="26"/>
        <v>0.21435407987100338</v>
      </c>
      <c r="M15" s="150">
        <f t="shared" si="27"/>
        <v>14.369</v>
      </c>
      <c r="N15" s="151">
        <f t="shared" si="28"/>
        <v>0.02</v>
      </c>
      <c r="O15" s="151">
        <f t="shared" si="29"/>
        <v>16.178000000000001</v>
      </c>
      <c r="P15" s="152">
        <f t="shared" si="30"/>
        <v>98.903333333333336</v>
      </c>
      <c r="Q15" s="153">
        <f t="shared" si="31"/>
        <v>93</v>
      </c>
      <c r="R15" s="154">
        <f t="shared" si="32"/>
        <v>40.850562458539414</v>
      </c>
      <c r="S15" s="139">
        <f t="shared" si="33"/>
        <v>2</v>
      </c>
      <c r="T15" s="139">
        <f t="shared" si="34"/>
        <v>1634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196</v>
      </c>
      <c r="Z15" t="s">
        <v>141</v>
      </c>
      <c r="AA15" t="s">
        <v>48</v>
      </c>
      <c r="AB15">
        <v>503</v>
      </c>
      <c r="AC15" s="1">
        <v>10100.111000000001</v>
      </c>
      <c r="AD15" s="1">
        <v>3322.8789999999999</v>
      </c>
      <c r="AE15" s="28">
        <v>3.04</v>
      </c>
      <c r="AF15">
        <v>3.9</v>
      </c>
      <c r="AG15">
        <v>14.369</v>
      </c>
      <c r="AH15">
        <v>330.187433</v>
      </c>
      <c r="AI15">
        <v>8.6885499999999993</v>
      </c>
      <c r="AJ15">
        <v>74.253547999999995</v>
      </c>
      <c r="AK15">
        <v>2165</v>
      </c>
      <c r="AL15">
        <v>2</v>
      </c>
      <c r="AM15">
        <v>1634</v>
      </c>
      <c r="AN15">
        <v>93</v>
      </c>
      <c r="AO15">
        <v>30.589023000000001</v>
      </c>
      <c r="AP15">
        <v>73006.399999999994</v>
      </c>
      <c r="AQ15">
        <v>5934.2</v>
      </c>
      <c r="AR15">
        <v>39</v>
      </c>
      <c r="AS15">
        <v>9958</v>
      </c>
      <c r="AT15">
        <v>0.02</v>
      </c>
      <c r="AU15">
        <v>16.178000000000001</v>
      </c>
      <c r="AV15">
        <v>94272</v>
      </c>
      <c r="AW15">
        <v>0</v>
      </c>
      <c r="AX15" s="29">
        <v>0.53</v>
      </c>
      <c r="AY15">
        <v>0.77948717948717949</v>
      </c>
      <c r="AZ15" t="s">
        <v>70</v>
      </c>
      <c r="BA15" t="s">
        <v>413</v>
      </c>
      <c r="BB15">
        <v>3</v>
      </c>
      <c r="BC15" t="s">
        <v>415</v>
      </c>
      <c r="BD15">
        <v>6</v>
      </c>
      <c r="BE15">
        <v>52543.962</v>
      </c>
      <c r="BF15">
        <v>0.19222210536769194</v>
      </c>
      <c r="BG15">
        <v>0.1498346667481496</v>
      </c>
      <c r="BH15">
        <v>307904.10299999994</v>
      </c>
      <c r="BI15">
        <v>3.2802781455627442E-2</v>
      </c>
      <c r="BJ15">
        <v>2.5569347596181392E-2</v>
      </c>
      <c r="BK15">
        <v>1</v>
      </c>
      <c r="BL15" t="s">
        <v>70</v>
      </c>
      <c r="BM15">
        <v>0</v>
      </c>
      <c r="BN15" t="s">
        <v>458</v>
      </c>
    </row>
    <row r="16" spans="1:66">
      <c r="A16" s="134" t="str">
        <f t="shared" si="20"/>
        <v>강화교통</v>
      </c>
      <c r="B16" s="110" t="str">
        <f t="shared" si="1"/>
        <v>60-5</v>
      </c>
      <c r="C16" s="135" t="str">
        <f t="shared" si="21"/>
        <v>78바3206</v>
      </c>
      <c r="D16" s="110" t="str">
        <f t="shared" si="22"/>
        <v>대형</v>
      </c>
      <c r="E16" s="107" t="str">
        <f t="shared" si="16"/>
        <v>F</v>
      </c>
      <c r="F16" s="155">
        <f t="shared" si="17"/>
        <v>0.79974358974358983</v>
      </c>
      <c r="G16" s="156">
        <f t="shared" si="18"/>
        <v>3.1190000000000002</v>
      </c>
      <c r="H16" s="157">
        <f t="shared" si="19"/>
        <v>3.9</v>
      </c>
      <c r="I16" s="158">
        <f t="shared" si="23"/>
        <v>9008.75</v>
      </c>
      <c r="J16" s="159">
        <f t="shared" si="24"/>
        <v>1.5682689167631568E-2</v>
      </c>
      <c r="K16" s="159">
        <f t="shared" si="25"/>
        <v>0.23234158392648835</v>
      </c>
      <c r="L16" s="159">
        <f t="shared" si="26"/>
        <v>0.19103649229915359</v>
      </c>
      <c r="M16" s="160">
        <f t="shared" si="27"/>
        <v>13.263</v>
      </c>
      <c r="N16" s="161">
        <f t="shared" si="28"/>
        <v>0.122</v>
      </c>
      <c r="O16" s="161">
        <f t="shared" si="29"/>
        <v>24.376000000000001</v>
      </c>
      <c r="P16" s="162">
        <f t="shared" si="30"/>
        <v>39.31166666666666</v>
      </c>
      <c r="Q16" s="163">
        <f t="shared" si="31"/>
        <v>90</v>
      </c>
      <c r="R16" s="164">
        <f t="shared" si="32"/>
        <v>41.305582590420109</v>
      </c>
      <c r="S16" s="136">
        <f t="shared" si="33"/>
        <v>11</v>
      </c>
      <c r="T16" s="136">
        <f t="shared" si="34"/>
        <v>2196</v>
      </c>
      <c r="U16" t="s">
        <v>117</v>
      </c>
      <c r="V16" t="s">
        <v>119</v>
      </c>
      <c r="W16" s="4" t="s">
        <v>117</v>
      </c>
      <c r="X16" t="s">
        <v>119</v>
      </c>
      <c r="Y16" s="4" t="s">
        <v>197</v>
      </c>
      <c r="Z16" s="4" t="s">
        <v>141</v>
      </c>
      <c r="AA16" s="4" t="s">
        <v>48</v>
      </c>
      <c r="AB16" s="4">
        <v>503</v>
      </c>
      <c r="AC16" s="4">
        <v>9008.75</v>
      </c>
      <c r="AD16" s="4">
        <v>2888.3429999999998</v>
      </c>
      <c r="AE16" s="4">
        <v>3.1190000000000002</v>
      </c>
      <c r="AF16" s="4">
        <v>3.9</v>
      </c>
      <c r="AG16" s="4">
        <v>13.263</v>
      </c>
      <c r="AH16" s="4">
        <v>290.03603600000002</v>
      </c>
      <c r="AI16" s="4">
        <v>4.5485449999999998</v>
      </c>
      <c r="AJ16" s="4">
        <v>67.387432000000004</v>
      </c>
      <c r="AK16" s="4">
        <v>1721</v>
      </c>
      <c r="AL16" s="4">
        <v>11</v>
      </c>
      <c r="AM16" s="4">
        <v>2196</v>
      </c>
      <c r="AN16" s="4">
        <v>90</v>
      </c>
      <c r="AO16" s="4">
        <v>31.060794999999999</v>
      </c>
      <c r="AP16" s="4">
        <v>45061.3</v>
      </c>
      <c r="AQ16" s="4">
        <v>2358.6999999999998</v>
      </c>
      <c r="AR16" s="4">
        <v>20</v>
      </c>
      <c r="AS16" s="4">
        <v>2793</v>
      </c>
      <c r="AT16" s="4">
        <v>0.122</v>
      </c>
      <c r="AU16" s="4">
        <v>24.376000000000001</v>
      </c>
      <c r="AV16" s="4">
        <v>87238</v>
      </c>
      <c r="AW16" s="4">
        <v>0</v>
      </c>
      <c r="AX16" s="30">
        <v>0.51</v>
      </c>
      <c r="AY16">
        <v>0.79974358974358983</v>
      </c>
      <c r="AZ16" t="s">
        <v>70</v>
      </c>
      <c r="BA16" t="s">
        <v>413</v>
      </c>
      <c r="BB16">
        <v>1</v>
      </c>
      <c r="BC16" t="s">
        <v>416</v>
      </c>
      <c r="BD16">
        <v>6</v>
      </c>
      <c r="BE16">
        <v>52543.962</v>
      </c>
      <c r="BF16">
        <v>0.1714516693659302</v>
      </c>
      <c r="BG16">
        <v>0.13711737352624009</v>
      </c>
      <c r="BH16">
        <v>307904.10299999994</v>
      </c>
      <c r="BI16">
        <v>2.9258297996762977E-2</v>
      </c>
      <c r="BJ16">
        <v>2.3399136269718908E-2</v>
      </c>
      <c r="BK16">
        <v>1</v>
      </c>
      <c r="BL16" t="s">
        <v>70</v>
      </c>
      <c r="BM16">
        <v>0</v>
      </c>
      <c r="BN16" t="s">
        <v>458</v>
      </c>
    </row>
    <row r="17" spans="1:66">
      <c r="A17" s="137" t="str">
        <f t="shared" si="20"/>
        <v>강화교통</v>
      </c>
      <c r="B17" s="126" t="str">
        <f t="shared" si="1"/>
        <v>60-5</v>
      </c>
      <c r="C17" s="138" t="str">
        <f t="shared" si="21"/>
        <v>78바3207</v>
      </c>
      <c r="D17" s="126" t="str">
        <f t="shared" si="22"/>
        <v>대형</v>
      </c>
      <c r="E17" s="123" t="str">
        <f t="shared" si="16"/>
        <v>F</v>
      </c>
      <c r="F17" s="145">
        <f t="shared" si="17"/>
        <v>0.79100000000000004</v>
      </c>
      <c r="G17" s="146">
        <f t="shared" si="18"/>
        <v>2.3730000000000002</v>
      </c>
      <c r="H17" s="147">
        <f t="shared" si="19"/>
        <v>3</v>
      </c>
      <c r="I17" s="148">
        <f t="shared" si="23"/>
        <v>3440.85</v>
      </c>
      <c r="J17" s="149">
        <f t="shared" si="24"/>
        <v>1.732955202642195E-2</v>
      </c>
      <c r="K17" s="149">
        <f t="shared" si="25"/>
        <v>0.27939628147236722</v>
      </c>
      <c r="L17" s="149">
        <f t="shared" si="26"/>
        <v>0.22697879884330907</v>
      </c>
      <c r="M17" s="150">
        <f t="shared" si="27"/>
        <v>16.239999999999998</v>
      </c>
      <c r="N17" s="151">
        <f t="shared" si="28"/>
        <v>0.93</v>
      </c>
      <c r="O17" s="151">
        <f t="shared" si="29"/>
        <v>52.341999999999999</v>
      </c>
      <c r="P17" s="152">
        <f t="shared" si="30"/>
        <v>31.573333333333334</v>
      </c>
      <c r="Q17" s="153">
        <f t="shared" si="31"/>
        <v>108</v>
      </c>
      <c r="R17" s="154">
        <f t="shared" si="32"/>
        <v>36.770921779261428</v>
      </c>
      <c r="S17" s="139">
        <f t="shared" si="33"/>
        <v>32</v>
      </c>
      <c r="T17" s="139">
        <f t="shared" si="34"/>
        <v>1801</v>
      </c>
      <c r="U17" t="s">
        <v>117</v>
      </c>
      <c r="V17" s="5" t="s">
        <v>119</v>
      </c>
      <c r="W17" t="s">
        <v>117</v>
      </c>
      <c r="X17" s="5" t="s">
        <v>119</v>
      </c>
      <c r="Y17" t="s">
        <v>464</v>
      </c>
      <c r="Z17" t="s">
        <v>141</v>
      </c>
      <c r="AA17" t="s">
        <v>48</v>
      </c>
      <c r="AB17">
        <v>503</v>
      </c>
      <c r="AC17" s="1">
        <v>3440.85</v>
      </c>
      <c r="AD17" s="1">
        <v>1449.8520000000001</v>
      </c>
      <c r="AE17" s="28">
        <v>2.3730000000000002</v>
      </c>
      <c r="AF17">
        <v>3</v>
      </c>
      <c r="AG17">
        <v>16.239999999999998</v>
      </c>
      <c r="AH17">
        <v>133.05664200000001</v>
      </c>
      <c r="AI17">
        <v>2.305812</v>
      </c>
      <c r="AJ17">
        <v>37.175530999999999</v>
      </c>
      <c r="AK17">
        <v>781</v>
      </c>
      <c r="AL17">
        <v>32</v>
      </c>
      <c r="AM17">
        <v>1801</v>
      </c>
      <c r="AN17">
        <v>108</v>
      </c>
      <c r="AO17">
        <v>25.860039</v>
      </c>
      <c r="AP17">
        <v>20439.099999999999</v>
      </c>
      <c r="AQ17">
        <v>1894.4</v>
      </c>
      <c r="AR17">
        <v>13</v>
      </c>
      <c r="AS17">
        <v>2332</v>
      </c>
      <c r="AT17">
        <v>0.93</v>
      </c>
      <c r="AU17">
        <v>52.341999999999999</v>
      </c>
      <c r="AV17">
        <v>17617</v>
      </c>
      <c r="AW17">
        <v>0</v>
      </c>
      <c r="AX17" s="29">
        <v>0.5</v>
      </c>
      <c r="AY17">
        <v>0.79100000000000004</v>
      </c>
      <c r="AZ17" t="s">
        <v>70</v>
      </c>
      <c r="BA17" t="s">
        <v>413</v>
      </c>
      <c r="BB17">
        <v>2</v>
      </c>
      <c r="BC17" t="s">
        <v>414</v>
      </c>
      <c r="BD17">
        <v>7</v>
      </c>
      <c r="BE17">
        <v>52543.962</v>
      </c>
      <c r="BF17">
        <v>6.5485164594173542E-2</v>
      </c>
      <c r="BG17">
        <v>5.1798765193991271E-2</v>
      </c>
      <c r="BH17">
        <v>307904.10299999994</v>
      </c>
      <c r="BI17">
        <v>1.1175070310771404E-2</v>
      </c>
      <c r="BJ17">
        <v>8.8394806158201816E-3</v>
      </c>
      <c r="BK17">
        <v>1</v>
      </c>
      <c r="BL17" t="s">
        <v>69</v>
      </c>
      <c r="BM17">
        <v>-2</v>
      </c>
      <c r="BN17" t="s">
        <v>465</v>
      </c>
    </row>
    <row r="18" spans="1:66">
      <c r="A18" s="134" t="str">
        <f t="shared" si="20"/>
        <v>강화교통</v>
      </c>
      <c r="B18" s="110" t="str">
        <f t="shared" si="1"/>
        <v>60-5</v>
      </c>
      <c r="C18" s="135" t="str">
        <f t="shared" si="21"/>
        <v>78바3231</v>
      </c>
      <c r="D18" s="110" t="str">
        <f t="shared" si="22"/>
        <v>대형</v>
      </c>
      <c r="E18" s="107" t="str">
        <f t="shared" si="16"/>
        <v>D</v>
      </c>
      <c r="F18" s="155">
        <f t="shared" si="17"/>
        <v>0.81026315789473691</v>
      </c>
      <c r="G18" s="156">
        <f t="shared" si="18"/>
        <v>3.0790000000000002</v>
      </c>
      <c r="H18" s="157">
        <f t="shared" si="19"/>
        <v>3.8</v>
      </c>
      <c r="I18" s="158">
        <f t="shared" si="23"/>
        <v>9828.8070000000007</v>
      </c>
      <c r="J18" s="159">
        <f t="shared" si="24"/>
        <v>2.8188808716557462E-2</v>
      </c>
      <c r="K18" s="159">
        <f t="shared" si="25"/>
        <v>0.23065773219766428</v>
      </c>
      <c r="L18" s="159">
        <f t="shared" si="26"/>
        <v>0.19625983092352917</v>
      </c>
      <c r="M18" s="160">
        <f t="shared" si="27"/>
        <v>17.821999999999999</v>
      </c>
      <c r="N18" s="161">
        <f t="shared" si="28"/>
        <v>8.1000000000000003E-2</v>
      </c>
      <c r="O18" s="161">
        <f t="shared" si="29"/>
        <v>31.448</v>
      </c>
      <c r="P18" s="162">
        <f t="shared" si="30"/>
        <v>176.99166666666667</v>
      </c>
      <c r="Q18" s="163">
        <f t="shared" si="31"/>
        <v>94</v>
      </c>
      <c r="R18" s="164">
        <f t="shared" si="32"/>
        <v>41.092517172841184</v>
      </c>
      <c r="S18" s="136">
        <f t="shared" si="33"/>
        <v>8</v>
      </c>
      <c r="T18" s="136">
        <f t="shared" si="34"/>
        <v>3091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198</v>
      </c>
      <c r="Z18" t="s">
        <v>141</v>
      </c>
      <c r="AA18" t="s">
        <v>48</v>
      </c>
      <c r="AB18">
        <v>503</v>
      </c>
      <c r="AC18" s="1">
        <v>9828.8070000000007</v>
      </c>
      <c r="AD18" s="1">
        <v>3192.1280000000002</v>
      </c>
      <c r="AE18" s="28">
        <v>3.0790000000000002</v>
      </c>
      <c r="AF18">
        <v>3.8</v>
      </c>
      <c r="AG18">
        <v>17.821999999999999</v>
      </c>
      <c r="AH18">
        <v>322.72300300000001</v>
      </c>
      <c r="AI18">
        <v>9.0971770000000003</v>
      </c>
      <c r="AJ18">
        <v>74.438556000000005</v>
      </c>
      <c r="AK18">
        <v>1929</v>
      </c>
      <c r="AL18">
        <v>8</v>
      </c>
      <c r="AM18">
        <v>3091</v>
      </c>
      <c r="AN18">
        <v>94</v>
      </c>
      <c r="AO18">
        <v>30.455860999999999</v>
      </c>
      <c r="AP18">
        <v>70935.5</v>
      </c>
      <c r="AQ18">
        <v>10619.5</v>
      </c>
      <c r="AR18">
        <v>47</v>
      </c>
      <c r="AS18">
        <v>7963</v>
      </c>
      <c r="AT18">
        <v>8.1000000000000003E-2</v>
      </c>
      <c r="AU18">
        <v>31.448</v>
      </c>
      <c r="AV18">
        <v>94137</v>
      </c>
      <c r="AW18">
        <v>0</v>
      </c>
      <c r="AX18" s="29">
        <v>0.62</v>
      </c>
      <c r="AY18">
        <v>0.81026315789473691</v>
      </c>
      <c r="AZ18" t="s">
        <v>67</v>
      </c>
      <c r="BA18" t="s">
        <v>413</v>
      </c>
      <c r="BB18">
        <v>1</v>
      </c>
      <c r="BC18" t="s">
        <v>466</v>
      </c>
      <c r="BD18">
        <v>7</v>
      </c>
      <c r="BE18">
        <v>52543.962</v>
      </c>
      <c r="BF18">
        <v>0.18705873378943141</v>
      </c>
      <c r="BG18">
        <v>0.15156680035201561</v>
      </c>
      <c r="BH18">
        <v>307904.10299999994</v>
      </c>
      <c r="BI18">
        <v>3.1921649969048976E-2</v>
      </c>
      <c r="BJ18">
        <v>2.5864936909132056E-2</v>
      </c>
      <c r="BK18">
        <v>1</v>
      </c>
      <c r="BL18" t="s">
        <v>70</v>
      </c>
      <c r="BM18">
        <v>1</v>
      </c>
      <c r="BN18" t="s">
        <v>449</v>
      </c>
    </row>
    <row r="19" spans="1:66">
      <c r="A19" s="137" t="str">
        <f t="shared" si="20"/>
        <v>강화교통</v>
      </c>
      <c r="B19" s="126" t="str">
        <f t="shared" si="1"/>
        <v>60-5</v>
      </c>
      <c r="C19" s="138" t="str">
        <f t="shared" si="21"/>
        <v>78바3232</v>
      </c>
      <c r="D19" s="126" t="str">
        <f t="shared" si="22"/>
        <v>대형</v>
      </c>
      <c r="E19" s="123" t="str">
        <f t="shared" si="16"/>
        <v>F</v>
      </c>
      <c r="F19" s="145">
        <f t="shared" si="17"/>
        <v>0.77947368421052643</v>
      </c>
      <c r="G19" s="146">
        <f t="shared" si="18"/>
        <v>2.9620000000000002</v>
      </c>
      <c r="H19" s="147">
        <f t="shared" si="19"/>
        <v>3.8</v>
      </c>
      <c r="I19" s="148">
        <f t="shared" si="23"/>
        <v>9484.91</v>
      </c>
      <c r="J19" s="149">
        <f t="shared" si="24"/>
        <v>1.7469232153036876E-2</v>
      </c>
      <c r="K19" s="149">
        <f t="shared" si="25"/>
        <v>0.24313048730278972</v>
      </c>
      <c r="L19" s="149">
        <f t="shared" si="26"/>
        <v>0.21001780723275182</v>
      </c>
      <c r="M19" s="150">
        <f t="shared" si="27"/>
        <v>16.079000000000001</v>
      </c>
      <c r="N19" s="151">
        <f t="shared" si="28"/>
        <v>0.105</v>
      </c>
      <c r="O19" s="151">
        <f t="shared" si="29"/>
        <v>23.594999999999999</v>
      </c>
      <c r="P19" s="152">
        <f t="shared" si="30"/>
        <v>116.70166666666667</v>
      </c>
      <c r="Q19" s="153">
        <f t="shared" si="31"/>
        <v>96</v>
      </c>
      <c r="R19" s="154">
        <f t="shared" si="32"/>
        <v>42.996441316016544</v>
      </c>
      <c r="S19" s="139">
        <f t="shared" si="33"/>
        <v>10</v>
      </c>
      <c r="T19" s="139">
        <f t="shared" si="34"/>
        <v>2238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199</v>
      </c>
      <c r="Z19" s="4" t="s">
        <v>141</v>
      </c>
      <c r="AA19" s="4" t="s">
        <v>48</v>
      </c>
      <c r="AB19" s="4">
        <v>503</v>
      </c>
      <c r="AC19" s="4">
        <v>9484.91</v>
      </c>
      <c r="AD19" s="4">
        <v>3201.8049999999998</v>
      </c>
      <c r="AE19" s="4">
        <v>2.9620000000000002</v>
      </c>
      <c r="AF19" s="4">
        <v>3.8</v>
      </c>
      <c r="AG19" s="4">
        <v>16.079000000000001</v>
      </c>
      <c r="AH19" s="4">
        <v>298.34659900000003</v>
      </c>
      <c r="AI19" s="4">
        <v>5.2118859999999998</v>
      </c>
      <c r="AJ19" s="4">
        <v>72.537154000000001</v>
      </c>
      <c r="AK19" s="4">
        <v>1992</v>
      </c>
      <c r="AL19" s="4">
        <v>10</v>
      </c>
      <c r="AM19" s="4">
        <v>2238</v>
      </c>
      <c r="AN19" s="4">
        <v>96</v>
      </c>
      <c r="AO19" s="4">
        <v>31.79158</v>
      </c>
      <c r="AP19" s="4">
        <v>69964.5</v>
      </c>
      <c r="AQ19" s="4">
        <v>7002.1</v>
      </c>
      <c r="AR19" s="4">
        <v>49</v>
      </c>
      <c r="AS19" s="4">
        <v>16556</v>
      </c>
      <c r="AT19" s="4">
        <v>0.105</v>
      </c>
      <c r="AU19" s="4">
        <v>23.594999999999999</v>
      </c>
      <c r="AV19" s="4">
        <v>87077</v>
      </c>
      <c r="AW19" s="4">
        <v>0</v>
      </c>
      <c r="AX19" s="30">
        <v>0.53</v>
      </c>
      <c r="AY19">
        <v>0.77947368421052643</v>
      </c>
      <c r="AZ19" t="s">
        <v>70</v>
      </c>
      <c r="BA19" t="s">
        <v>413</v>
      </c>
      <c r="BB19">
        <v>4</v>
      </c>
      <c r="BC19" t="s">
        <v>417</v>
      </c>
      <c r="BD19">
        <v>7</v>
      </c>
      <c r="BE19">
        <v>52543.962</v>
      </c>
      <c r="BF19">
        <v>0.18051379528631661</v>
      </c>
      <c r="BG19">
        <v>0.14070575306264996</v>
      </c>
      <c r="BH19">
        <v>307904.10299999994</v>
      </c>
      <c r="BI19">
        <v>3.0804753517688594E-2</v>
      </c>
      <c r="BJ19">
        <v>2.4011494715629904E-2</v>
      </c>
      <c r="BK19">
        <v>1</v>
      </c>
      <c r="BL19" t="s">
        <v>70</v>
      </c>
      <c r="BM19">
        <v>0</v>
      </c>
      <c r="BN19" t="s">
        <v>458</v>
      </c>
    </row>
    <row r="20" spans="1:66">
      <c r="A20" s="134" t="str">
        <f t="shared" si="20"/>
        <v>강화교통</v>
      </c>
      <c r="B20" s="110" t="str">
        <f t="shared" si="1"/>
        <v>60-5</v>
      </c>
      <c r="C20" s="135" t="str">
        <f t="shared" si="21"/>
        <v>78바3233</v>
      </c>
      <c r="D20" s="110" t="str">
        <f t="shared" si="22"/>
        <v>대형</v>
      </c>
      <c r="E20" s="107" t="str">
        <f t="shared" si="16"/>
        <v>F</v>
      </c>
      <c r="F20" s="155">
        <f t="shared" si="17"/>
        <v>0.76230769230769224</v>
      </c>
      <c r="G20" s="156">
        <f t="shared" si="18"/>
        <v>2.9729999999999999</v>
      </c>
      <c r="H20" s="157">
        <f t="shared" si="19"/>
        <v>3.9</v>
      </c>
      <c r="I20" s="158">
        <f t="shared" si="23"/>
        <v>10680.534</v>
      </c>
      <c r="J20" s="159">
        <f t="shared" si="24"/>
        <v>3.2784728952285631E-2</v>
      </c>
      <c r="K20" s="159">
        <f t="shared" si="25"/>
        <v>0.22825774631213758</v>
      </c>
      <c r="L20" s="159">
        <f t="shared" si="26"/>
        <v>0.20298610537637912</v>
      </c>
      <c r="M20" s="160">
        <f t="shared" si="27"/>
        <v>15.487</v>
      </c>
      <c r="N20" s="161">
        <f t="shared" si="28"/>
        <v>0.496</v>
      </c>
      <c r="O20" s="161">
        <f t="shared" si="29"/>
        <v>30.57</v>
      </c>
      <c r="P20" s="162">
        <f t="shared" si="30"/>
        <v>183.36666666666667</v>
      </c>
      <c r="Q20" s="163">
        <f t="shared" si="31"/>
        <v>101</v>
      </c>
      <c r="R20" s="164">
        <f t="shared" si="32"/>
        <v>43.698051041215017</v>
      </c>
      <c r="S20" s="136">
        <f t="shared" si="33"/>
        <v>53</v>
      </c>
      <c r="T20" s="136">
        <f t="shared" si="34"/>
        <v>3265</v>
      </c>
      <c r="U20" t="s">
        <v>117</v>
      </c>
      <c r="V20" s="5" t="s">
        <v>119</v>
      </c>
      <c r="W20" t="s">
        <v>117</v>
      </c>
      <c r="X20" s="5" t="s">
        <v>119</v>
      </c>
      <c r="Y20" t="s">
        <v>382</v>
      </c>
      <c r="Z20" t="s">
        <v>141</v>
      </c>
      <c r="AA20" t="s">
        <v>48</v>
      </c>
      <c r="AB20">
        <v>503</v>
      </c>
      <c r="AC20" s="1">
        <v>10680.534</v>
      </c>
      <c r="AD20" s="1">
        <v>3592.1060000000002</v>
      </c>
      <c r="AE20" s="28">
        <v>2.9729999999999999</v>
      </c>
      <c r="AF20">
        <v>3.9</v>
      </c>
      <c r="AG20">
        <v>15.487</v>
      </c>
      <c r="AH20">
        <v>330.75881199999998</v>
      </c>
      <c r="AI20">
        <v>10.843838</v>
      </c>
      <c r="AJ20">
        <v>75.498260999999999</v>
      </c>
      <c r="AK20">
        <v>2168</v>
      </c>
      <c r="AL20">
        <v>53</v>
      </c>
      <c r="AM20">
        <v>3265</v>
      </c>
      <c r="AN20">
        <v>101</v>
      </c>
      <c r="AO20">
        <v>32.291003000000003</v>
      </c>
      <c r="AP20">
        <v>84708.4</v>
      </c>
      <c r="AQ20">
        <v>11002</v>
      </c>
      <c r="AR20">
        <v>38</v>
      </c>
      <c r="AS20">
        <v>15579</v>
      </c>
      <c r="AT20">
        <v>0.496</v>
      </c>
      <c r="AU20">
        <v>30.57</v>
      </c>
      <c r="AV20">
        <v>0</v>
      </c>
      <c r="AW20">
        <v>0</v>
      </c>
      <c r="AX20" s="29">
        <v>0.51</v>
      </c>
      <c r="AY20">
        <v>0.76230769230769224</v>
      </c>
      <c r="AZ20" t="s">
        <v>70</v>
      </c>
      <c r="BA20" t="s">
        <v>413</v>
      </c>
      <c r="BB20">
        <v>5</v>
      </c>
      <c r="BC20" t="s">
        <v>418</v>
      </c>
      <c r="BD20">
        <v>1</v>
      </c>
      <c r="BE20">
        <v>52543.962</v>
      </c>
      <c r="BF20">
        <v>0.2032685315964563</v>
      </c>
      <c r="BG20">
        <v>0.15495316524006783</v>
      </c>
      <c r="BH20">
        <v>307904.10299999994</v>
      </c>
      <c r="BI20">
        <v>3.4687858641493978E-2</v>
      </c>
      <c r="BJ20">
        <v>2.6442821472092714E-2</v>
      </c>
      <c r="BK20">
        <v>1</v>
      </c>
      <c r="BL20" t="s">
        <v>70</v>
      </c>
      <c r="BM20">
        <v>0</v>
      </c>
      <c r="BN20" t="s">
        <v>458</v>
      </c>
    </row>
    <row r="21" spans="1:66">
      <c r="A21" s="137" t="str">
        <f t="shared" si="20"/>
        <v>강화교통</v>
      </c>
      <c r="B21" s="126" t="str">
        <f t="shared" si="1"/>
        <v>70</v>
      </c>
      <c r="C21" s="138" t="str">
        <f t="shared" si="21"/>
        <v>78바3201</v>
      </c>
      <c r="D21" s="126" t="str">
        <f t="shared" si="22"/>
        <v>대형</v>
      </c>
      <c r="E21" s="123" t="str">
        <f t="shared" si="16"/>
        <v>C</v>
      </c>
      <c r="F21" s="145">
        <f t="shared" si="17"/>
        <v>0.8610000000000001</v>
      </c>
      <c r="G21" s="146">
        <f t="shared" si="18"/>
        <v>2.5830000000000002</v>
      </c>
      <c r="H21" s="147">
        <f t="shared" si="19"/>
        <v>3</v>
      </c>
      <c r="I21" s="148">
        <f t="shared" si="23"/>
        <v>8592.7369999999992</v>
      </c>
      <c r="J21" s="149">
        <f t="shared" si="24"/>
        <v>1.6192513375969976E-2</v>
      </c>
      <c r="K21" s="149">
        <f t="shared" si="25"/>
        <v>0.28661533998501959</v>
      </c>
      <c r="L21" s="149">
        <f t="shared" si="26"/>
        <v>0.2149489737670314</v>
      </c>
      <c r="M21" s="150">
        <f t="shared" si="27"/>
        <v>11.407</v>
      </c>
      <c r="N21" s="151">
        <f t="shared" si="28"/>
        <v>2.3E-2</v>
      </c>
      <c r="O21" s="151">
        <f t="shared" si="29"/>
        <v>24.928000000000001</v>
      </c>
      <c r="P21" s="152">
        <f t="shared" si="30"/>
        <v>0.14833333333333334</v>
      </c>
      <c r="Q21" s="153">
        <f t="shared" si="31"/>
        <v>84</v>
      </c>
      <c r="R21" s="154">
        <f t="shared" si="32"/>
        <v>31.694709720300725</v>
      </c>
      <c r="S21" s="139">
        <f t="shared" si="33"/>
        <v>2</v>
      </c>
      <c r="T21" s="139">
        <f t="shared" si="34"/>
        <v>2142</v>
      </c>
      <c r="U21" t="s">
        <v>117</v>
      </c>
      <c r="V21" s="5" t="s">
        <v>120</v>
      </c>
      <c r="W21" t="s">
        <v>117</v>
      </c>
      <c r="X21" s="5" t="s">
        <v>120</v>
      </c>
      <c r="Y21" t="s">
        <v>467</v>
      </c>
      <c r="Z21" t="s">
        <v>141</v>
      </c>
      <c r="AA21" t="s">
        <v>48</v>
      </c>
      <c r="AB21">
        <v>503</v>
      </c>
      <c r="AC21" s="1">
        <v>8592.7369999999992</v>
      </c>
      <c r="AD21" s="1">
        <v>3326.5390000000002</v>
      </c>
      <c r="AE21" s="28">
        <v>2.5830000000000002</v>
      </c>
      <c r="AF21">
        <v>3</v>
      </c>
      <c r="AG21">
        <v>11.407</v>
      </c>
      <c r="AH21">
        <v>388.85908899999998</v>
      </c>
      <c r="AI21">
        <v>6.2966059999999997</v>
      </c>
      <c r="AJ21">
        <v>111.45298</v>
      </c>
      <c r="AK21">
        <v>1847</v>
      </c>
      <c r="AL21">
        <v>2</v>
      </c>
      <c r="AM21">
        <v>2142</v>
      </c>
      <c r="AN21">
        <v>84</v>
      </c>
      <c r="AO21">
        <v>22.097301999999999</v>
      </c>
      <c r="AP21">
        <v>12806.1</v>
      </c>
      <c r="AQ21">
        <v>8.9</v>
      </c>
      <c r="AR21">
        <v>10</v>
      </c>
      <c r="AS21">
        <v>1325</v>
      </c>
      <c r="AT21">
        <v>2.3E-2</v>
      </c>
      <c r="AU21">
        <v>24.928000000000001</v>
      </c>
      <c r="AV21">
        <v>80084</v>
      </c>
      <c r="AW21">
        <v>0</v>
      </c>
      <c r="AX21" s="29">
        <v>0.5</v>
      </c>
      <c r="AY21">
        <v>0.8610000000000001</v>
      </c>
      <c r="AZ21" t="s">
        <v>69</v>
      </c>
      <c r="BA21" t="s">
        <v>200</v>
      </c>
      <c r="BB21">
        <v>3</v>
      </c>
      <c r="BC21" t="s">
        <v>468</v>
      </c>
      <c r="BD21">
        <v>4</v>
      </c>
      <c r="BE21">
        <v>69498.105999999985</v>
      </c>
      <c r="BF21">
        <v>0.1236398730060356</v>
      </c>
      <c r="BG21">
        <v>0.10645393065819667</v>
      </c>
      <c r="BH21">
        <v>307904.10299999994</v>
      </c>
      <c r="BI21">
        <v>2.7907185764263754E-2</v>
      </c>
      <c r="BJ21">
        <v>2.4028086943031095E-2</v>
      </c>
      <c r="BK21">
        <v>1</v>
      </c>
      <c r="BL21" t="s">
        <v>70</v>
      </c>
      <c r="BM21">
        <v>2</v>
      </c>
      <c r="BN21" t="s">
        <v>449</v>
      </c>
    </row>
    <row r="22" spans="1:66">
      <c r="A22" s="134" t="str">
        <f t="shared" si="20"/>
        <v>강화교통</v>
      </c>
      <c r="B22" s="110" t="str">
        <f t="shared" si="1"/>
        <v>70</v>
      </c>
      <c r="C22" s="135" t="str">
        <f t="shared" si="21"/>
        <v>78바3202</v>
      </c>
      <c r="D22" s="110" t="str">
        <f t="shared" si="22"/>
        <v>대형</v>
      </c>
      <c r="E22" s="107" t="str">
        <f t="shared" si="16"/>
        <v>F</v>
      </c>
      <c r="F22" s="155">
        <f t="shared" si="17"/>
        <v>0.78814814814814815</v>
      </c>
      <c r="G22" s="156">
        <f t="shared" si="18"/>
        <v>2.1280000000000001</v>
      </c>
      <c r="H22" s="157">
        <f t="shared" si="19"/>
        <v>2.7</v>
      </c>
      <c r="I22" s="158">
        <f t="shared" si="23"/>
        <v>8934.6360000000004</v>
      </c>
      <c r="J22" s="159">
        <f t="shared" si="24"/>
        <v>1.458423504354745E-2</v>
      </c>
      <c r="K22" s="159">
        <f t="shared" si="25"/>
        <v>0.31446977577106655</v>
      </c>
      <c r="L22" s="159">
        <f t="shared" si="26"/>
        <v>0.24757583856801776</v>
      </c>
      <c r="M22" s="160">
        <f t="shared" si="27"/>
        <v>18.004999999999999</v>
      </c>
      <c r="N22" s="161">
        <f t="shared" si="28"/>
        <v>2.1999999999999999E-2</v>
      </c>
      <c r="O22" s="161">
        <f t="shared" si="29"/>
        <v>36.454000000000001</v>
      </c>
      <c r="P22" s="162">
        <f t="shared" si="30"/>
        <v>1.335</v>
      </c>
      <c r="Q22" s="163">
        <f t="shared" si="31"/>
        <v>88</v>
      </c>
      <c r="R22" s="164">
        <f t="shared" si="32"/>
        <v>33.467364194157263</v>
      </c>
      <c r="S22" s="136">
        <f t="shared" si="33"/>
        <v>2</v>
      </c>
      <c r="T22" s="136">
        <f t="shared" si="34"/>
        <v>3257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201</v>
      </c>
      <c r="Z22" s="4" t="s">
        <v>141</v>
      </c>
      <c r="AA22" s="4" t="s">
        <v>48</v>
      </c>
      <c r="AB22" s="4">
        <v>503</v>
      </c>
      <c r="AC22" s="4">
        <v>8934.6360000000004</v>
      </c>
      <c r="AD22" s="4">
        <v>4197.7529999999997</v>
      </c>
      <c r="AE22" s="4">
        <v>2.1280000000000001</v>
      </c>
      <c r="AF22" s="4">
        <v>2.7</v>
      </c>
      <c r="AG22" s="4">
        <v>18.004999999999999</v>
      </c>
      <c r="AH22" s="4">
        <v>397.89436899999998</v>
      </c>
      <c r="AI22" s="4">
        <v>5.8029849999999996</v>
      </c>
      <c r="AJ22" s="4">
        <v>125.125753</v>
      </c>
      <c r="AK22" s="4">
        <v>2212</v>
      </c>
      <c r="AL22" s="4">
        <v>2</v>
      </c>
      <c r="AM22" s="4">
        <v>3257</v>
      </c>
      <c r="AN22" s="4">
        <v>88</v>
      </c>
      <c r="AO22" s="4">
        <v>22.454792999999999</v>
      </c>
      <c r="AP22" s="4">
        <v>34368.9</v>
      </c>
      <c r="AQ22" s="4">
        <v>80.099999999999994</v>
      </c>
      <c r="AR22" s="4">
        <v>25</v>
      </c>
      <c r="AS22" s="4">
        <v>6918</v>
      </c>
      <c r="AT22" s="4">
        <v>2.1999999999999999E-2</v>
      </c>
      <c r="AU22" s="4">
        <v>36.454000000000001</v>
      </c>
      <c r="AV22" s="4">
        <v>81202</v>
      </c>
      <c r="AW22" s="4">
        <v>0</v>
      </c>
      <c r="AX22" s="30">
        <v>0.53</v>
      </c>
      <c r="AY22">
        <v>0.78814814814814815</v>
      </c>
      <c r="AZ22" t="s">
        <v>70</v>
      </c>
      <c r="BA22" t="s">
        <v>200</v>
      </c>
      <c r="BB22">
        <v>1</v>
      </c>
      <c r="BC22" t="s">
        <v>383</v>
      </c>
      <c r="BD22">
        <v>4</v>
      </c>
      <c r="BE22">
        <v>69498.105999999985</v>
      </c>
      <c r="BF22">
        <v>0.12855941714440394</v>
      </c>
      <c r="BG22">
        <v>0.10132386654936726</v>
      </c>
      <c r="BH22">
        <v>307904.10299999994</v>
      </c>
      <c r="BI22">
        <v>2.9017593182251299E-2</v>
      </c>
      <c r="BJ22">
        <v>2.287016233030769E-2</v>
      </c>
      <c r="BK22">
        <v>1</v>
      </c>
      <c r="BL22" t="s">
        <v>70</v>
      </c>
      <c r="BM22">
        <v>0</v>
      </c>
      <c r="BN22" t="s">
        <v>458</v>
      </c>
    </row>
    <row r="23" spans="1:66">
      <c r="A23" s="137" t="str">
        <f t="shared" si="20"/>
        <v>강화교통</v>
      </c>
      <c r="B23" s="126" t="str">
        <f t="shared" si="1"/>
        <v>70</v>
      </c>
      <c r="C23" s="138" t="str">
        <f t="shared" si="21"/>
        <v>78바3203</v>
      </c>
      <c r="D23" s="126" t="str">
        <f t="shared" si="22"/>
        <v>대형</v>
      </c>
      <c r="E23" s="123" t="str">
        <f t="shared" si="16"/>
        <v>F</v>
      </c>
      <c r="F23" s="145">
        <f t="shared" si="17"/>
        <v>0.76000000000000012</v>
      </c>
      <c r="G23" s="146">
        <f t="shared" si="18"/>
        <v>2.2040000000000002</v>
      </c>
      <c r="H23" s="147">
        <f t="shared" si="19"/>
        <v>2.9</v>
      </c>
      <c r="I23" s="148">
        <f t="shared" si="23"/>
        <v>9194.7019999999993</v>
      </c>
      <c r="J23" s="149">
        <f t="shared" si="24"/>
        <v>2.6379260082122619E-2</v>
      </c>
      <c r="K23" s="149">
        <f t="shared" si="25"/>
        <v>0.30837010700813328</v>
      </c>
      <c r="L23" s="149">
        <f t="shared" si="26"/>
        <v>0.2641738688214148</v>
      </c>
      <c r="M23" s="150">
        <f t="shared" si="27"/>
        <v>15.523</v>
      </c>
      <c r="N23" s="151">
        <f t="shared" si="28"/>
        <v>4.3999999999999997E-2</v>
      </c>
      <c r="O23" s="151">
        <f t="shared" si="29"/>
        <v>26.831</v>
      </c>
      <c r="P23" s="152">
        <f t="shared" si="30"/>
        <v>1.6366666666666667</v>
      </c>
      <c r="Q23" s="153">
        <f t="shared" si="31"/>
        <v>86</v>
      </c>
      <c r="R23" s="154">
        <f t="shared" si="32"/>
        <v>33.085368659812097</v>
      </c>
      <c r="S23" s="139">
        <f t="shared" si="33"/>
        <v>4</v>
      </c>
      <c r="T23" s="139">
        <f t="shared" si="34"/>
        <v>2467</v>
      </c>
      <c r="U23" t="s">
        <v>117</v>
      </c>
      <c r="V23" s="5" t="s">
        <v>120</v>
      </c>
      <c r="W23" t="s">
        <v>117</v>
      </c>
      <c r="X23" s="5" t="s">
        <v>120</v>
      </c>
      <c r="Y23" t="s">
        <v>202</v>
      </c>
      <c r="Z23" t="s">
        <v>141</v>
      </c>
      <c r="AA23" t="s">
        <v>48</v>
      </c>
      <c r="AB23">
        <v>503</v>
      </c>
      <c r="AC23" s="1">
        <v>9194.7019999999993</v>
      </c>
      <c r="AD23" s="1">
        <v>4172.4570000000003</v>
      </c>
      <c r="AE23" s="28">
        <v>2.2040000000000002</v>
      </c>
      <c r="AF23">
        <v>2.9</v>
      </c>
      <c r="AG23">
        <v>15.523</v>
      </c>
      <c r="AH23">
        <v>417.74992800000001</v>
      </c>
      <c r="AI23">
        <v>11.019933999999999</v>
      </c>
      <c r="AJ23">
        <v>128.82158999999999</v>
      </c>
      <c r="AK23">
        <v>2429</v>
      </c>
      <c r="AL23">
        <v>4</v>
      </c>
      <c r="AM23">
        <v>2467</v>
      </c>
      <c r="AN23">
        <v>86</v>
      </c>
      <c r="AO23">
        <v>22.010062000000001</v>
      </c>
      <c r="AP23">
        <v>34363.599999999999</v>
      </c>
      <c r="AQ23">
        <v>98.2</v>
      </c>
      <c r="AR23">
        <v>21</v>
      </c>
      <c r="AS23">
        <v>5426</v>
      </c>
      <c r="AT23">
        <v>4.3999999999999997E-2</v>
      </c>
      <c r="AU23">
        <v>26.831</v>
      </c>
      <c r="AV23">
        <v>83738</v>
      </c>
      <c r="AW23">
        <v>0</v>
      </c>
      <c r="AX23" s="29">
        <v>0.5</v>
      </c>
      <c r="AY23">
        <v>0.76000000000000012</v>
      </c>
      <c r="AZ23" t="s">
        <v>70</v>
      </c>
      <c r="BA23" t="s">
        <v>200</v>
      </c>
      <c r="BB23">
        <v>2</v>
      </c>
      <c r="BC23" t="s">
        <v>396</v>
      </c>
      <c r="BD23">
        <v>4</v>
      </c>
      <c r="BE23">
        <v>69498.105999999985</v>
      </c>
      <c r="BF23">
        <v>0.13230147595676925</v>
      </c>
      <c r="BG23">
        <v>0.10054912172714464</v>
      </c>
      <c r="BH23">
        <v>307904.10299999994</v>
      </c>
      <c r="BI23">
        <v>2.9862226291930905E-2</v>
      </c>
      <c r="BJ23">
        <v>2.2695291981867493E-2</v>
      </c>
      <c r="BK23">
        <v>1</v>
      </c>
      <c r="BL23" t="s">
        <v>70</v>
      </c>
      <c r="BM23">
        <v>0</v>
      </c>
      <c r="BN23" t="s">
        <v>458</v>
      </c>
    </row>
    <row r="24" spans="1:66">
      <c r="A24" s="134" t="str">
        <f t="shared" si="20"/>
        <v>강화교통</v>
      </c>
      <c r="B24" s="110" t="str">
        <f t="shared" si="1"/>
        <v>70</v>
      </c>
      <c r="C24" s="135" t="str">
        <f t="shared" si="21"/>
        <v>78바3204</v>
      </c>
      <c r="D24" s="110" t="str">
        <f t="shared" si="22"/>
        <v>대형</v>
      </c>
      <c r="E24" s="107" t="str">
        <f t="shared" si="16"/>
        <v>D</v>
      </c>
      <c r="F24" s="155">
        <f t="shared" si="17"/>
        <v>0.82107142857142856</v>
      </c>
      <c r="G24" s="156">
        <f t="shared" si="18"/>
        <v>2.2989999999999999</v>
      </c>
      <c r="H24" s="157">
        <f t="shared" si="19"/>
        <v>2.8</v>
      </c>
      <c r="I24" s="158">
        <f t="shared" si="23"/>
        <v>7602.9160000000002</v>
      </c>
      <c r="J24" s="159">
        <f t="shared" si="24"/>
        <v>1.8473687908595306E-2</v>
      </c>
      <c r="K24" s="159">
        <f t="shared" si="25"/>
        <v>0.30268511843104329</v>
      </c>
      <c r="L24" s="159">
        <f t="shared" si="26"/>
        <v>0.24477450493994671</v>
      </c>
      <c r="M24" s="160">
        <f t="shared" si="27"/>
        <v>16.591999999999999</v>
      </c>
      <c r="N24" s="161">
        <f t="shared" si="28"/>
        <v>0.23699999999999999</v>
      </c>
      <c r="O24" s="161">
        <f t="shared" si="29"/>
        <v>35.670999999999999</v>
      </c>
      <c r="P24" s="162">
        <f t="shared" si="30"/>
        <v>6.9433333333333334</v>
      </c>
      <c r="Q24" s="163">
        <f t="shared" si="31"/>
        <v>91</v>
      </c>
      <c r="R24" s="164">
        <f t="shared" si="32"/>
        <v>33.478183227288937</v>
      </c>
      <c r="S24" s="136">
        <f t="shared" si="33"/>
        <v>18</v>
      </c>
      <c r="T24" s="136">
        <f t="shared" si="34"/>
        <v>2712</v>
      </c>
      <c r="U24" t="s">
        <v>117</v>
      </c>
      <c r="V24" s="5" t="s">
        <v>120</v>
      </c>
      <c r="W24" t="s">
        <v>117</v>
      </c>
      <c r="X24" s="5" t="s">
        <v>120</v>
      </c>
      <c r="Y24" t="s">
        <v>203</v>
      </c>
      <c r="Z24" t="s">
        <v>141</v>
      </c>
      <c r="AA24" t="s">
        <v>48</v>
      </c>
      <c r="AB24">
        <v>503</v>
      </c>
      <c r="AC24" s="1">
        <v>7602.9160000000002</v>
      </c>
      <c r="AD24" s="1">
        <v>3307.0839999999998</v>
      </c>
      <c r="AE24" s="28">
        <v>2.2989999999999999</v>
      </c>
      <c r="AF24">
        <v>2.8</v>
      </c>
      <c r="AG24">
        <v>16.591999999999999</v>
      </c>
      <c r="AH24">
        <v>334.54159399999998</v>
      </c>
      <c r="AI24">
        <v>6.1802169999999998</v>
      </c>
      <c r="AJ24">
        <v>101.260762</v>
      </c>
      <c r="AK24">
        <v>1861</v>
      </c>
      <c r="AL24">
        <v>18</v>
      </c>
      <c r="AM24">
        <v>2712</v>
      </c>
      <c r="AN24">
        <v>91</v>
      </c>
      <c r="AO24">
        <v>22.726368999999998</v>
      </c>
      <c r="AP24">
        <v>25470.400000000001</v>
      </c>
      <c r="AQ24">
        <v>416.6</v>
      </c>
      <c r="AR24">
        <v>12</v>
      </c>
      <c r="AS24">
        <v>1705</v>
      </c>
      <c r="AT24">
        <v>0.23699999999999999</v>
      </c>
      <c r="AU24">
        <v>35.670999999999999</v>
      </c>
      <c r="AV24">
        <v>66492</v>
      </c>
      <c r="AW24">
        <v>0</v>
      </c>
      <c r="AX24" s="29">
        <v>0.54</v>
      </c>
      <c r="AY24">
        <v>0.82107142857142856</v>
      </c>
      <c r="AZ24" t="s">
        <v>67</v>
      </c>
      <c r="BA24" t="s">
        <v>200</v>
      </c>
      <c r="BB24">
        <v>3</v>
      </c>
      <c r="BC24" t="s">
        <v>370</v>
      </c>
      <c r="BD24">
        <v>6</v>
      </c>
      <c r="BE24">
        <v>69498.105999999985</v>
      </c>
      <c r="BF24">
        <v>0.10939745609758059</v>
      </c>
      <c r="BG24">
        <v>8.9823125560120634E-2</v>
      </c>
      <c r="BH24">
        <v>307904.10299999994</v>
      </c>
      <c r="BI24">
        <v>2.4692480307740496E-2</v>
      </c>
      <c r="BJ24">
        <v>2.0274290081248356E-2</v>
      </c>
      <c r="BK24">
        <v>1</v>
      </c>
      <c r="BL24" t="s">
        <v>70</v>
      </c>
      <c r="BM24">
        <v>1</v>
      </c>
      <c r="BN24" t="s">
        <v>449</v>
      </c>
    </row>
    <row r="25" spans="1:66">
      <c r="A25" s="137" t="str">
        <f t="shared" si="20"/>
        <v>강화교통</v>
      </c>
      <c r="B25" s="126" t="str">
        <f t="shared" si="1"/>
        <v>70</v>
      </c>
      <c r="C25" s="138" t="str">
        <f t="shared" si="21"/>
        <v>78바3213</v>
      </c>
      <c r="D25" s="126" t="str">
        <f t="shared" si="22"/>
        <v>대형</v>
      </c>
      <c r="E25" s="123" t="str">
        <f t="shared" si="16"/>
        <v>C</v>
      </c>
      <c r="F25" s="145">
        <f t="shared" si="17"/>
        <v>0.86310344827586216</v>
      </c>
      <c r="G25" s="146">
        <f t="shared" si="18"/>
        <v>2.5030000000000001</v>
      </c>
      <c r="H25" s="147">
        <f t="shared" si="19"/>
        <v>2.9</v>
      </c>
      <c r="I25" s="148">
        <f t="shared" si="23"/>
        <v>7644.9589999999998</v>
      </c>
      <c r="J25" s="149">
        <f t="shared" si="24"/>
        <v>1.6476337084525016E-2</v>
      </c>
      <c r="K25" s="149">
        <f t="shared" si="25"/>
        <v>0.29584430596115657</v>
      </c>
      <c r="L25" s="149">
        <f t="shared" si="26"/>
        <v>0.21530527501847951</v>
      </c>
      <c r="M25" s="150">
        <f t="shared" si="27"/>
        <v>12.772</v>
      </c>
      <c r="N25" s="151">
        <f t="shared" si="28"/>
        <v>0</v>
      </c>
      <c r="O25" s="151">
        <f t="shared" si="29"/>
        <v>30.975000000000001</v>
      </c>
      <c r="P25" s="152">
        <f t="shared" si="30"/>
        <v>0</v>
      </c>
      <c r="Q25" s="153">
        <f t="shared" si="31"/>
        <v>84</v>
      </c>
      <c r="R25" s="154">
        <f t="shared" si="32"/>
        <v>31.719325884409042</v>
      </c>
      <c r="S25" s="139">
        <f t="shared" si="33"/>
        <v>0</v>
      </c>
      <c r="T25" s="139">
        <f t="shared" si="34"/>
        <v>2368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204</v>
      </c>
      <c r="Z25" s="4" t="s">
        <v>141</v>
      </c>
      <c r="AA25" s="4" t="s">
        <v>48</v>
      </c>
      <c r="AB25" s="4">
        <v>503</v>
      </c>
      <c r="AC25" s="4">
        <v>7644.9589999999998</v>
      </c>
      <c r="AD25" s="4">
        <v>3054.819</v>
      </c>
      <c r="AE25" s="4">
        <v>2.5030000000000001</v>
      </c>
      <c r="AF25" s="4">
        <v>2.9</v>
      </c>
      <c r="AG25" s="4">
        <v>12.772</v>
      </c>
      <c r="AH25" s="4">
        <v>350.48160100000001</v>
      </c>
      <c r="AI25" s="4">
        <v>5.7746529999999998</v>
      </c>
      <c r="AJ25" s="4">
        <v>103.687986</v>
      </c>
      <c r="AK25" s="4">
        <v>1646</v>
      </c>
      <c r="AL25" s="4">
        <v>0</v>
      </c>
      <c r="AM25" s="4">
        <v>2368</v>
      </c>
      <c r="AN25" s="4">
        <v>84</v>
      </c>
      <c r="AO25" s="4">
        <v>21.812725</v>
      </c>
      <c r="AP25" s="4">
        <v>14238.3</v>
      </c>
      <c r="AQ25" s="4">
        <v>0</v>
      </c>
      <c r="AR25" s="4">
        <v>22</v>
      </c>
      <c r="AS25" s="4">
        <v>3075</v>
      </c>
      <c r="AT25" s="4">
        <v>0</v>
      </c>
      <c r="AU25" s="4">
        <v>30.975000000000001</v>
      </c>
      <c r="AV25" s="4">
        <v>73366</v>
      </c>
      <c r="AW25" s="4">
        <v>0</v>
      </c>
      <c r="AX25" s="30">
        <v>0.52</v>
      </c>
      <c r="AY25">
        <v>0.86310344827586216</v>
      </c>
      <c r="AZ25" t="s">
        <v>69</v>
      </c>
      <c r="BA25" t="s">
        <v>200</v>
      </c>
      <c r="BB25">
        <v>2</v>
      </c>
      <c r="BC25" t="s">
        <v>469</v>
      </c>
      <c r="BD25">
        <v>7</v>
      </c>
      <c r="BE25">
        <v>69498.105999999985</v>
      </c>
      <c r="BF25">
        <v>0.11000240783540204</v>
      </c>
      <c r="BG25">
        <v>9.4943457521383209E-2</v>
      </c>
      <c r="BH25">
        <v>307904.10299999994</v>
      </c>
      <c r="BI25">
        <v>2.4829026068548365E-2</v>
      </c>
      <c r="BJ25">
        <v>2.1430018017095369E-2</v>
      </c>
      <c r="BK25">
        <v>1</v>
      </c>
      <c r="BL25" t="s">
        <v>67</v>
      </c>
      <c r="BM25">
        <v>1</v>
      </c>
      <c r="BN25" t="s">
        <v>449</v>
      </c>
    </row>
    <row r="26" spans="1:66">
      <c r="A26" s="134" t="str">
        <f t="shared" si="20"/>
        <v>강화교통</v>
      </c>
      <c r="B26" s="110" t="str">
        <f t="shared" si="1"/>
        <v>70</v>
      </c>
      <c r="C26" s="135" t="str">
        <f t="shared" si="21"/>
        <v>78바3214</v>
      </c>
      <c r="D26" s="110" t="str">
        <f t="shared" si="22"/>
        <v>대형</v>
      </c>
      <c r="E26" s="107" t="str">
        <f t="shared" si="16"/>
        <v>D</v>
      </c>
      <c r="F26" s="155">
        <f t="shared" si="17"/>
        <v>0.8406896551724139</v>
      </c>
      <c r="G26" s="156">
        <f t="shared" si="18"/>
        <v>2.4380000000000002</v>
      </c>
      <c r="H26" s="157">
        <f t="shared" si="19"/>
        <v>2.9</v>
      </c>
      <c r="I26" s="158">
        <f t="shared" si="23"/>
        <v>6127.0219999999999</v>
      </c>
      <c r="J26" s="159">
        <f t="shared" si="24"/>
        <v>9.1251827997110724E-3</v>
      </c>
      <c r="K26" s="159">
        <f t="shared" si="25"/>
        <v>0.31446893426380607</v>
      </c>
      <c r="L26" s="159">
        <f t="shared" si="26"/>
        <v>0.20352464867924416</v>
      </c>
      <c r="M26" s="160">
        <f t="shared" si="27"/>
        <v>14.715999999999999</v>
      </c>
      <c r="N26" s="161">
        <f t="shared" si="28"/>
        <v>1.6E-2</v>
      </c>
      <c r="O26" s="161">
        <f t="shared" si="29"/>
        <v>18.670999999999999</v>
      </c>
      <c r="P26" s="162">
        <f t="shared" si="30"/>
        <v>0.3</v>
      </c>
      <c r="Q26" s="163">
        <f t="shared" si="31"/>
        <v>87</v>
      </c>
      <c r="R26" s="164">
        <f t="shared" si="32"/>
        <v>32.079993719108494</v>
      </c>
      <c r="S26" s="136">
        <f t="shared" si="33"/>
        <v>1</v>
      </c>
      <c r="T26" s="136">
        <f t="shared" si="34"/>
        <v>1144</v>
      </c>
      <c r="U26" t="s">
        <v>117</v>
      </c>
      <c r="V26" s="5" t="s">
        <v>120</v>
      </c>
      <c r="W26" t="s">
        <v>117</v>
      </c>
      <c r="X26" s="5" t="s">
        <v>120</v>
      </c>
      <c r="Y26" t="s">
        <v>205</v>
      </c>
      <c r="Z26" t="s">
        <v>141</v>
      </c>
      <c r="AA26" t="s">
        <v>48</v>
      </c>
      <c r="AB26">
        <v>503</v>
      </c>
      <c r="AC26" s="1">
        <v>6127.0219999999999</v>
      </c>
      <c r="AD26" s="1">
        <v>2513.2820000000002</v>
      </c>
      <c r="AE26" s="28">
        <v>2.4380000000000002</v>
      </c>
      <c r="AF26">
        <v>2.9</v>
      </c>
      <c r="AG26">
        <v>14.715999999999999</v>
      </c>
      <c r="AH26">
        <v>282.363001</v>
      </c>
      <c r="AI26">
        <v>2.5766140000000002</v>
      </c>
      <c r="AJ26">
        <v>88.794392000000002</v>
      </c>
      <c r="AK26">
        <v>1247</v>
      </c>
      <c r="AL26">
        <v>1</v>
      </c>
      <c r="AM26">
        <v>1144</v>
      </c>
      <c r="AN26">
        <v>87</v>
      </c>
      <c r="AO26">
        <v>21.699096000000001</v>
      </c>
      <c r="AP26">
        <v>15335.2</v>
      </c>
      <c r="AQ26">
        <v>18</v>
      </c>
      <c r="AR26">
        <v>35</v>
      </c>
      <c r="AS26">
        <v>11692</v>
      </c>
      <c r="AT26">
        <v>1.6E-2</v>
      </c>
      <c r="AU26">
        <v>18.670999999999999</v>
      </c>
      <c r="AV26">
        <v>56402</v>
      </c>
      <c r="AW26">
        <v>0</v>
      </c>
      <c r="AX26" s="29">
        <v>0.55000000000000004</v>
      </c>
      <c r="AY26">
        <v>0.8406896551724139</v>
      </c>
      <c r="AZ26" t="s">
        <v>67</v>
      </c>
      <c r="BA26" t="s">
        <v>200</v>
      </c>
      <c r="BB26">
        <v>1</v>
      </c>
      <c r="BC26" t="s">
        <v>371</v>
      </c>
      <c r="BD26">
        <v>6</v>
      </c>
      <c r="BE26">
        <v>69498.105999999985</v>
      </c>
      <c r="BF26">
        <v>8.816099247366542E-2</v>
      </c>
      <c r="BG26">
        <v>7.4116034362343555E-2</v>
      </c>
      <c r="BH26">
        <v>307904.10299999994</v>
      </c>
      <c r="BI26">
        <v>1.9899124241290155E-2</v>
      </c>
      <c r="BJ26">
        <v>1.6728987896643243E-2</v>
      </c>
      <c r="BK26">
        <v>1</v>
      </c>
      <c r="BL26" t="s">
        <v>67</v>
      </c>
      <c r="BM26">
        <v>0</v>
      </c>
      <c r="BN26" t="s">
        <v>458</v>
      </c>
    </row>
    <row r="27" spans="1:66">
      <c r="A27" s="137" t="str">
        <f t="shared" si="20"/>
        <v>강화교통</v>
      </c>
      <c r="B27" s="126" t="str">
        <f t="shared" si="1"/>
        <v>70</v>
      </c>
      <c r="C27" s="138" t="str">
        <f t="shared" si="21"/>
        <v>78바3220</v>
      </c>
      <c r="D27" s="126" t="str">
        <f t="shared" si="22"/>
        <v>대형</v>
      </c>
      <c r="E27" s="123" t="str">
        <f t="shared" si="16"/>
        <v>C</v>
      </c>
      <c r="F27" s="145">
        <f t="shared" si="17"/>
        <v>0.8600000000000001</v>
      </c>
      <c r="G27" s="146">
        <f t="shared" si="18"/>
        <v>2.4940000000000002</v>
      </c>
      <c r="H27" s="147">
        <f t="shared" si="19"/>
        <v>2.9</v>
      </c>
      <c r="I27" s="148">
        <f t="shared" si="23"/>
        <v>7051.0029999999997</v>
      </c>
      <c r="J27" s="149">
        <f t="shared" si="24"/>
        <v>9.916183672432936E-3</v>
      </c>
      <c r="K27" s="149">
        <f t="shared" si="25"/>
        <v>0.30866947701205677</v>
      </c>
      <c r="L27" s="149">
        <f t="shared" si="26"/>
        <v>0.23755485567088824</v>
      </c>
      <c r="M27" s="150">
        <f t="shared" si="27"/>
        <v>14.117000000000001</v>
      </c>
      <c r="N27" s="151">
        <f t="shared" si="28"/>
        <v>0.17</v>
      </c>
      <c r="O27" s="151">
        <f t="shared" si="29"/>
        <v>18.579000000000001</v>
      </c>
      <c r="P27" s="152">
        <f t="shared" si="30"/>
        <v>8.7649999999999988</v>
      </c>
      <c r="Q27" s="153">
        <f t="shared" si="31"/>
        <v>90</v>
      </c>
      <c r="R27" s="154">
        <f t="shared" si="32"/>
        <v>32.517445560614938</v>
      </c>
      <c r="S27" s="139">
        <f t="shared" si="33"/>
        <v>12</v>
      </c>
      <c r="T27" s="139">
        <f t="shared" si="34"/>
        <v>1310</v>
      </c>
      <c r="U27" t="s">
        <v>117</v>
      </c>
      <c r="V27" t="s">
        <v>120</v>
      </c>
      <c r="W27" t="s">
        <v>117</v>
      </c>
      <c r="X27" s="4" t="s">
        <v>120</v>
      </c>
      <c r="Y27" s="4" t="s">
        <v>206</v>
      </c>
      <c r="Z27" s="4" t="s">
        <v>141</v>
      </c>
      <c r="AA27" s="4" t="s">
        <v>48</v>
      </c>
      <c r="AB27" s="4">
        <v>503</v>
      </c>
      <c r="AC27" s="4">
        <v>7051.0029999999997</v>
      </c>
      <c r="AD27" s="4">
        <v>2826.6219999999998</v>
      </c>
      <c r="AE27" s="4">
        <v>2.4940000000000002</v>
      </c>
      <c r="AF27" s="4">
        <v>2.9</v>
      </c>
      <c r="AG27" s="4">
        <v>14.117000000000001</v>
      </c>
      <c r="AH27" s="4">
        <v>318.21687700000001</v>
      </c>
      <c r="AI27" s="4">
        <v>3.155497</v>
      </c>
      <c r="AJ27" s="4">
        <v>98.223837000000003</v>
      </c>
      <c r="AK27" s="4">
        <v>1675</v>
      </c>
      <c r="AL27" s="4">
        <v>12</v>
      </c>
      <c r="AM27" s="4">
        <v>1310</v>
      </c>
      <c r="AN27" s="4">
        <v>90</v>
      </c>
      <c r="AO27" s="4">
        <v>22.157852999999999</v>
      </c>
      <c r="AP27" s="4">
        <v>18007.7</v>
      </c>
      <c r="AQ27" s="4">
        <v>525.9</v>
      </c>
      <c r="AR27" s="4">
        <v>12</v>
      </c>
      <c r="AS27" s="4">
        <v>2195</v>
      </c>
      <c r="AT27" s="4">
        <v>0.17</v>
      </c>
      <c r="AU27" s="4">
        <v>18.579000000000001</v>
      </c>
      <c r="AV27" s="4">
        <v>58796</v>
      </c>
      <c r="AW27" s="4">
        <v>0</v>
      </c>
      <c r="AX27" s="30">
        <v>0.54</v>
      </c>
      <c r="AY27">
        <v>0.8600000000000001</v>
      </c>
      <c r="AZ27" t="s">
        <v>69</v>
      </c>
      <c r="BA27" t="s">
        <v>200</v>
      </c>
      <c r="BB27">
        <v>4</v>
      </c>
      <c r="BC27" t="s">
        <v>470</v>
      </c>
      <c r="BD27">
        <v>4</v>
      </c>
      <c r="BE27">
        <v>69498.105999999985</v>
      </c>
      <c r="BF27">
        <v>0.10145604543525259</v>
      </c>
      <c r="BG27">
        <v>8.7252199074317235E-2</v>
      </c>
      <c r="BH27">
        <v>307904.10299999994</v>
      </c>
      <c r="BI27">
        <v>2.2899996886368224E-2</v>
      </c>
      <c r="BJ27">
        <v>1.9693997322276675E-2</v>
      </c>
      <c r="BK27">
        <v>1</v>
      </c>
      <c r="BL27" t="s">
        <v>70</v>
      </c>
      <c r="BM27">
        <v>2</v>
      </c>
      <c r="BN27" t="s">
        <v>449</v>
      </c>
    </row>
    <row r="28" spans="1:66">
      <c r="A28" s="134" t="str">
        <f t="shared" si="20"/>
        <v>강화교통</v>
      </c>
      <c r="B28" s="110" t="str">
        <f t="shared" si="1"/>
        <v>70</v>
      </c>
      <c r="C28" s="135" t="str">
        <f t="shared" si="21"/>
        <v>78바3221</v>
      </c>
      <c r="D28" s="110" t="str">
        <f t="shared" si="22"/>
        <v>대형</v>
      </c>
      <c r="E28" s="107" t="str">
        <f t="shared" si="16"/>
        <v>C</v>
      </c>
      <c r="F28" s="155">
        <f t="shared" si="17"/>
        <v>0.88703703703703696</v>
      </c>
      <c r="G28" s="156">
        <f t="shared" si="18"/>
        <v>2.395</v>
      </c>
      <c r="H28" s="157">
        <f t="shared" si="19"/>
        <v>2.7</v>
      </c>
      <c r="I28" s="158">
        <f t="shared" si="23"/>
        <v>7464.5389999999998</v>
      </c>
      <c r="J28" s="159">
        <f t="shared" si="24"/>
        <v>9.0693154527052271E-3</v>
      </c>
      <c r="K28" s="159">
        <f t="shared" si="25"/>
        <v>0.3214693474483612</v>
      </c>
      <c r="L28" s="159">
        <f t="shared" si="26"/>
        <v>0.24060427576304444</v>
      </c>
      <c r="M28" s="160">
        <f t="shared" si="27"/>
        <v>14.815</v>
      </c>
      <c r="N28" s="161">
        <f t="shared" si="28"/>
        <v>0.214</v>
      </c>
      <c r="O28" s="161">
        <f t="shared" si="29"/>
        <v>46.472999999999999</v>
      </c>
      <c r="P28" s="162">
        <f t="shared" si="30"/>
        <v>13.305</v>
      </c>
      <c r="Q28" s="163">
        <f t="shared" si="31"/>
        <v>113</v>
      </c>
      <c r="R28" s="164">
        <f t="shared" si="32"/>
        <v>32.862354354097661</v>
      </c>
      <c r="S28" s="136">
        <f t="shared" si="33"/>
        <v>16</v>
      </c>
      <c r="T28" s="136">
        <f t="shared" si="34"/>
        <v>3469</v>
      </c>
      <c r="U28" t="s">
        <v>117</v>
      </c>
      <c r="V28" t="s">
        <v>120</v>
      </c>
      <c r="W28" s="4" t="s">
        <v>117</v>
      </c>
      <c r="X28" s="4" t="s">
        <v>120</v>
      </c>
      <c r="Y28" s="4" t="s">
        <v>207</v>
      </c>
      <c r="Z28" s="4" t="s">
        <v>141</v>
      </c>
      <c r="AA28" s="4" t="s">
        <v>48</v>
      </c>
      <c r="AB28" s="4">
        <v>503</v>
      </c>
      <c r="AC28" s="4">
        <v>7464.5389999999998</v>
      </c>
      <c r="AD28" s="4">
        <v>3116.5659999999998</v>
      </c>
      <c r="AE28" s="4">
        <v>2.395</v>
      </c>
      <c r="AF28" s="4">
        <v>2.7</v>
      </c>
      <c r="AG28" s="4">
        <v>14.815</v>
      </c>
      <c r="AH28" s="4">
        <v>339.29606000000001</v>
      </c>
      <c r="AI28" s="4">
        <v>3.0771829999999998</v>
      </c>
      <c r="AJ28" s="4">
        <v>109.073283</v>
      </c>
      <c r="AK28" s="4">
        <v>1796</v>
      </c>
      <c r="AL28" s="4">
        <v>16</v>
      </c>
      <c r="AM28" s="4">
        <v>3469</v>
      </c>
      <c r="AN28" s="4">
        <v>113</v>
      </c>
      <c r="AO28" s="4">
        <v>22.000074999999999</v>
      </c>
      <c r="AP28" s="4">
        <v>21296.400000000001</v>
      </c>
      <c r="AQ28" s="4">
        <v>798.3</v>
      </c>
      <c r="AR28" s="4">
        <v>23</v>
      </c>
      <c r="AS28" s="4">
        <v>4847</v>
      </c>
      <c r="AT28" s="4">
        <v>0.214</v>
      </c>
      <c r="AU28" s="4">
        <v>46.472999999999999</v>
      </c>
      <c r="AV28" s="4">
        <v>63066</v>
      </c>
      <c r="AW28" s="4">
        <v>0</v>
      </c>
      <c r="AX28" s="30">
        <v>0.53</v>
      </c>
      <c r="AY28">
        <v>0.88703703703703696</v>
      </c>
      <c r="AZ28" t="s">
        <v>69</v>
      </c>
      <c r="BA28" t="s">
        <v>200</v>
      </c>
      <c r="BB28">
        <v>1</v>
      </c>
      <c r="BC28" t="s">
        <v>471</v>
      </c>
      <c r="BD28">
        <v>5</v>
      </c>
      <c r="BE28">
        <v>69498.105999999985</v>
      </c>
      <c r="BF28">
        <v>0.10740636586556764</v>
      </c>
      <c r="BG28">
        <v>9.5273424536309062E-2</v>
      </c>
      <c r="BH28">
        <v>307904.10299999994</v>
      </c>
      <c r="BI28">
        <v>2.4243064406322644E-2</v>
      </c>
      <c r="BJ28">
        <v>2.150449601968249E-2</v>
      </c>
      <c r="BK28">
        <v>1</v>
      </c>
      <c r="BL28" t="s">
        <v>69</v>
      </c>
      <c r="BM28">
        <v>0</v>
      </c>
      <c r="BN28" t="s">
        <v>458</v>
      </c>
    </row>
    <row r="29" spans="1:66">
      <c r="A29" s="137" t="str">
        <f t="shared" si="20"/>
        <v>강화교통</v>
      </c>
      <c r="B29" s="126" t="str">
        <f t="shared" si="1"/>
        <v>70</v>
      </c>
      <c r="C29" s="138" t="str">
        <f t="shared" si="21"/>
        <v>78바3222</v>
      </c>
      <c r="D29" s="126" t="str">
        <f t="shared" si="22"/>
        <v>대형</v>
      </c>
      <c r="E29" s="123" t="str">
        <f t="shared" si="16"/>
        <v>D</v>
      </c>
      <c r="F29" s="145">
        <f t="shared" si="17"/>
        <v>0.83833333333333337</v>
      </c>
      <c r="G29" s="146">
        <f t="shared" si="18"/>
        <v>2.5150000000000001</v>
      </c>
      <c r="H29" s="147">
        <f t="shared" si="19"/>
        <v>3</v>
      </c>
      <c r="I29" s="148">
        <f t="shared" si="23"/>
        <v>6885.5919999999996</v>
      </c>
      <c r="J29" s="149">
        <f t="shared" si="24"/>
        <v>1.1959073131693627E-2</v>
      </c>
      <c r="K29" s="149">
        <f t="shared" si="25"/>
        <v>0.30626312775709669</v>
      </c>
      <c r="L29" s="149">
        <f t="shared" si="26"/>
        <v>0.18967141823099598</v>
      </c>
      <c r="M29" s="150">
        <f t="shared" si="27"/>
        <v>12.249000000000001</v>
      </c>
      <c r="N29" s="151">
        <f t="shared" si="28"/>
        <v>0</v>
      </c>
      <c r="O29" s="151">
        <f t="shared" si="29"/>
        <v>20.085000000000001</v>
      </c>
      <c r="P29" s="152">
        <f t="shared" si="30"/>
        <v>1.7349999999999999</v>
      </c>
      <c r="Q29" s="153">
        <f t="shared" si="31"/>
        <v>89</v>
      </c>
      <c r="R29" s="154">
        <f t="shared" si="32"/>
        <v>32.275408136312848</v>
      </c>
      <c r="S29" s="139">
        <f t="shared" si="33"/>
        <v>0</v>
      </c>
      <c r="T29" s="139">
        <f t="shared" si="34"/>
        <v>1383</v>
      </c>
      <c r="U29" t="s">
        <v>117</v>
      </c>
      <c r="V29" s="5" t="s">
        <v>120</v>
      </c>
      <c r="W29" t="s">
        <v>117</v>
      </c>
      <c r="X29" s="5" t="s">
        <v>120</v>
      </c>
      <c r="Y29" t="s">
        <v>208</v>
      </c>
      <c r="Z29" t="s">
        <v>141</v>
      </c>
      <c r="AA29" t="s">
        <v>48</v>
      </c>
      <c r="AB29">
        <v>503</v>
      </c>
      <c r="AC29" s="1">
        <v>6885.5919999999996</v>
      </c>
      <c r="AD29" s="1">
        <v>2737.5390000000002</v>
      </c>
      <c r="AE29" s="28">
        <v>2.5150000000000001</v>
      </c>
      <c r="AF29">
        <v>3</v>
      </c>
      <c r="AG29">
        <v>12.249000000000001</v>
      </c>
      <c r="AH29">
        <v>312.91521999999998</v>
      </c>
      <c r="AI29">
        <v>3.7421760000000002</v>
      </c>
      <c r="AJ29">
        <v>95.834394000000003</v>
      </c>
      <c r="AK29">
        <v>1306</v>
      </c>
      <c r="AL29">
        <v>0</v>
      </c>
      <c r="AM29">
        <v>1383</v>
      </c>
      <c r="AN29">
        <v>89</v>
      </c>
      <c r="AO29">
        <v>22.004656000000001</v>
      </c>
      <c r="AP29">
        <v>13709.5</v>
      </c>
      <c r="AQ29">
        <v>104.1</v>
      </c>
      <c r="AR29">
        <v>27</v>
      </c>
      <c r="AS29">
        <v>6226</v>
      </c>
      <c r="AT29">
        <v>0</v>
      </c>
      <c r="AU29">
        <v>20.085000000000001</v>
      </c>
      <c r="AV29">
        <v>61834</v>
      </c>
      <c r="AW29">
        <v>0</v>
      </c>
      <c r="AX29" s="29">
        <v>0.5</v>
      </c>
      <c r="AY29">
        <v>0.83833333333333337</v>
      </c>
      <c r="AZ29" t="s">
        <v>67</v>
      </c>
      <c r="BA29" t="s">
        <v>200</v>
      </c>
      <c r="BB29">
        <v>2</v>
      </c>
      <c r="BC29" t="s">
        <v>372</v>
      </c>
      <c r="BD29">
        <v>5</v>
      </c>
      <c r="BE29">
        <v>69498.105999999985</v>
      </c>
      <c r="BF29">
        <v>9.9075966185323106E-2</v>
      </c>
      <c r="BG29">
        <v>8.3058684985362535E-2</v>
      </c>
      <c r="BH29">
        <v>307904.10299999994</v>
      </c>
      <c r="BI29">
        <v>2.2362780920785589E-2</v>
      </c>
      <c r="BJ29">
        <v>1.8747464671925253E-2</v>
      </c>
      <c r="BK29">
        <v>1</v>
      </c>
      <c r="BL29" t="s">
        <v>70</v>
      </c>
      <c r="BM29">
        <v>1</v>
      </c>
      <c r="BN29" t="s">
        <v>449</v>
      </c>
    </row>
    <row r="30" spans="1:66">
      <c r="A30" s="134" t="str">
        <f t="shared" si="20"/>
        <v>강화교통</v>
      </c>
      <c r="B30" s="110" t="str">
        <f t="shared" si="1"/>
        <v>71</v>
      </c>
      <c r="C30" s="135" t="str">
        <f t="shared" si="21"/>
        <v>78바3208</v>
      </c>
      <c r="D30" s="110" t="str">
        <f t="shared" si="22"/>
        <v>대형</v>
      </c>
      <c r="E30" s="107" t="str">
        <f t="shared" si="16"/>
        <v>C</v>
      </c>
      <c r="F30" s="155">
        <f t="shared" si="17"/>
        <v>0.85212121212121217</v>
      </c>
      <c r="G30" s="156">
        <f t="shared" si="18"/>
        <v>2.8119999999999998</v>
      </c>
      <c r="H30" s="157">
        <f t="shared" si="19"/>
        <v>3.3</v>
      </c>
      <c r="I30" s="158">
        <f t="shared" si="23"/>
        <v>8569.0910000000003</v>
      </c>
      <c r="J30" s="159">
        <f t="shared" si="24"/>
        <v>1.0137550279977516E-2</v>
      </c>
      <c r="K30" s="159">
        <f t="shared" si="25"/>
        <v>0.26463042937211895</v>
      </c>
      <c r="L30" s="159">
        <f t="shared" si="26"/>
        <v>0.19733715046321715</v>
      </c>
      <c r="M30" s="160">
        <f t="shared" si="27"/>
        <v>12.692</v>
      </c>
      <c r="N30" s="161">
        <f t="shared" si="28"/>
        <v>7.0000000000000007E-2</v>
      </c>
      <c r="O30" s="161">
        <f t="shared" si="29"/>
        <v>25.042999999999999</v>
      </c>
      <c r="P30" s="162">
        <f t="shared" si="30"/>
        <v>0.84333333333333338</v>
      </c>
      <c r="Q30" s="163">
        <f t="shared" si="31"/>
        <v>89</v>
      </c>
      <c r="R30" s="164">
        <f t="shared" si="32"/>
        <v>34.829329764242196</v>
      </c>
      <c r="S30" s="136">
        <f t="shared" si="33"/>
        <v>6</v>
      </c>
      <c r="T30" s="136">
        <f t="shared" si="34"/>
        <v>2146</v>
      </c>
      <c r="U30" t="s">
        <v>117</v>
      </c>
      <c r="V30" t="s">
        <v>121</v>
      </c>
      <c r="W30" t="s">
        <v>117</v>
      </c>
      <c r="X30" s="4" t="s">
        <v>121</v>
      </c>
      <c r="Y30" s="4" t="s">
        <v>209</v>
      </c>
      <c r="Z30" s="4" t="s">
        <v>141</v>
      </c>
      <c r="AA30" s="4" t="s">
        <v>48</v>
      </c>
      <c r="AB30" s="4">
        <v>503</v>
      </c>
      <c r="AC30" s="4">
        <v>8569.0910000000003</v>
      </c>
      <c r="AD30" s="4">
        <v>3046.9160000000002</v>
      </c>
      <c r="AE30" s="4">
        <v>2.8119999999999998</v>
      </c>
      <c r="AF30" s="4">
        <v>3.3</v>
      </c>
      <c r="AG30" s="4">
        <v>12.692</v>
      </c>
      <c r="AH30" s="4">
        <v>339.24438400000003</v>
      </c>
      <c r="AI30" s="4">
        <v>3.4391069999999999</v>
      </c>
      <c r="AJ30" s="4">
        <v>89.774387000000004</v>
      </c>
      <c r="AK30" s="4">
        <v>1691</v>
      </c>
      <c r="AL30" s="4">
        <v>6</v>
      </c>
      <c r="AM30" s="4">
        <v>2146</v>
      </c>
      <c r="AN30" s="4">
        <v>89</v>
      </c>
      <c r="AO30" s="4">
        <v>25.259345</v>
      </c>
      <c r="AP30" s="4">
        <v>21528.2</v>
      </c>
      <c r="AQ30" s="4">
        <v>50.6</v>
      </c>
      <c r="AR30" s="4">
        <v>9</v>
      </c>
      <c r="AS30" s="4">
        <v>2540</v>
      </c>
      <c r="AT30" s="4">
        <v>7.0000000000000007E-2</v>
      </c>
      <c r="AU30" s="4">
        <v>25.042999999999999</v>
      </c>
      <c r="AV30" s="4">
        <v>79174</v>
      </c>
      <c r="AW30" s="4">
        <v>0</v>
      </c>
      <c r="AX30" s="30">
        <v>0.53</v>
      </c>
      <c r="AY30">
        <v>0.85212121212121217</v>
      </c>
      <c r="AZ30" t="s">
        <v>69</v>
      </c>
      <c r="BA30" t="s">
        <v>210</v>
      </c>
      <c r="BB30">
        <v>2</v>
      </c>
      <c r="BC30" t="s">
        <v>472</v>
      </c>
      <c r="BD30">
        <v>6</v>
      </c>
      <c r="BE30">
        <v>63544.008000000002</v>
      </c>
      <c r="BF30">
        <v>0.13485285662182342</v>
      </c>
      <c r="BG30">
        <v>0.11491097964259621</v>
      </c>
      <c r="BH30">
        <v>307904.10299999994</v>
      </c>
      <c r="BI30">
        <v>2.7830389126058518E-2</v>
      </c>
      <c r="BJ30">
        <v>2.3714864915901988E-2</v>
      </c>
      <c r="BK30">
        <v>1</v>
      </c>
      <c r="BL30" t="s">
        <v>67</v>
      </c>
      <c r="BM30">
        <v>1</v>
      </c>
      <c r="BN30" t="s">
        <v>449</v>
      </c>
    </row>
    <row r="31" spans="1:66">
      <c r="A31" s="137" t="str">
        <f t="shared" si="20"/>
        <v>강화교통</v>
      </c>
      <c r="B31" s="126" t="str">
        <f t="shared" si="1"/>
        <v>71</v>
      </c>
      <c r="C31" s="138" t="str">
        <f t="shared" si="21"/>
        <v>78바3219</v>
      </c>
      <c r="D31" s="126" t="str">
        <f t="shared" si="22"/>
        <v>대형</v>
      </c>
      <c r="E31" s="123" t="str">
        <f t="shared" si="16"/>
        <v>D</v>
      </c>
      <c r="F31" s="145">
        <f t="shared" si="17"/>
        <v>0.8</v>
      </c>
      <c r="G31" s="146">
        <f t="shared" si="18"/>
        <v>2.64</v>
      </c>
      <c r="H31" s="147">
        <f t="shared" si="19"/>
        <v>3.3</v>
      </c>
      <c r="I31" s="148">
        <f t="shared" si="23"/>
        <v>8839.74</v>
      </c>
      <c r="J31" s="149">
        <f t="shared" si="24"/>
        <v>1.0442849627975329E-2</v>
      </c>
      <c r="K31" s="149">
        <f t="shared" si="25"/>
        <v>0.28302964106293871</v>
      </c>
      <c r="L31" s="149">
        <f t="shared" si="26"/>
        <v>0.21471219741757111</v>
      </c>
      <c r="M31" s="150">
        <f t="shared" si="27"/>
        <v>13.151</v>
      </c>
      <c r="N31" s="151">
        <f t="shared" si="28"/>
        <v>1.0999999999999999E-2</v>
      </c>
      <c r="O31" s="151">
        <f t="shared" si="29"/>
        <v>20.780999999999999</v>
      </c>
      <c r="P31" s="152">
        <f t="shared" si="30"/>
        <v>0</v>
      </c>
      <c r="Q31" s="153">
        <f t="shared" si="31"/>
        <v>76</v>
      </c>
      <c r="R31" s="154">
        <f t="shared" si="32"/>
        <v>33.466319298770337</v>
      </c>
      <c r="S31" s="139">
        <f t="shared" si="33"/>
        <v>1</v>
      </c>
      <c r="T31" s="139">
        <f t="shared" si="34"/>
        <v>1837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211</v>
      </c>
      <c r="Z31" s="4" t="s">
        <v>141</v>
      </c>
      <c r="AA31" s="4" t="s">
        <v>48</v>
      </c>
      <c r="AB31" s="4">
        <v>503</v>
      </c>
      <c r="AC31" s="4">
        <v>8839.74</v>
      </c>
      <c r="AD31" s="4">
        <v>3347.8209999999999</v>
      </c>
      <c r="AE31" s="4">
        <v>2.64</v>
      </c>
      <c r="AF31" s="4">
        <v>3.3</v>
      </c>
      <c r="AG31" s="4">
        <v>13.151</v>
      </c>
      <c r="AH31" s="4">
        <v>373.85437300000001</v>
      </c>
      <c r="AI31" s="4">
        <v>3.9041049999999999</v>
      </c>
      <c r="AJ31" s="4">
        <v>105.811869</v>
      </c>
      <c r="AK31" s="4">
        <v>1898</v>
      </c>
      <c r="AL31" s="4">
        <v>1</v>
      </c>
      <c r="AM31" s="4">
        <v>1837</v>
      </c>
      <c r="AN31" s="4">
        <v>76</v>
      </c>
      <c r="AO31" s="4">
        <v>23.644874999999999</v>
      </c>
      <c r="AP31" s="4">
        <v>10839.7</v>
      </c>
      <c r="AQ31" s="4">
        <v>0</v>
      </c>
      <c r="AR31" s="4">
        <v>17</v>
      </c>
      <c r="AS31" s="4">
        <v>2065</v>
      </c>
      <c r="AT31" s="4">
        <v>1.0999999999999999E-2</v>
      </c>
      <c r="AU31" s="4">
        <v>20.780999999999999</v>
      </c>
      <c r="AV31" s="4">
        <v>82632</v>
      </c>
      <c r="AW31" s="4">
        <v>0</v>
      </c>
      <c r="AX31" s="4">
        <v>0.53</v>
      </c>
      <c r="AY31">
        <v>0.8</v>
      </c>
      <c r="AZ31" t="s">
        <v>67</v>
      </c>
      <c r="BA31" t="s">
        <v>210</v>
      </c>
      <c r="BB31">
        <v>1</v>
      </c>
      <c r="BC31" t="s">
        <v>216</v>
      </c>
      <c r="BD31">
        <v>4</v>
      </c>
      <c r="BE31">
        <v>63544.008000000002</v>
      </c>
      <c r="BF31">
        <v>0.13911209377916481</v>
      </c>
      <c r="BG31">
        <v>0.11128967502333185</v>
      </c>
      <c r="BH31">
        <v>307904.10299999994</v>
      </c>
      <c r="BI31">
        <v>2.8709393326921667E-2</v>
      </c>
      <c r="BJ31">
        <v>2.2967514661537333E-2</v>
      </c>
      <c r="BK31">
        <v>1</v>
      </c>
      <c r="BL31" t="s">
        <v>70</v>
      </c>
      <c r="BM31">
        <v>1</v>
      </c>
      <c r="BN31" t="s">
        <v>449</v>
      </c>
    </row>
    <row r="32" spans="1:66">
      <c r="A32" s="134" t="str">
        <f t="shared" si="20"/>
        <v>강화교통</v>
      </c>
      <c r="B32" s="110" t="str">
        <f t="shared" si="1"/>
        <v>71</v>
      </c>
      <c r="C32" s="135" t="str">
        <f t="shared" si="21"/>
        <v>78바3223</v>
      </c>
      <c r="D32" s="110" t="str">
        <f t="shared" si="22"/>
        <v>대형</v>
      </c>
      <c r="E32" s="107" t="str">
        <f t="shared" si="16"/>
        <v>F</v>
      </c>
      <c r="F32" s="155">
        <f t="shared" si="17"/>
        <v>0.7627272727272727</v>
      </c>
      <c r="G32" s="156">
        <f t="shared" si="18"/>
        <v>2.5169999999999999</v>
      </c>
      <c r="H32" s="157">
        <f t="shared" si="19"/>
        <v>3.3</v>
      </c>
      <c r="I32" s="158">
        <f t="shared" si="23"/>
        <v>8266.3029999999999</v>
      </c>
      <c r="J32" s="159">
        <f t="shared" si="24"/>
        <v>1.1329267962976413E-2</v>
      </c>
      <c r="K32" s="159">
        <f t="shared" si="25"/>
        <v>0.28372567049459901</v>
      </c>
      <c r="L32" s="159">
        <f t="shared" si="26"/>
        <v>0.28114140021240452</v>
      </c>
      <c r="M32" s="160">
        <f t="shared" si="27"/>
        <v>14.628</v>
      </c>
      <c r="N32" s="161">
        <f t="shared" si="28"/>
        <v>2.371</v>
      </c>
      <c r="O32" s="161">
        <f t="shared" si="29"/>
        <v>27.509</v>
      </c>
      <c r="P32" s="162">
        <f t="shared" si="30"/>
        <v>0.34666666666666668</v>
      </c>
      <c r="Q32" s="163">
        <f t="shared" si="31"/>
        <v>84</v>
      </c>
      <c r="R32" s="164">
        <f t="shared" si="32"/>
        <v>34.232573142690704</v>
      </c>
      <c r="S32" s="136">
        <f t="shared" si="33"/>
        <v>196</v>
      </c>
      <c r="T32" s="136">
        <f t="shared" si="34"/>
        <v>2274</v>
      </c>
      <c r="U32" t="s">
        <v>117</v>
      </c>
      <c r="V32" s="5" t="s">
        <v>121</v>
      </c>
      <c r="W32" t="s">
        <v>117</v>
      </c>
      <c r="X32" s="5" t="s">
        <v>121</v>
      </c>
      <c r="Y32" t="s">
        <v>212</v>
      </c>
      <c r="Z32" t="s">
        <v>141</v>
      </c>
      <c r="AA32" t="s">
        <v>48</v>
      </c>
      <c r="AB32">
        <v>503</v>
      </c>
      <c r="AC32" s="1">
        <v>8266.3029999999999</v>
      </c>
      <c r="AD32" s="1">
        <v>3284.4029999999998</v>
      </c>
      <c r="AE32" s="28">
        <v>2.5169999999999999</v>
      </c>
      <c r="AF32">
        <v>3.3</v>
      </c>
      <c r="AG32">
        <v>14.628</v>
      </c>
      <c r="AH32">
        <v>342.54410899999999</v>
      </c>
      <c r="AI32">
        <v>3.8807740000000002</v>
      </c>
      <c r="AJ32">
        <v>97.188557000000003</v>
      </c>
      <c r="AK32">
        <v>2324</v>
      </c>
      <c r="AL32">
        <v>196</v>
      </c>
      <c r="AM32">
        <v>2274</v>
      </c>
      <c r="AN32">
        <v>84</v>
      </c>
      <c r="AO32">
        <v>24.132083000000002</v>
      </c>
      <c r="AP32">
        <v>29367.1</v>
      </c>
      <c r="AQ32">
        <v>20.8</v>
      </c>
      <c r="AR32">
        <v>29</v>
      </c>
      <c r="AS32">
        <v>7142</v>
      </c>
      <c r="AT32">
        <v>2.371</v>
      </c>
      <c r="AU32">
        <v>27.509</v>
      </c>
      <c r="AV32">
        <v>77963</v>
      </c>
      <c r="AW32">
        <v>0</v>
      </c>
      <c r="AX32">
        <v>0.53</v>
      </c>
      <c r="AY32">
        <v>0.7627272727272727</v>
      </c>
      <c r="AZ32" t="s">
        <v>70</v>
      </c>
      <c r="BA32" t="s">
        <v>210</v>
      </c>
      <c r="BB32">
        <v>4</v>
      </c>
      <c r="BC32" t="s">
        <v>397</v>
      </c>
      <c r="BD32">
        <v>6</v>
      </c>
      <c r="BE32">
        <v>63544.008000000002</v>
      </c>
      <c r="BF32">
        <v>0.13008784400253756</v>
      </c>
      <c r="BG32">
        <v>9.9221546471026378E-2</v>
      </c>
      <c r="BH32">
        <v>307904.10299999994</v>
      </c>
      <c r="BI32">
        <v>2.68470050235089E-2</v>
      </c>
      <c r="BJ32">
        <v>2.0476942922476333E-2</v>
      </c>
      <c r="BK32">
        <v>1</v>
      </c>
      <c r="BL32" t="s">
        <v>70</v>
      </c>
      <c r="BM32">
        <v>0</v>
      </c>
      <c r="BN32" t="s">
        <v>458</v>
      </c>
    </row>
    <row r="33" spans="1:66">
      <c r="A33" s="137" t="str">
        <f t="shared" si="20"/>
        <v>강화교통</v>
      </c>
      <c r="B33" s="126" t="str">
        <f t="shared" si="1"/>
        <v>71</v>
      </c>
      <c r="C33" s="138" t="str">
        <f t="shared" si="21"/>
        <v>78바3224</v>
      </c>
      <c r="D33" s="126" t="str">
        <f t="shared" si="22"/>
        <v>대형</v>
      </c>
      <c r="E33" s="123" t="str">
        <f t="shared" si="16"/>
        <v>F</v>
      </c>
      <c r="F33" s="145">
        <f t="shared" si="17"/>
        <v>0.75181818181818183</v>
      </c>
      <c r="G33" s="146">
        <f t="shared" si="18"/>
        <v>2.4809999999999999</v>
      </c>
      <c r="H33" s="147">
        <f t="shared" si="19"/>
        <v>3.3</v>
      </c>
      <c r="I33" s="148">
        <f t="shared" si="23"/>
        <v>2547.8380000000002</v>
      </c>
      <c r="J33" s="149">
        <f t="shared" si="24"/>
        <v>2.0580544803390166E-2</v>
      </c>
      <c r="K33" s="149">
        <f t="shared" si="25"/>
        <v>0.28975981870548412</v>
      </c>
      <c r="L33" s="149">
        <f t="shared" si="26"/>
        <v>0.26885539818465692</v>
      </c>
      <c r="M33" s="150">
        <f t="shared" si="27"/>
        <v>16.84</v>
      </c>
      <c r="N33" s="151">
        <f t="shared" si="28"/>
        <v>1.452</v>
      </c>
      <c r="O33" s="151">
        <f t="shared" si="29"/>
        <v>42.899000000000001</v>
      </c>
      <c r="P33" s="152">
        <f t="shared" si="30"/>
        <v>5.7483333333333331</v>
      </c>
      <c r="Q33" s="153">
        <f t="shared" si="31"/>
        <v>91</v>
      </c>
      <c r="R33" s="154">
        <f t="shared" si="32"/>
        <v>35.200038109089022</v>
      </c>
      <c r="S33" s="139">
        <f t="shared" si="33"/>
        <v>37</v>
      </c>
      <c r="T33" s="139">
        <f t="shared" si="34"/>
        <v>1093</v>
      </c>
      <c r="U33" t="s">
        <v>117</v>
      </c>
      <c r="V33" t="s">
        <v>121</v>
      </c>
      <c r="W33" t="s">
        <v>117</v>
      </c>
      <c r="X33" s="4" t="s">
        <v>121</v>
      </c>
      <c r="Y33" s="4" t="s">
        <v>213</v>
      </c>
      <c r="Z33" s="4" t="s">
        <v>141</v>
      </c>
      <c r="AA33" s="4" t="s">
        <v>48</v>
      </c>
      <c r="AB33" s="4">
        <v>503</v>
      </c>
      <c r="AC33" s="4">
        <v>2547.8380000000002</v>
      </c>
      <c r="AD33" s="4">
        <v>1027.038</v>
      </c>
      <c r="AE33" s="4">
        <v>2.4809999999999999</v>
      </c>
      <c r="AF33" s="4">
        <v>3.3</v>
      </c>
      <c r="AG33" s="4">
        <v>16.84</v>
      </c>
      <c r="AH33" s="4">
        <v>104.952761</v>
      </c>
      <c r="AI33" s="4">
        <v>2.1599849999999998</v>
      </c>
      <c r="AJ33" s="4">
        <v>30.411093000000001</v>
      </c>
      <c r="AK33" s="4">
        <v>685</v>
      </c>
      <c r="AL33" s="4">
        <v>37</v>
      </c>
      <c r="AM33" s="4">
        <v>1093</v>
      </c>
      <c r="AN33" s="4">
        <v>91</v>
      </c>
      <c r="AO33" s="4">
        <v>24.276045</v>
      </c>
      <c r="AP33" s="4">
        <v>15017.4</v>
      </c>
      <c r="AQ33" s="4">
        <v>344.9</v>
      </c>
      <c r="AR33" s="4">
        <v>11</v>
      </c>
      <c r="AS33" s="4">
        <v>2624</v>
      </c>
      <c r="AT33" s="4">
        <v>1.452</v>
      </c>
      <c r="AU33" s="4">
        <v>42.899000000000001</v>
      </c>
      <c r="AV33" s="4">
        <v>0</v>
      </c>
      <c r="AW33" s="4">
        <v>0</v>
      </c>
      <c r="AX33" s="4">
        <v>0.56000000000000005</v>
      </c>
      <c r="AY33">
        <v>0.75181818181818183</v>
      </c>
      <c r="AZ33" t="s">
        <v>70</v>
      </c>
      <c r="BA33" t="s">
        <v>210</v>
      </c>
      <c r="BB33">
        <v>5</v>
      </c>
      <c r="BC33" t="s">
        <v>419</v>
      </c>
      <c r="BD33">
        <v>1</v>
      </c>
      <c r="BE33">
        <v>63544.008000000002</v>
      </c>
      <c r="BF33">
        <v>4.0095645210166786E-2</v>
      </c>
      <c r="BG33">
        <v>3.0144635080734485E-2</v>
      </c>
      <c r="BH33">
        <v>307904.10299999994</v>
      </c>
      <c r="BI33">
        <v>8.2747776829722886E-3</v>
      </c>
      <c r="BJ33">
        <v>6.2211283125618933E-3</v>
      </c>
      <c r="BK33">
        <v>1</v>
      </c>
      <c r="BL33" t="s">
        <v>70</v>
      </c>
      <c r="BM33">
        <v>0</v>
      </c>
      <c r="BN33" t="s">
        <v>458</v>
      </c>
    </row>
    <row r="34" spans="1:66">
      <c r="A34" s="134" t="str">
        <f t="shared" si="20"/>
        <v>강화교통</v>
      </c>
      <c r="B34" s="110" t="str">
        <f t="shared" si="1"/>
        <v>71</v>
      </c>
      <c r="C34" s="135" t="str">
        <f t="shared" si="21"/>
        <v>78바3225</v>
      </c>
      <c r="D34" s="110" t="str">
        <f t="shared" si="22"/>
        <v>대형</v>
      </c>
      <c r="E34" s="107" t="str">
        <f t="shared" si="16"/>
        <v>C</v>
      </c>
      <c r="F34" s="155">
        <f t="shared" si="17"/>
        <v>0.85352941176470598</v>
      </c>
      <c r="G34" s="156">
        <f t="shared" si="18"/>
        <v>2.9020000000000001</v>
      </c>
      <c r="H34" s="157">
        <f t="shared" si="19"/>
        <v>3.4</v>
      </c>
      <c r="I34" s="158">
        <f t="shared" si="23"/>
        <v>8253.1509999999998</v>
      </c>
      <c r="J34" s="159">
        <f t="shared" si="24"/>
        <v>8.7878778099859493E-3</v>
      </c>
      <c r="K34" s="159">
        <f t="shared" si="25"/>
        <v>0.27459122877196479</v>
      </c>
      <c r="L34" s="159">
        <f t="shared" si="26"/>
        <v>0.28401273646877417</v>
      </c>
      <c r="M34" s="160">
        <f t="shared" si="27"/>
        <v>12.122</v>
      </c>
      <c r="N34" s="161">
        <f t="shared" si="28"/>
        <v>0.121</v>
      </c>
      <c r="O34" s="161">
        <f t="shared" si="29"/>
        <v>22.088999999999999</v>
      </c>
      <c r="P34" s="162">
        <f t="shared" si="30"/>
        <v>0</v>
      </c>
      <c r="Q34" s="163">
        <f t="shared" si="31"/>
        <v>83</v>
      </c>
      <c r="R34" s="164">
        <f t="shared" si="32"/>
        <v>34.253566172804689</v>
      </c>
      <c r="S34" s="136">
        <f t="shared" si="33"/>
        <v>10</v>
      </c>
      <c r="T34" s="136">
        <f t="shared" si="34"/>
        <v>1823</v>
      </c>
      <c r="U34" t="s">
        <v>117</v>
      </c>
      <c r="V34" t="s">
        <v>121</v>
      </c>
      <c r="W34" s="4" t="s">
        <v>117</v>
      </c>
      <c r="X34" s="4" t="s">
        <v>121</v>
      </c>
      <c r="Y34" s="4" t="s">
        <v>214</v>
      </c>
      <c r="Z34" s="4" t="s">
        <v>141</v>
      </c>
      <c r="AA34" s="4" t="s">
        <v>48</v>
      </c>
      <c r="AB34" s="4">
        <v>503</v>
      </c>
      <c r="AC34" s="4">
        <v>8253.1509999999998</v>
      </c>
      <c r="AD34" s="4">
        <v>2844.1120000000001</v>
      </c>
      <c r="AE34" s="4">
        <v>2.9020000000000001</v>
      </c>
      <c r="AF34" s="4">
        <v>3.4</v>
      </c>
      <c r="AG34" s="4">
        <v>12.122</v>
      </c>
      <c r="AH34" s="4">
        <v>336.22076499999997</v>
      </c>
      <c r="AI34" s="4">
        <v>2.9546670000000002</v>
      </c>
      <c r="AJ34" s="4">
        <v>92.323273</v>
      </c>
      <c r="AK34" s="4">
        <v>2344</v>
      </c>
      <c r="AL34" s="4">
        <v>10</v>
      </c>
      <c r="AM34" s="4">
        <v>1823</v>
      </c>
      <c r="AN34" s="4">
        <v>83</v>
      </c>
      <c r="AO34" s="4">
        <v>24.546821000000001</v>
      </c>
      <c r="AP34" s="4">
        <v>18719.5</v>
      </c>
      <c r="AQ34" s="4">
        <v>0</v>
      </c>
      <c r="AR34" s="4">
        <v>11</v>
      </c>
      <c r="AS34" s="4">
        <v>1417</v>
      </c>
      <c r="AT34" s="4">
        <v>0.121</v>
      </c>
      <c r="AU34" s="4">
        <v>22.088999999999999</v>
      </c>
      <c r="AV34" s="4">
        <v>73190</v>
      </c>
      <c r="AW34" s="4">
        <v>0</v>
      </c>
      <c r="AX34" s="4">
        <v>0.54</v>
      </c>
      <c r="AY34">
        <v>0.85352941176470598</v>
      </c>
      <c r="AZ34" t="s">
        <v>69</v>
      </c>
      <c r="BA34" t="s">
        <v>210</v>
      </c>
      <c r="BB34">
        <v>1</v>
      </c>
      <c r="BC34" t="s">
        <v>473</v>
      </c>
      <c r="BD34">
        <v>5</v>
      </c>
      <c r="BE34">
        <v>63544.008000000002</v>
      </c>
      <c r="BF34">
        <v>0.12988086933389534</v>
      </c>
      <c r="BG34">
        <v>0.11085714200204833</v>
      </c>
      <c r="BH34">
        <v>307904.10299999994</v>
      </c>
      <c r="BI34">
        <v>2.6804290425451075E-2</v>
      </c>
      <c r="BJ34">
        <v>2.2878250239605595E-2</v>
      </c>
      <c r="BK34">
        <v>1</v>
      </c>
      <c r="BL34" t="s">
        <v>67</v>
      </c>
      <c r="BM34">
        <v>1</v>
      </c>
      <c r="BN34" t="s">
        <v>449</v>
      </c>
    </row>
    <row r="35" spans="1:66">
      <c r="A35" s="137" t="str">
        <f t="shared" si="20"/>
        <v>강화교통</v>
      </c>
      <c r="B35" s="126" t="str">
        <f t="shared" si="1"/>
        <v>71</v>
      </c>
      <c r="C35" s="138" t="str">
        <f t="shared" si="21"/>
        <v>78바3226</v>
      </c>
      <c r="D35" s="126" t="str">
        <f t="shared" si="22"/>
        <v>대형</v>
      </c>
      <c r="E35" s="123" t="str">
        <f t="shared" si="16"/>
        <v>F</v>
      </c>
      <c r="F35" s="145">
        <f t="shared" si="17"/>
        <v>0.78593749999999996</v>
      </c>
      <c r="G35" s="146">
        <f t="shared" si="18"/>
        <v>2.5150000000000001</v>
      </c>
      <c r="H35" s="147">
        <f t="shared" si="19"/>
        <v>3.2</v>
      </c>
      <c r="I35" s="148">
        <f t="shared" si="23"/>
        <v>8619.1669999999995</v>
      </c>
      <c r="J35" s="149">
        <f t="shared" si="24"/>
        <v>1.5870622485711278E-2</v>
      </c>
      <c r="K35" s="149">
        <f t="shared" si="25"/>
        <v>0.28056856334191804</v>
      </c>
      <c r="L35" s="149">
        <f t="shared" si="26"/>
        <v>0.23795803005093186</v>
      </c>
      <c r="M35" s="150">
        <f t="shared" si="27"/>
        <v>15.231</v>
      </c>
      <c r="N35" s="151">
        <f t="shared" si="28"/>
        <v>4.5999999999999999E-2</v>
      </c>
      <c r="O35" s="151">
        <f t="shared" si="29"/>
        <v>28.831</v>
      </c>
      <c r="P35" s="152">
        <f t="shared" si="30"/>
        <v>0.14333333333333334</v>
      </c>
      <c r="Q35" s="153">
        <f t="shared" si="31"/>
        <v>87</v>
      </c>
      <c r="R35" s="154">
        <f t="shared" si="32"/>
        <v>35.169618797485697</v>
      </c>
      <c r="S35" s="139">
        <f t="shared" si="33"/>
        <v>4</v>
      </c>
      <c r="T35" s="139">
        <f t="shared" si="34"/>
        <v>2485</v>
      </c>
      <c r="U35" t="s">
        <v>117</v>
      </c>
      <c r="V35" t="s">
        <v>121</v>
      </c>
      <c r="W35" t="s">
        <v>117</v>
      </c>
      <c r="X35" s="4" t="s">
        <v>121</v>
      </c>
      <c r="Y35" s="4" t="s">
        <v>215</v>
      </c>
      <c r="Z35" s="4" t="s">
        <v>141</v>
      </c>
      <c r="AA35" s="4" t="s">
        <v>48</v>
      </c>
      <c r="AB35" s="4">
        <v>503</v>
      </c>
      <c r="AC35" s="4">
        <v>8619.1669999999995</v>
      </c>
      <c r="AD35" s="4">
        <v>3426.6709999999998</v>
      </c>
      <c r="AE35" s="4">
        <v>2.5150000000000001</v>
      </c>
      <c r="AF35" s="4">
        <v>3.2</v>
      </c>
      <c r="AG35" s="4">
        <v>15.231</v>
      </c>
      <c r="AH35" s="4">
        <v>348.33409999999998</v>
      </c>
      <c r="AI35" s="4">
        <v>5.5282790000000004</v>
      </c>
      <c r="AJ35" s="4">
        <v>97.731598000000005</v>
      </c>
      <c r="AK35" s="4">
        <v>2051</v>
      </c>
      <c r="AL35" s="4">
        <v>4</v>
      </c>
      <c r="AM35" s="4">
        <v>2485</v>
      </c>
      <c r="AN35" s="4">
        <v>87</v>
      </c>
      <c r="AO35" s="4">
        <v>24.743964999999999</v>
      </c>
      <c r="AP35" s="4">
        <v>36696.199999999997</v>
      </c>
      <c r="AQ35" s="4">
        <v>8.6</v>
      </c>
      <c r="AR35" s="4">
        <v>25</v>
      </c>
      <c r="AS35" s="4">
        <v>3447</v>
      </c>
      <c r="AT35" s="4">
        <v>4.5999999999999999E-2</v>
      </c>
      <c r="AU35" s="4">
        <v>28.831</v>
      </c>
      <c r="AV35" s="4">
        <v>82281</v>
      </c>
      <c r="AW35" s="4">
        <v>0</v>
      </c>
      <c r="AX35" s="4">
        <v>0.53</v>
      </c>
      <c r="AY35">
        <v>0.78593749999999996</v>
      </c>
      <c r="AZ35" t="s">
        <v>70</v>
      </c>
      <c r="BA35" t="s">
        <v>210</v>
      </c>
      <c r="BB35">
        <v>1</v>
      </c>
      <c r="BC35" t="s">
        <v>373</v>
      </c>
      <c r="BD35">
        <v>8</v>
      </c>
      <c r="BE35">
        <v>63544.008000000002</v>
      </c>
      <c r="BF35">
        <v>0.13564090889576874</v>
      </c>
      <c r="BG35">
        <v>0.10660527683526824</v>
      </c>
      <c r="BH35">
        <v>307904.10299999994</v>
      </c>
      <c r="BI35">
        <v>2.7993024178700213E-2</v>
      </c>
      <c r="BJ35">
        <v>2.2000767440447197E-2</v>
      </c>
      <c r="BK35">
        <v>1</v>
      </c>
      <c r="BL35" t="s">
        <v>70</v>
      </c>
      <c r="BM35">
        <v>0</v>
      </c>
      <c r="BN35" t="s">
        <v>458</v>
      </c>
    </row>
    <row r="36" spans="1:66">
      <c r="A36" s="134" t="str">
        <f t="shared" si="20"/>
        <v>강화교통</v>
      </c>
      <c r="B36" s="110" t="str">
        <f t="shared" si="1"/>
        <v>71</v>
      </c>
      <c r="C36" s="135" t="str">
        <f t="shared" si="21"/>
        <v>78바3227</v>
      </c>
      <c r="D36" s="110" t="str">
        <f t="shared" si="22"/>
        <v>대형</v>
      </c>
      <c r="E36" s="107" t="str">
        <f t="shared" si="16"/>
        <v>F</v>
      </c>
      <c r="F36" s="155">
        <f t="shared" si="17"/>
        <v>0.74424242424242426</v>
      </c>
      <c r="G36" s="156">
        <f t="shared" si="18"/>
        <v>2.456</v>
      </c>
      <c r="H36" s="157">
        <f t="shared" si="19"/>
        <v>3.3</v>
      </c>
      <c r="I36" s="158">
        <f t="shared" si="23"/>
        <v>2967.5309999999999</v>
      </c>
      <c r="J36" s="159">
        <f t="shared" si="24"/>
        <v>1.7839341538396929E-2</v>
      </c>
      <c r="K36" s="159">
        <f t="shared" si="25"/>
        <v>0.28976337416347331</v>
      </c>
      <c r="L36" s="159">
        <f t="shared" si="26"/>
        <v>0.24902856954148078</v>
      </c>
      <c r="M36" s="160">
        <f t="shared" si="27"/>
        <v>16.510999999999999</v>
      </c>
      <c r="N36" s="161">
        <f t="shared" si="28"/>
        <v>0.33700000000000002</v>
      </c>
      <c r="O36" s="161">
        <f t="shared" si="29"/>
        <v>55.4</v>
      </c>
      <c r="P36" s="162">
        <f t="shared" si="30"/>
        <v>0</v>
      </c>
      <c r="Q36" s="163">
        <f t="shared" si="31"/>
        <v>83</v>
      </c>
      <c r="R36" s="164">
        <f t="shared" si="32"/>
        <v>36.31733912397619</v>
      </c>
      <c r="S36" s="136">
        <f t="shared" si="33"/>
        <v>10</v>
      </c>
      <c r="T36" s="136">
        <f t="shared" si="34"/>
        <v>1644</v>
      </c>
      <c r="U36" t="s">
        <v>117</v>
      </c>
      <c r="V36" s="5" t="s">
        <v>121</v>
      </c>
      <c r="W36" t="s">
        <v>117</v>
      </c>
      <c r="X36" s="5" t="s">
        <v>121</v>
      </c>
      <c r="Y36" t="s">
        <v>474</v>
      </c>
      <c r="Z36" t="s">
        <v>141</v>
      </c>
      <c r="AA36" t="s">
        <v>48</v>
      </c>
      <c r="AB36">
        <v>503</v>
      </c>
      <c r="AC36" s="1">
        <v>2967.5309999999999</v>
      </c>
      <c r="AD36" s="1">
        <v>1208.231</v>
      </c>
      <c r="AE36" s="28">
        <v>2.456</v>
      </c>
      <c r="AF36">
        <v>3.3</v>
      </c>
      <c r="AG36">
        <v>16.510999999999999</v>
      </c>
      <c r="AH36">
        <v>118.011923</v>
      </c>
      <c r="AI36">
        <v>2.1052550000000001</v>
      </c>
      <c r="AJ36">
        <v>34.195532999999998</v>
      </c>
      <c r="AK36">
        <v>739</v>
      </c>
      <c r="AL36">
        <v>10</v>
      </c>
      <c r="AM36">
        <v>1644</v>
      </c>
      <c r="AN36">
        <v>83</v>
      </c>
      <c r="AO36">
        <v>25.146025999999999</v>
      </c>
      <c r="AP36">
        <v>15088.6</v>
      </c>
      <c r="AQ36">
        <v>0</v>
      </c>
      <c r="AR36">
        <v>21</v>
      </c>
      <c r="AS36">
        <v>4200</v>
      </c>
      <c r="AT36">
        <v>0.33700000000000002</v>
      </c>
      <c r="AU36">
        <v>55.4</v>
      </c>
      <c r="AV36">
        <v>27587</v>
      </c>
      <c r="AW36">
        <v>0</v>
      </c>
      <c r="AX36">
        <v>0.53</v>
      </c>
      <c r="AY36">
        <v>0.74424242424242426</v>
      </c>
      <c r="AZ36" t="s">
        <v>70</v>
      </c>
      <c r="BA36" t="s">
        <v>210</v>
      </c>
      <c r="BB36">
        <v>6</v>
      </c>
      <c r="BC36" t="s">
        <v>420</v>
      </c>
      <c r="BD36">
        <v>5</v>
      </c>
      <c r="BE36">
        <v>63544.008000000002</v>
      </c>
      <c r="BF36">
        <v>4.6700406433286358E-2</v>
      </c>
      <c r="BG36">
        <v>3.4756423697015544E-2</v>
      </c>
      <c r="BH36">
        <v>307904.10299999994</v>
      </c>
      <c r="BI36">
        <v>9.6378416886507053E-3</v>
      </c>
      <c r="BJ36">
        <v>7.1728906628261008E-3</v>
      </c>
      <c r="BK36">
        <v>1</v>
      </c>
      <c r="BL36" t="s">
        <v>428</v>
      </c>
      <c r="BM36" t="s">
        <v>429</v>
      </c>
      <c r="BN36" t="s">
        <v>428</v>
      </c>
    </row>
    <row r="37" spans="1:66">
      <c r="A37" s="137" t="str">
        <f t="shared" si="20"/>
        <v>강화교통</v>
      </c>
      <c r="B37" s="126" t="str">
        <f t="shared" si="1"/>
        <v>71</v>
      </c>
      <c r="C37" s="138" t="str">
        <f t="shared" si="21"/>
        <v>78바3229</v>
      </c>
      <c r="D37" s="126" t="str">
        <f t="shared" si="22"/>
        <v>대형</v>
      </c>
      <c r="E37" s="123" t="str">
        <f t="shared" si="16"/>
        <v>F</v>
      </c>
      <c r="F37" s="145">
        <f t="shared" si="17"/>
        <v>0.76941176470588235</v>
      </c>
      <c r="G37" s="146">
        <f t="shared" si="18"/>
        <v>2.6160000000000001</v>
      </c>
      <c r="H37" s="147">
        <f t="shared" si="19"/>
        <v>3.4</v>
      </c>
      <c r="I37" s="148">
        <f t="shared" si="23"/>
        <v>8688.3379999999997</v>
      </c>
      <c r="J37" s="149">
        <f t="shared" si="24"/>
        <v>9.2111092940845313E-3</v>
      </c>
      <c r="K37" s="149">
        <f t="shared" si="25"/>
        <v>0.27095726130237963</v>
      </c>
      <c r="L37" s="149">
        <f t="shared" si="26"/>
        <v>0.20809503497677001</v>
      </c>
      <c r="M37" s="150">
        <f t="shared" si="27"/>
        <v>13.802</v>
      </c>
      <c r="N37" s="151">
        <f t="shared" si="28"/>
        <v>9.1999999999999998E-2</v>
      </c>
      <c r="O37" s="151">
        <f t="shared" si="29"/>
        <v>40.847999999999999</v>
      </c>
      <c r="P37" s="152">
        <f t="shared" si="30"/>
        <v>0.12333333333333334</v>
      </c>
      <c r="Q37" s="153">
        <f t="shared" si="31"/>
        <v>85</v>
      </c>
      <c r="R37" s="154">
        <f t="shared" si="32"/>
        <v>34.223900052452542</v>
      </c>
      <c r="S37" s="139">
        <f t="shared" si="33"/>
        <v>8</v>
      </c>
      <c r="T37" s="139">
        <f t="shared" si="34"/>
        <v>3549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217</v>
      </c>
      <c r="Z37" s="4" t="s">
        <v>141</v>
      </c>
      <c r="AA37" s="4" t="s">
        <v>48</v>
      </c>
      <c r="AB37" s="4">
        <v>503</v>
      </c>
      <c r="AC37" s="4">
        <v>8688.3379999999997</v>
      </c>
      <c r="AD37" s="4">
        <v>3321.29</v>
      </c>
      <c r="AE37" s="4">
        <v>2.6160000000000001</v>
      </c>
      <c r="AF37" s="4">
        <v>3.4</v>
      </c>
      <c r="AG37" s="4">
        <v>13.802</v>
      </c>
      <c r="AH37" s="4">
        <v>352.67630600000001</v>
      </c>
      <c r="AI37" s="4">
        <v>3.2485400000000002</v>
      </c>
      <c r="AJ37" s="4">
        <v>95.560205999999994</v>
      </c>
      <c r="AK37" s="4">
        <v>1808</v>
      </c>
      <c r="AL37" s="4">
        <v>8</v>
      </c>
      <c r="AM37" s="4">
        <v>3549</v>
      </c>
      <c r="AN37" s="4">
        <v>85</v>
      </c>
      <c r="AO37" s="4">
        <v>24.635445000000001</v>
      </c>
      <c r="AP37" s="4">
        <v>21320.7</v>
      </c>
      <c r="AQ37" s="4">
        <v>7.4</v>
      </c>
      <c r="AR37" s="4">
        <v>9</v>
      </c>
      <c r="AS37" s="4">
        <v>826</v>
      </c>
      <c r="AT37" s="4">
        <v>9.1999999999999998E-2</v>
      </c>
      <c r="AU37" s="4">
        <v>40.847999999999999</v>
      </c>
      <c r="AV37" s="4">
        <v>80451</v>
      </c>
      <c r="AW37" s="4">
        <v>0</v>
      </c>
      <c r="AX37" s="4">
        <v>0.53</v>
      </c>
      <c r="AY37">
        <v>0.76941176470588235</v>
      </c>
      <c r="AZ37" t="s">
        <v>70</v>
      </c>
      <c r="BA37" t="s">
        <v>210</v>
      </c>
      <c r="BB37">
        <v>3</v>
      </c>
      <c r="BC37" t="s">
        <v>385</v>
      </c>
      <c r="BD37">
        <v>4</v>
      </c>
      <c r="BE37">
        <v>63544.008000000002</v>
      </c>
      <c r="BF37">
        <v>0.1367294615725215</v>
      </c>
      <c r="BG37">
        <v>0.10520125631579889</v>
      </c>
      <c r="BH37">
        <v>307904.10299999994</v>
      </c>
      <c r="BI37">
        <v>2.8217675293531249E-2</v>
      </c>
      <c r="BJ37">
        <v>2.1711011343493455E-2</v>
      </c>
      <c r="BK37">
        <v>1</v>
      </c>
      <c r="BL37" t="s">
        <v>70</v>
      </c>
      <c r="BM37">
        <v>0</v>
      </c>
      <c r="BN37" t="s">
        <v>458</v>
      </c>
    </row>
    <row r="38" spans="1:66">
      <c r="A38" s="134" t="str">
        <f t="shared" si="20"/>
        <v>강화교통</v>
      </c>
      <c r="B38" s="110" t="str">
        <f t="shared" si="1"/>
        <v>71</v>
      </c>
      <c r="C38" s="135" t="str">
        <f t="shared" si="21"/>
        <v>78바3237</v>
      </c>
      <c r="D38" s="110" t="str">
        <f t="shared" si="22"/>
        <v>대형</v>
      </c>
      <c r="E38" s="107" t="str">
        <f t="shared" si="16"/>
        <v>F</v>
      </c>
      <c r="F38" s="155">
        <f t="shared" si="17"/>
        <v>0.77212121212121221</v>
      </c>
      <c r="G38" s="156">
        <f t="shared" si="18"/>
        <v>2.548</v>
      </c>
      <c r="H38" s="157">
        <f t="shared" si="19"/>
        <v>3.3</v>
      </c>
      <c r="I38" s="158">
        <f t="shared" si="23"/>
        <v>6792.8490000000002</v>
      </c>
      <c r="J38" s="159">
        <f t="shared" si="24"/>
        <v>1.5124444507151908E-2</v>
      </c>
      <c r="K38" s="159">
        <f t="shared" si="25"/>
        <v>0.29573509162509676</v>
      </c>
      <c r="L38" s="159">
        <f t="shared" si="26"/>
        <v>0.21198763582114072</v>
      </c>
      <c r="M38" s="160">
        <f t="shared" si="27"/>
        <v>15.791</v>
      </c>
      <c r="N38" s="161">
        <f t="shared" si="28"/>
        <v>0.66200000000000003</v>
      </c>
      <c r="O38" s="161">
        <f t="shared" si="29"/>
        <v>23.818999999999999</v>
      </c>
      <c r="P38" s="162">
        <f t="shared" si="30"/>
        <v>0</v>
      </c>
      <c r="Q38" s="163">
        <f t="shared" si="31"/>
        <v>86</v>
      </c>
      <c r="R38" s="164">
        <f t="shared" si="32"/>
        <v>34.561135334264208</v>
      </c>
      <c r="S38" s="136">
        <f t="shared" si="33"/>
        <v>45</v>
      </c>
      <c r="T38" s="136">
        <f t="shared" si="34"/>
        <v>1618</v>
      </c>
      <c r="U38" t="s">
        <v>117</v>
      </c>
      <c r="V38" t="s">
        <v>121</v>
      </c>
      <c r="W38" t="s">
        <v>117</v>
      </c>
      <c r="X38" s="4" t="s">
        <v>121</v>
      </c>
      <c r="Y38" s="4" t="s">
        <v>218</v>
      </c>
      <c r="Z38" s="4" t="s">
        <v>141</v>
      </c>
      <c r="AA38" s="4" t="s">
        <v>48</v>
      </c>
      <c r="AB38" s="4">
        <v>503</v>
      </c>
      <c r="AC38" s="4">
        <v>6792.8490000000002</v>
      </c>
      <c r="AD38" s="4">
        <v>2666.2280000000001</v>
      </c>
      <c r="AE38" s="4">
        <v>2.548</v>
      </c>
      <c r="AF38" s="4">
        <v>3.3</v>
      </c>
      <c r="AG38" s="4">
        <v>15.791</v>
      </c>
      <c r="AH38" s="4">
        <v>285.20439199999998</v>
      </c>
      <c r="AI38" s="4">
        <v>4.3135579999999996</v>
      </c>
      <c r="AJ38" s="4">
        <v>84.344947000000005</v>
      </c>
      <c r="AK38" s="4">
        <v>1440</v>
      </c>
      <c r="AL38" s="4">
        <v>45</v>
      </c>
      <c r="AM38" s="4">
        <v>1618</v>
      </c>
      <c r="AN38" s="4">
        <v>86</v>
      </c>
      <c r="AO38" s="4">
        <v>23.817475999999999</v>
      </c>
      <c r="AP38" s="4">
        <v>14161.9</v>
      </c>
      <c r="AQ38" s="4">
        <v>0</v>
      </c>
      <c r="AR38" s="4">
        <v>10</v>
      </c>
      <c r="AS38" s="4">
        <v>1567</v>
      </c>
      <c r="AT38" s="4">
        <v>0.66200000000000003</v>
      </c>
      <c r="AU38" s="4">
        <v>23.818999999999999</v>
      </c>
      <c r="AV38" s="4">
        <v>65067</v>
      </c>
      <c r="AW38" s="4">
        <v>0</v>
      </c>
      <c r="AX38" s="4">
        <v>0.56000000000000005</v>
      </c>
      <c r="AY38">
        <v>0.77212121212121221</v>
      </c>
      <c r="AZ38" t="s">
        <v>70</v>
      </c>
      <c r="BA38" t="s">
        <v>210</v>
      </c>
      <c r="BB38">
        <v>2</v>
      </c>
      <c r="BC38" t="s">
        <v>384</v>
      </c>
      <c r="BD38">
        <v>5</v>
      </c>
      <c r="BE38">
        <v>63544.008000000002</v>
      </c>
      <c r="BF38">
        <v>0.10689991415083544</v>
      </c>
      <c r="BG38">
        <v>8.2539691289796588E-2</v>
      </c>
      <c r="BH38">
        <v>307904.10299999994</v>
      </c>
      <c r="BI38">
        <v>2.2061573502318681E-2</v>
      </c>
      <c r="BJ38">
        <v>1.7034208873911518E-2</v>
      </c>
      <c r="BK38">
        <v>1</v>
      </c>
      <c r="BL38" t="s">
        <v>70</v>
      </c>
      <c r="BM38">
        <v>0</v>
      </c>
      <c r="BN38" t="s">
        <v>458</v>
      </c>
    </row>
    <row r="39" spans="1:66">
      <c r="A39" s="137" t="str">
        <f t="shared" si="20"/>
        <v>강화교통</v>
      </c>
      <c r="B39" s="126" t="str">
        <f t="shared" si="1"/>
        <v>800</v>
      </c>
      <c r="C39" s="138" t="str">
        <f t="shared" si="21"/>
        <v>70바3704</v>
      </c>
      <c r="D39" s="126" t="str">
        <f t="shared" si="22"/>
        <v>좌석</v>
      </c>
      <c r="E39" s="123" t="str">
        <f t="shared" si="16"/>
        <v>F</v>
      </c>
      <c r="F39" s="145">
        <f t="shared" si="17"/>
        <v>0.75275862068965516</v>
      </c>
      <c r="G39" s="146">
        <f t="shared" si="18"/>
        <v>2.1829999999999998</v>
      </c>
      <c r="H39" s="147">
        <f t="shared" si="19"/>
        <v>2.9</v>
      </c>
      <c r="I39" s="148">
        <f t="shared" si="23"/>
        <v>8162.1289999999999</v>
      </c>
      <c r="J39" s="149">
        <f t="shared" si="24"/>
        <v>1.1602655593306858E-2</v>
      </c>
      <c r="K39" s="149">
        <f t="shared" si="25"/>
        <v>0.33841644088817313</v>
      </c>
      <c r="L39" s="149">
        <f t="shared" si="26"/>
        <v>0.24699438100034929</v>
      </c>
      <c r="M39" s="150">
        <f t="shared" si="27"/>
        <v>13.885</v>
      </c>
      <c r="N39" s="151">
        <f t="shared" si="28"/>
        <v>6.0999999999999999E-2</v>
      </c>
      <c r="O39" s="151">
        <f t="shared" si="29"/>
        <v>21.966999999999999</v>
      </c>
      <c r="P39" s="152">
        <f t="shared" si="30"/>
        <v>12.425000000000001</v>
      </c>
      <c r="Q39" s="153">
        <f t="shared" si="31"/>
        <v>98</v>
      </c>
      <c r="R39" s="154">
        <f t="shared" si="32"/>
        <v>33.039029531855562</v>
      </c>
      <c r="S39" s="139">
        <f t="shared" si="33"/>
        <v>5</v>
      </c>
      <c r="T39" s="139">
        <f t="shared" si="34"/>
        <v>1793</v>
      </c>
      <c r="U39" t="s">
        <v>117</v>
      </c>
      <c r="V39" s="5" t="s">
        <v>122</v>
      </c>
      <c r="W39" t="s">
        <v>117</v>
      </c>
      <c r="X39" s="5" t="s">
        <v>122</v>
      </c>
      <c r="Y39" t="s">
        <v>404</v>
      </c>
      <c r="Z39" t="s">
        <v>219</v>
      </c>
      <c r="AA39" t="s">
        <v>48</v>
      </c>
      <c r="AB39">
        <v>503</v>
      </c>
      <c r="AC39" s="1">
        <v>8162.1289999999999</v>
      </c>
      <c r="AD39" s="1">
        <v>3738.777</v>
      </c>
      <c r="AE39" s="28">
        <v>2.1829999999999998</v>
      </c>
      <c r="AF39">
        <v>2.9</v>
      </c>
      <c r="AG39">
        <v>13.885</v>
      </c>
      <c r="AH39">
        <v>380.080488</v>
      </c>
      <c r="AI39">
        <v>4.4099430000000002</v>
      </c>
      <c r="AJ39">
        <v>128.625486</v>
      </c>
      <c r="AK39">
        <v>2016</v>
      </c>
      <c r="AL39">
        <v>5</v>
      </c>
      <c r="AM39">
        <v>1793</v>
      </c>
      <c r="AN39">
        <v>98</v>
      </c>
      <c r="AO39">
        <v>21.474737999999999</v>
      </c>
      <c r="AP39">
        <v>33403.4</v>
      </c>
      <c r="AQ39">
        <v>745.5</v>
      </c>
      <c r="AR39">
        <v>25</v>
      </c>
      <c r="AS39">
        <v>5390</v>
      </c>
      <c r="AT39">
        <v>6.0999999999999999E-2</v>
      </c>
      <c r="AU39">
        <v>21.966999999999999</v>
      </c>
      <c r="AV39">
        <v>76400</v>
      </c>
      <c r="AW39">
        <v>0</v>
      </c>
      <c r="AX39">
        <v>0.46</v>
      </c>
      <c r="AY39">
        <v>0.75275862068965516</v>
      </c>
      <c r="AZ39" t="s">
        <v>70</v>
      </c>
      <c r="BA39" t="s">
        <v>220</v>
      </c>
      <c r="BB39">
        <v>3</v>
      </c>
      <c r="BC39" t="s">
        <v>421</v>
      </c>
      <c r="BD39">
        <v>5</v>
      </c>
      <c r="BE39">
        <v>78911.573000000004</v>
      </c>
      <c r="BF39">
        <v>0.10343386514421654</v>
      </c>
      <c r="BG39">
        <v>7.7860733658560249E-2</v>
      </c>
      <c r="BH39">
        <v>307904.10299999994</v>
      </c>
      <c r="BI39">
        <v>2.6508672409604108E-2</v>
      </c>
      <c r="BJ39">
        <v>1.9954631679367507E-2</v>
      </c>
      <c r="BK39">
        <v>1</v>
      </c>
      <c r="BL39" t="s">
        <v>70</v>
      </c>
      <c r="BM39">
        <v>0</v>
      </c>
      <c r="BN39" t="s">
        <v>458</v>
      </c>
    </row>
    <row r="40" spans="1:66">
      <c r="A40" s="134" t="str">
        <f t="shared" si="20"/>
        <v>강화교통</v>
      </c>
      <c r="B40" s="110" t="str">
        <f t="shared" si="1"/>
        <v>800</v>
      </c>
      <c r="C40" s="135" t="str">
        <f t="shared" si="21"/>
        <v>70바3711</v>
      </c>
      <c r="D40" s="110" t="str">
        <f t="shared" si="22"/>
        <v>좌석</v>
      </c>
      <c r="E40" s="107" t="str">
        <f t="shared" si="16"/>
        <v>A</v>
      </c>
      <c r="F40" s="155">
        <f t="shared" si="17"/>
        <v>0.96037037037037032</v>
      </c>
      <c r="G40" s="156">
        <f t="shared" si="18"/>
        <v>2.593</v>
      </c>
      <c r="H40" s="157">
        <f t="shared" si="19"/>
        <v>2.7</v>
      </c>
      <c r="I40" s="158">
        <f t="shared" si="23"/>
        <v>7854.9520000000002</v>
      </c>
      <c r="J40" s="159">
        <f t="shared" si="24"/>
        <v>6.7228160058527249E-3</v>
      </c>
      <c r="K40" s="159">
        <f t="shared" si="25"/>
        <v>0.3525114189862405</v>
      </c>
      <c r="L40" s="159">
        <f t="shared" si="26"/>
        <v>0.26276417729860091</v>
      </c>
      <c r="M40" s="160">
        <f t="shared" si="27"/>
        <v>11.16</v>
      </c>
      <c r="N40" s="161">
        <f t="shared" si="28"/>
        <v>1.2350000000000001</v>
      </c>
      <c r="O40" s="161">
        <f t="shared" si="29"/>
        <v>29.725999999999999</v>
      </c>
      <c r="P40" s="162">
        <f t="shared" si="30"/>
        <v>24.481666666666669</v>
      </c>
      <c r="Q40" s="163">
        <f t="shared" si="31"/>
        <v>97</v>
      </c>
      <c r="R40" s="164">
        <f t="shared" si="32"/>
        <v>33.400170509018686</v>
      </c>
      <c r="S40" s="136">
        <f t="shared" si="33"/>
        <v>97</v>
      </c>
      <c r="T40" s="136">
        <f t="shared" si="34"/>
        <v>2335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320</v>
      </c>
      <c r="Z40" s="4" t="s">
        <v>219</v>
      </c>
      <c r="AA40" s="4" t="s">
        <v>48</v>
      </c>
      <c r="AB40" s="4">
        <v>503</v>
      </c>
      <c r="AC40" s="4">
        <v>7854.9520000000002</v>
      </c>
      <c r="AD40" s="4">
        <v>3029.0619999999999</v>
      </c>
      <c r="AE40" s="4">
        <v>2.593</v>
      </c>
      <c r="AF40" s="4">
        <v>2.7</v>
      </c>
      <c r="AG40" s="4">
        <v>11.16</v>
      </c>
      <c r="AH40" s="4">
        <v>367.02491900000001</v>
      </c>
      <c r="AI40" s="4">
        <v>2.467441</v>
      </c>
      <c r="AJ40" s="4">
        <v>129.38047499999999</v>
      </c>
      <c r="AK40" s="4">
        <v>2064</v>
      </c>
      <c r="AL40" s="4">
        <v>97</v>
      </c>
      <c r="AM40" s="4">
        <v>2335</v>
      </c>
      <c r="AN40" s="4">
        <v>97</v>
      </c>
      <c r="AO40" s="4">
        <v>21.401685000000001</v>
      </c>
      <c r="AP40" s="4">
        <v>31325</v>
      </c>
      <c r="AQ40" s="4">
        <v>1468.9</v>
      </c>
      <c r="AR40" s="4">
        <v>10</v>
      </c>
      <c r="AS40" s="4">
        <v>1395</v>
      </c>
      <c r="AT40" s="4">
        <v>1.2350000000000001</v>
      </c>
      <c r="AU40" s="4">
        <v>29.725999999999999</v>
      </c>
      <c r="AV40" s="4">
        <v>72642</v>
      </c>
      <c r="AW40" s="4">
        <v>0</v>
      </c>
      <c r="AX40" s="4">
        <v>0.47</v>
      </c>
      <c r="AY40">
        <v>0.96037037037037032</v>
      </c>
      <c r="AZ40" t="s">
        <v>66</v>
      </c>
      <c r="BA40" t="s">
        <v>220</v>
      </c>
      <c r="BB40">
        <v>1</v>
      </c>
      <c r="BC40" t="s">
        <v>475</v>
      </c>
      <c r="BD40">
        <v>6</v>
      </c>
      <c r="BE40">
        <v>78911.573000000004</v>
      </c>
      <c r="BF40">
        <v>9.954119150558563E-2</v>
      </c>
      <c r="BG40">
        <v>9.5596410953327229E-2</v>
      </c>
      <c r="BH40">
        <v>307904.10299999994</v>
      </c>
      <c r="BI40">
        <v>2.5511033868879627E-2</v>
      </c>
      <c r="BJ40">
        <v>2.450004104518699E-2</v>
      </c>
      <c r="BK40">
        <v>1</v>
      </c>
      <c r="BL40" t="s">
        <v>68</v>
      </c>
      <c r="BM40">
        <v>1</v>
      </c>
      <c r="BN40" t="s">
        <v>449</v>
      </c>
    </row>
    <row r="41" spans="1:66">
      <c r="A41" s="137" t="str">
        <f t="shared" si="20"/>
        <v>강화교통</v>
      </c>
      <c r="B41" s="126" t="str">
        <f t="shared" si="1"/>
        <v>800</v>
      </c>
      <c r="C41" s="138" t="str">
        <f t="shared" si="21"/>
        <v>70바3720</v>
      </c>
      <c r="D41" s="126" t="str">
        <f t="shared" si="22"/>
        <v>좌석</v>
      </c>
      <c r="E41" s="123" t="str">
        <f t="shared" si="16"/>
        <v>C</v>
      </c>
      <c r="F41" s="145">
        <f t="shared" si="17"/>
        <v>0.88259259259259248</v>
      </c>
      <c r="G41" s="146">
        <f t="shared" si="18"/>
        <v>2.383</v>
      </c>
      <c r="H41" s="147">
        <f t="shared" si="19"/>
        <v>2.7</v>
      </c>
      <c r="I41" s="148">
        <f t="shared" si="23"/>
        <v>7760.4859999999999</v>
      </c>
      <c r="J41" s="149">
        <f t="shared" si="24"/>
        <v>1.0728330298511933E-2</v>
      </c>
      <c r="K41" s="149">
        <f t="shared" si="25"/>
        <v>0.35392818160078143</v>
      </c>
      <c r="L41" s="149">
        <f t="shared" si="26"/>
        <v>0.2874819953286431</v>
      </c>
      <c r="M41" s="150">
        <f t="shared" si="27"/>
        <v>12.316000000000001</v>
      </c>
      <c r="N41" s="151">
        <f t="shared" si="28"/>
        <v>1.778</v>
      </c>
      <c r="O41" s="151">
        <f t="shared" si="29"/>
        <v>43.438000000000002</v>
      </c>
      <c r="P41" s="152">
        <f t="shared" si="30"/>
        <v>14.92</v>
      </c>
      <c r="Q41" s="153">
        <f t="shared" si="31"/>
        <v>96</v>
      </c>
      <c r="R41" s="154">
        <f t="shared" si="32"/>
        <v>32.650135294781244</v>
      </c>
      <c r="S41" s="139">
        <f t="shared" si="33"/>
        <v>138</v>
      </c>
      <c r="T41" s="139">
        <f t="shared" si="34"/>
        <v>3371</v>
      </c>
      <c r="U41" t="s">
        <v>117</v>
      </c>
      <c r="V41" t="s">
        <v>122</v>
      </c>
      <c r="W41" t="s">
        <v>117</v>
      </c>
      <c r="X41" s="4" t="s">
        <v>122</v>
      </c>
      <c r="Y41" s="4" t="s">
        <v>321</v>
      </c>
      <c r="Z41" s="4" t="s">
        <v>219</v>
      </c>
      <c r="AA41" s="4" t="s">
        <v>48</v>
      </c>
      <c r="AB41" s="4">
        <v>503</v>
      </c>
      <c r="AC41" s="4">
        <v>7760.4859999999999</v>
      </c>
      <c r="AD41" s="4">
        <v>3256.1129999999998</v>
      </c>
      <c r="AE41" s="4">
        <v>2.383</v>
      </c>
      <c r="AF41" s="4">
        <v>2.7</v>
      </c>
      <c r="AG41" s="4">
        <v>12.316000000000001</v>
      </c>
      <c r="AH41" s="4">
        <v>374.106584</v>
      </c>
      <c r="AI41" s="4">
        <v>4.0135389999999997</v>
      </c>
      <c r="AJ41" s="4">
        <v>132.40686299999999</v>
      </c>
      <c r="AK41" s="4">
        <v>2231</v>
      </c>
      <c r="AL41" s="4">
        <v>138</v>
      </c>
      <c r="AM41" s="4">
        <v>3371</v>
      </c>
      <c r="AN41" s="4">
        <v>96</v>
      </c>
      <c r="AO41" s="4">
        <v>20.744050000000001</v>
      </c>
      <c r="AP41" s="4">
        <v>27374.2</v>
      </c>
      <c r="AQ41" s="4">
        <v>895.2</v>
      </c>
      <c r="AR41" s="4">
        <v>9</v>
      </c>
      <c r="AS41" s="4">
        <v>2260</v>
      </c>
      <c r="AT41" s="4">
        <v>1.778</v>
      </c>
      <c r="AU41" s="4">
        <v>43.438000000000002</v>
      </c>
      <c r="AV41" s="4">
        <v>72499</v>
      </c>
      <c r="AW41" s="4">
        <v>0</v>
      </c>
      <c r="AX41" s="4">
        <v>0.47</v>
      </c>
      <c r="AY41">
        <v>0.88259259259259248</v>
      </c>
      <c r="AZ41" t="s">
        <v>69</v>
      </c>
      <c r="BA41" t="s">
        <v>220</v>
      </c>
      <c r="BB41">
        <v>1</v>
      </c>
      <c r="BC41" t="s">
        <v>221</v>
      </c>
      <c r="BD41">
        <v>8</v>
      </c>
      <c r="BE41">
        <v>78911.573000000004</v>
      </c>
      <c r="BF41">
        <v>9.8344079391244676E-2</v>
      </c>
      <c r="BG41">
        <v>8.6797755996050385E-2</v>
      </c>
      <c r="BH41">
        <v>307904.10299999994</v>
      </c>
      <c r="BI41">
        <v>2.5204230552263868E-2</v>
      </c>
      <c r="BJ41">
        <v>2.2245067187423997E-2</v>
      </c>
      <c r="BK41">
        <v>1</v>
      </c>
      <c r="BL41" t="s">
        <v>67</v>
      </c>
      <c r="BM41">
        <v>1</v>
      </c>
      <c r="BN41" t="s">
        <v>449</v>
      </c>
    </row>
    <row r="42" spans="1:66">
      <c r="A42" s="134" t="str">
        <f t="shared" si="20"/>
        <v>강화교통</v>
      </c>
      <c r="B42" s="110" t="str">
        <f t="shared" si="1"/>
        <v>800</v>
      </c>
      <c r="C42" s="135" t="str">
        <f t="shared" si="21"/>
        <v>78바3210</v>
      </c>
      <c r="D42" s="110" t="str">
        <f t="shared" si="22"/>
        <v>좌석</v>
      </c>
      <c r="E42" s="107" t="str">
        <f t="shared" si="16"/>
        <v>F</v>
      </c>
      <c r="F42" s="155">
        <f t="shared" si="17"/>
        <v>0.79821428571428577</v>
      </c>
      <c r="G42" s="156">
        <f t="shared" si="18"/>
        <v>2.2349999999999999</v>
      </c>
      <c r="H42" s="157">
        <f t="shared" si="19"/>
        <v>2.8</v>
      </c>
      <c r="I42" s="158">
        <f t="shared" si="23"/>
        <v>7399.2370000000001</v>
      </c>
      <c r="J42" s="159">
        <f t="shared" si="24"/>
        <v>1.4054135077672494E-2</v>
      </c>
      <c r="K42" s="159">
        <f t="shared" si="25"/>
        <v>0.34181210297885511</v>
      </c>
      <c r="L42" s="159">
        <f t="shared" si="26"/>
        <v>0.20461569213149949</v>
      </c>
      <c r="M42" s="160">
        <f t="shared" si="27"/>
        <v>14.493</v>
      </c>
      <c r="N42" s="161">
        <f t="shared" si="28"/>
        <v>1.4E-2</v>
      </c>
      <c r="O42" s="161">
        <f t="shared" si="29"/>
        <v>27.164999999999999</v>
      </c>
      <c r="P42" s="162">
        <f t="shared" si="30"/>
        <v>23.396666666666665</v>
      </c>
      <c r="Q42" s="163">
        <f t="shared" si="31"/>
        <v>99</v>
      </c>
      <c r="R42" s="164">
        <f t="shared" si="32"/>
        <v>33.352297872898788</v>
      </c>
      <c r="S42" s="136">
        <f t="shared" si="33"/>
        <v>1</v>
      </c>
      <c r="T42" s="136">
        <f t="shared" si="34"/>
        <v>2010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222</v>
      </c>
      <c r="Z42" s="4" t="s">
        <v>219</v>
      </c>
      <c r="AA42" s="4" t="s">
        <v>48</v>
      </c>
      <c r="AB42" s="4">
        <v>503</v>
      </c>
      <c r="AC42" s="4">
        <v>7399.2370000000001</v>
      </c>
      <c r="AD42" s="4">
        <v>3311.0839999999998</v>
      </c>
      <c r="AE42" s="4">
        <v>2.2349999999999999</v>
      </c>
      <c r="AF42" s="4">
        <v>2.8</v>
      </c>
      <c r="AG42" s="4">
        <v>14.493</v>
      </c>
      <c r="AH42" s="4">
        <v>344.41742399999998</v>
      </c>
      <c r="AI42" s="4">
        <v>4.8404889999999998</v>
      </c>
      <c r="AJ42" s="4">
        <v>117.726044</v>
      </c>
      <c r="AK42" s="4">
        <v>1514</v>
      </c>
      <c r="AL42" s="4">
        <v>1</v>
      </c>
      <c r="AM42" s="4">
        <v>2010</v>
      </c>
      <c r="AN42" s="4">
        <v>99</v>
      </c>
      <c r="AO42" s="4">
        <v>21.483340999999999</v>
      </c>
      <c r="AP42" s="4">
        <v>33757.599999999999</v>
      </c>
      <c r="AQ42" s="4">
        <v>1403.8</v>
      </c>
      <c r="AR42" s="4">
        <v>17</v>
      </c>
      <c r="AS42" s="4">
        <v>2653</v>
      </c>
      <c r="AT42" s="4">
        <v>1.4E-2</v>
      </c>
      <c r="AU42" s="4">
        <v>27.164999999999999</v>
      </c>
      <c r="AV42" s="4">
        <v>68369</v>
      </c>
      <c r="AW42" s="4">
        <v>0</v>
      </c>
      <c r="AX42" s="4">
        <v>0.48</v>
      </c>
      <c r="AY42">
        <v>0.79821428571428577</v>
      </c>
      <c r="AZ42" t="s">
        <v>70</v>
      </c>
      <c r="BA42" t="s">
        <v>220</v>
      </c>
      <c r="BB42">
        <v>1</v>
      </c>
      <c r="BC42" t="s">
        <v>374</v>
      </c>
      <c r="BD42">
        <v>5</v>
      </c>
      <c r="BE42">
        <v>78911.573000000004</v>
      </c>
      <c r="BF42">
        <v>9.3766183066709363E-2</v>
      </c>
      <c r="BG42">
        <v>7.4845506840748366E-2</v>
      </c>
      <c r="BH42">
        <v>307904.10299999994</v>
      </c>
      <c r="BI42">
        <v>2.403097889215202E-2</v>
      </c>
      <c r="BJ42">
        <v>1.9181870651414204E-2</v>
      </c>
      <c r="BK42">
        <v>1</v>
      </c>
      <c r="BL42" t="s">
        <v>70</v>
      </c>
      <c r="BM42">
        <v>0</v>
      </c>
      <c r="BN42" t="s">
        <v>458</v>
      </c>
    </row>
    <row r="43" spans="1:66">
      <c r="A43" s="137" t="str">
        <f t="shared" ref="A43:A44" si="35">W43</f>
        <v>강화교통</v>
      </c>
      <c r="B43" s="126" t="str">
        <f t="shared" ref="B43:B44" si="36">X43</f>
        <v>800</v>
      </c>
      <c r="C43" s="138" t="str">
        <f t="shared" ref="C43:C44" si="37">Y43</f>
        <v>78바3211</v>
      </c>
      <c r="D43" s="126" t="str">
        <f t="shared" ref="D43:D44" si="38">Z43</f>
        <v>좌석</v>
      </c>
      <c r="E43" s="123" t="str">
        <f t="shared" ref="E43:E44" si="39">AZ43</f>
        <v>C</v>
      </c>
      <c r="F43" s="145">
        <f t="shared" ref="F43:F44" si="40">G43/H43</f>
        <v>0.87666666666666659</v>
      </c>
      <c r="G43" s="146">
        <f t="shared" ref="G43:G44" si="41">AE43</f>
        <v>2.367</v>
      </c>
      <c r="H43" s="147">
        <f t="shared" ref="H43:H44" si="42">AF43</f>
        <v>2.7</v>
      </c>
      <c r="I43" s="148">
        <f t="shared" ref="I43:I44" si="43">AC43</f>
        <v>7496.8130000000001</v>
      </c>
      <c r="J43" s="149">
        <f t="shared" ref="J43:J44" si="44">AI43/AH43</f>
        <v>9.1287020322927872E-3</v>
      </c>
      <c r="K43" s="149">
        <f t="shared" ref="K43:K44" si="45">AJ43/AH43</f>
        <v>0.35778865331716025</v>
      </c>
      <c r="L43" s="149">
        <f t="shared" ref="L43:L44" si="46">AK43/AC43</f>
        <v>0.29385820347926511</v>
      </c>
      <c r="M43" s="150">
        <f t="shared" ref="M43:M44" si="47">AG43</f>
        <v>12.819000000000001</v>
      </c>
      <c r="N43" s="151">
        <f t="shared" ref="N43:N44" si="48">IF(AW43=0,AT43,"속도계이상")</f>
        <v>1.494</v>
      </c>
      <c r="O43" s="151">
        <f t="shared" ref="O43:O44" si="49">IF(AW43=0,AU43,"속도계이상")</f>
        <v>47.66</v>
      </c>
      <c r="P43" s="152">
        <f t="shared" ref="P43:P44" si="50">AQ43/60</f>
        <v>28.451666666666664</v>
      </c>
      <c r="Q43" s="153">
        <f t="shared" ref="Q43:Q44" si="51">AN43</f>
        <v>107</v>
      </c>
      <c r="R43" s="154">
        <f t="shared" ref="R43:R44" si="52">AC43/(AH43-AI43-AJ43)</f>
        <v>33.262081547906909</v>
      </c>
      <c r="S43" s="139">
        <f t="shared" ref="S43:S44" si="53">IF(AW43=0,AL43,"속도계이상")</f>
        <v>112</v>
      </c>
      <c r="T43" s="139">
        <f t="shared" ref="T43:T44" si="54">IF(AW43=0,AM43,"속도계이상")</f>
        <v>3573</v>
      </c>
      <c r="U43" t="s">
        <v>117</v>
      </c>
      <c r="V43" t="s">
        <v>122</v>
      </c>
      <c r="W43" t="s">
        <v>117</v>
      </c>
      <c r="X43" s="4" t="s">
        <v>122</v>
      </c>
      <c r="Y43" s="4" t="s">
        <v>322</v>
      </c>
      <c r="Z43" s="4" t="s">
        <v>219</v>
      </c>
      <c r="AA43" s="4" t="s">
        <v>48</v>
      </c>
      <c r="AB43" s="4">
        <v>503</v>
      </c>
      <c r="AC43" s="4">
        <v>7496.8130000000001</v>
      </c>
      <c r="AD43" s="4">
        <v>3167.6840000000002</v>
      </c>
      <c r="AE43" s="4">
        <v>2.367</v>
      </c>
      <c r="AF43" s="4">
        <v>2.7</v>
      </c>
      <c r="AG43" s="4">
        <v>12.819000000000001</v>
      </c>
      <c r="AH43" s="4">
        <v>356.01381099999998</v>
      </c>
      <c r="AI43" s="4">
        <v>3.2499440000000002</v>
      </c>
      <c r="AJ43" s="4">
        <v>127.377702</v>
      </c>
      <c r="AK43" s="4">
        <v>2203</v>
      </c>
      <c r="AL43" s="4">
        <v>112</v>
      </c>
      <c r="AM43" s="4">
        <v>3573</v>
      </c>
      <c r="AN43" s="4">
        <v>107</v>
      </c>
      <c r="AO43" s="4">
        <v>21.057645999999998</v>
      </c>
      <c r="AP43" s="4">
        <v>27736.7</v>
      </c>
      <c r="AQ43" s="4">
        <v>1707.1</v>
      </c>
      <c r="AR43" s="4">
        <v>14</v>
      </c>
      <c r="AS43" s="4">
        <v>2035</v>
      </c>
      <c r="AT43" s="4">
        <v>1.494</v>
      </c>
      <c r="AU43" s="4">
        <v>47.66</v>
      </c>
      <c r="AV43" s="4">
        <v>68903</v>
      </c>
      <c r="AW43" s="4">
        <v>0</v>
      </c>
      <c r="AX43" s="4">
        <v>0.47</v>
      </c>
      <c r="AY43">
        <v>0.87666666666666659</v>
      </c>
      <c r="AZ43" t="s">
        <v>69</v>
      </c>
      <c r="BA43" t="s">
        <v>220</v>
      </c>
      <c r="BB43">
        <v>2</v>
      </c>
      <c r="BC43" t="s">
        <v>228</v>
      </c>
      <c r="BD43">
        <v>7</v>
      </c>
      <c r="BE43">
        <v>78911.573000000004</v>
      </c>
      <c r="BF43">
        <v>9.5002706383764512E-2</v>
      </c>
      <c r="BG43">
        <v>8.3285705929766876E-2</v>
      </c>
      <c r="BH43">
        <v>307904.10299999994</v>
      </c>
      <c r="BI43">
        <v>2.4347882756209981E-2</v>
      </c>
      <c r="BJ43">
        <v>2.1344977216277414E-2</v>
      </c>
      <c r="BK43">
        <v>1</v>
      </c>
      <c r="BL43" t="s">
        <v>67</v>
      </c>
      <c r="BM43">
        <v>1</v>
      </c>
      <c r="BN43" t="s">
        <v>449</v>
      </c>
    </row>
    <row r="44" spans="1:66">
      <c r="A44" s="134" t="str">
        <f t="shared" si="35"/>
        <v>강화교통</v>
      </c>
      <c r="B44" s="110" t="str">
        <f t="shared" si="36"/>
        <v>800</v>
      </c>
      <c r="C44" s="135" t="str">
        <f t="shared" si="37"/>
        <v>78바3212</v>
      </c>
      <c r="D44" s="110" t="str">
        <f t="shared" si="38"/>
        <v>좌석</v>
      </c>
      <c r="E44" s="107" t="str">
        <f t="shared" si="39"/>
        <v>B</v>
      </c>
      <c r="F44" s="155">
        <f t="shared" si="40"/>
        <v>0.92296296296296287</v>
      </c>
      <c r="G44" s="156">
        <f t="shared" si="41"/>
        <v>2.492</v>
      </c>
      <c r="H44" s="157">
        <f t="shared" si="42"/>
        <v>2.7</v>
      </c>
      <c r="I44" s="158">
        <f t="shared" si="43"/>
        <v>7062.87</v>
      </c>
      <c r="J44" s="159">
        <f t="shared" si="44"/>
        <v>1.0323994409005482E-2</v>
      </c>
      <c r="K44" s="159">
        <f t="shared" si="45"/>
        <v>0.36323952131868226</v>
      </c>
      <c r="L44" s="159">
        <f t="shared" si="46"/>
        <v>0.25457073399340496</v>
      </c>
      <c r="M44" s="160">
        <f t="shared" si="47"/>
        <v>11.531000000000001</v>
      </c>
      <c r="N44" s="161">
        <f t="shared" si="48"/>
        <v>1.345</v>
      </c>
      <c r="O44" s="161">
        <f t="shared" si="49"/>
        <v>24.196999999999999</v>
      </c>
      <c r="P44" s="162">
        <f t="shared" si="50"/>
        <v>12.065</v>
      </c>
      <c r="Q44" s="163">
        <f t="shared" si="51"/>
        <v>107</v>
      </c>
      <c r="R44" s="164">
        <f t="shared" si="52"/>
        <v>32.755712830393328</v>
      </c>
      <c r="S44" s="136">
        <f t="shared" si="53"/>
        <v>95</v>
      </c>
      <c r="T44" s="136">
        <f t="shared" si="54"/>
        <v>1709</v>
      </c>
      <c r="U44" t="s">
        <v>117</v>
      </c>
      <c r="V44" t="s">
        <v>122</v>
      </c>
      <c r="W44" t="s">
        <v>117</v>
      </c>
      <c r="X44" s="4" t="s">
        <v>122</v>
      </c>
      <c r="Y44" s="4" t="s">
        <v>323</v>
      </c>
      <c r="Z44" s="4" t="s">
        <v>219</v>
      </c>
      <c r="AA44" s="4" t="s">
        <v>48</v>
      </c>
      <c r="AB44" s="4">
        <v>503</v>
      </c>
      <c r="AC44" s="4">
        <v>7062.87</v>
      </c>
      <c r="AD44" s="4">
        <v>2833.752</v>
      </c>
      <c r="AE44" s="4">
        <v>2.492</v>
      </c>
      <c r="AF44" s="4">
        <v>2.7</v>
      </c>
      <c r="AG44" s="4">
        <v>11.531000000000001</v>
      </c>
      <c r="AH44" s="4">
        <v>344.20495199999999</v>
      </c>
      <c r="AI44" s="4">
        <v>3.5535700000000001</v>
      </c>
      <c r="AJ44" s="4">
        <v>125.028842</v>
      </c>
      <c r="AK44" s="4">
        <v>1798</v>
      </c>
      <c r="AL44" s="4">
        <v>95</v>
      </c>
      <c r="AM44" s="4">
        <v>1709</v>
      </c>
      <c r="AN44" s="4">
        <v>107</v>
      </c>
      <c r="AO44" s="4">
        <v>20.519373000000002</v>
      </c>
      <c r="AP44" s="4">
        <v>37628</v>
      </c>
      <c r="AQ44" s="4">
        <v>723.9</v>
      </c>
      <c r="AR44" s="4">
        <v>27</v>
      </c>
      <c r="AS44" s="4">
        <v>11716</v>
      </c>
      <c r="AT44" s="4">
        <v>1.345</v>
      </c>
      <c r="AU44" s="4">
        <v>24.196999999999999</v>
      </c>
      <c r="AV44" s="4">
        <v>66822</v>
      </c>
      <c r="AW44" s="4">
        <v>0</v>
      </c>
      <c r="AX44" s="4">
        <v>0.47</v>
      </c>
      <c r="AY44">
        <v>0.92296296296296287</v>
      </c>
      <c r="AZ44" t="s">
        <v>68</v>
      </c>
      <c r="BA44" t="s">
        <v>220</v>
      </c>
      <c r="BB44">
        <v>3</v>
      </c>
      <c r="BC44" t="s">
        <v>476</v>
      </c>
      <c r="BD44">
        <v>4</v>
      </c>
      <c r="BE44">
        <v>78911.573000000004</v>
      </c>
      <c r="BF44">
        <v>8.9503601708712605E-2</v>
      </c>
      <c r="BG44">
        <v>8.2608509428930291E-2</v>
      </c>
      <c r="BH44">
        <v>307904.10299999994</v>
      </c>
      <c r="BI44">
        <v>2.2938538107106683E-2</v>
      </c>
      <c r="BJ44">
        <v>2.1171421097374018E-2</v>
      </c>
      <c r="BK44">
        <v>1</v>
      </c>
      <c r="BL44" t="s">
        <v>69</v>
      </c>
      <c r="BM44">
        <v>1</v>
      </c>
      <c r="BN44" t="s">
        <v>449</v>
      </c>
    </row>
    <row r="45" spans="1:66">
      <c r="A45" s="137" t="str">
        <f t="shared" ref="A45:A50" si="55">W45</f>
        <v>강화교통</v>
      </c>
      <c r="B45" s="126" t="str">
        <f t="shared" ref="B45:B50" si="56">X45</f>
        <v>800</v>
      </c>
      <c r="C45" s="138" t="str">
        <f t="shared" ref="C45:C50" si="57">Y45</f>
        <v>78바3228</v>
      </c>
      <c r="D45" s="126" t="str">
        <f t="shared" ref="D45:D50" si="58">Z45</f>
        <v>좌석</v>
      </c>
      <c r="E45" s="123" t="str">
        <f t="shared" ref="E45:E50" si="59">AZ45</f>
        <v>B</v>
      </c>
      <c r="F45" s="145">
        <f t="shared" ref="F45:F50" si="60">G45/H45</f>
        <v>0.9244444444444444</v>
      </c>
      <c r="G45" s="146">
        <f t="shared" ref="G45:G50" si="61">AE45</f>
        <v>2.496</v>
      </c>
      <c r="H45" s="147">
        <f t="shared" ref="H45:H50" si="62">AF45</f>
        <v>2.7</v>
      </c>
      <c r="I45" s="148">
        <f t="shared" ref="I45:I50" si="63">AC45</f>
        <v>7713.5050000000001</v>
      </c>
      <c r="J45" s="149">
        <f t="shared" ref="J45:J50" si="64">AI45/AH45</f>
        <v>8.202741742137417E-3</v>
      </c>
      <c r="K45" s="149">
        <f t="shared" ref="K45:K50" si="65">AJ45/AH45</f>
        <v>0.35826088895836233</v>
      </c>
      <c r="L45" s="149">
        <f t="shared" ref="L45:L50" si="66">AK45/AC45</f>
        <v>0.29765975389916777</v>
      </c>
      <c r="M45" s="150">
        <f t="shared" ref="M45:M50" si="67">AG45</f>
        <v>11.148</v>
      </c>
      <c r="N45" s="151">
        <f t="shared" ref="N45:N50" si="68">IF(AW45=0,AT45,"속도계이상")</f>
        <v>1.8149999999999999</v>
      </c>
      <c r="O45" s="151">
        <f t="shared" ref="O45:O50" si="69">IF(AW45=0,AU45,"속도계이상")</f>
        <v>51.313000000000002</v>
      </c>
      <c r="P45" s="152">
        <f t="shared" ref="P45:P50" si="70">AQ45/60</f>
        <v>28.023333333333333</v>
      </c>
      <c r="Q45" s="153">
        <f t="shared" ref="Q45:Q50" si="71">AN45</f>
        <v>108</v>
      </c>
      <c r="R45" s="154">
        <f t="shared" ref="R45:R50" si="72">AC45/(AH45-AI45-AJ45)</f>
        <v>32.119150825250941</v>
      </c>
      <c r="S45" s="139">
        <f t="shared" ref="S45:S50" si="73">IF(AW45=0,AL45,"속도계이상")</f>
        <v>140</v>
      </c>
      <c r="T45" s="139">
        <f t="shared" ref="T45:T50" si="74">IF(AW45=0,AM45,"속도계이상")</f>
        <v>3958</v>
      </c>
      <c r="U45" t="s">
        <v>117</v>
      </c>
      <c r="V45" t="s">
        <v>122</v>
      </c>
      <c r="W45" t="s">
        <v>117</v>
      </c>
      <c r="X45" s="4" t="s">
        <v>122</v>
      </c>
      <c r="Y45" s="4" t="s">
        <v>324</v>
      </c>
      <c r="Z45" s="4" t="s">
        <v>219</v>
      </c>
      <c r="AA45" s="4" t="s">
        <v>48</v>
      </c>
      <c r="AB45" s="4">
        <v>503</v>
      </c>
      <c r="AC45" s="4">
        <v>7713.5050000000001</v>
      </c>
      <c r="AD45" s="4">
        <v>3090.9430000000002</v>
      </c>
      <c r="AE45" s="4">
        <v>2.496</v>
      </c>
      <c r="AF45" s="4">
        <v>2.7</v>
      </c>
      <c r="AG45" s="4">
        <v>11.148</v>
      </c>
      <c r="AH45" s="4">
        <v>379.06715800000001</v>
      </c>
      <c r="AI45" s="4">
        <v>3.1093899999999999</v>
      </c>
      <c r="AJ45" s="4">
        <v>135.804937</v>
      </c>
      <c r="AK45" s="4">
        <v>2296</v>
      </c>
      <c r="AL45" s="4">
        <v>140</v>
      </c>
      <c r="AM45" s="4">
        <v>3958</v>
      </c>
      <c r="AN45" s="4">
        <v>108</v>
      </c>
      <c r="AO45" s="4">
        <v>20.348649999999999</v>
      </c>
      <c r="AP45" s="4">
        <v>32128.400000000001</v>
      </c>
      <c r="AQ45" s="4">
        <v>1681.4</v>
      </c>
      <c r="AR45" s="4">
        <v>23</v>
      </c>
      <c r="AS45" s="4">
        <v>3902</v>
      </c>
      <c r="AT45" s="4">
        <v>1.8149999999999999</v>
      </c>
      <c r="AU45" s="4">
        <v>51.313000000000002</v>
      </c>
      <c r="AV45" s="4">
        <v>73809</v>
      </c>
      <c r="AW45" s="4">
        <v>0</v>
      </c>
      <c r="AX45" s="4">
        <v>0.47</v>
      </c>
      <c r="AY45">
        <v>0.9244444444444444</v>
      </c>
      <c r="AZ45" t="s">
        <v>68</v>
      </c>
      <c r="BA45" t="s">
        <v>220</v>
      </c>
      <c r="BB45">
        <v>2</v>
      </c>
      <c r="BC45" t="s">
        <v>223</v>
      </c>
      <c r="BD45">
        <v>7</v>
      </c>
      <c r="BE45">
        <v>78911.573000000004</v>
      </c>
      <c r="BF45">
        <v>9.7748716782011177E-2</v>
      </c>
      <c r="BG45">
        <v>9.0363258180703662E-2</v>
      </c>
      <c r="BH45">
        <v>307904.10299999994</v>
      </c>
      <c r="BI45">
        <v>2.5051647330597608E-2</v>
      </c>
      <c r="BJ45">
        <v>2.3158856198952454E-2</v>
      </c>
      <c r="BK45">
        <v>1</v>
      </c>
      <c r="BL45" t="s">
        <v>69</v>
      </c>
      <c r="BM45">
        <v>1</v>
      </c>
      <c r="BN45" t="s">
        <v>449</v>
      </c>
    </row>
    <row r="46" spans="1:66">
      <c r="A46" s="134" t="str">
        <f t="shared" si="55"/>
        <v>강화교통</v>
      </c>
      <c r="B46" s="110" t="str">
        <f t="shared" si="56"/>
        <v>800</v>
      </c>
      <c r="C46" s="135" t="str">
        <f t="shared" si="57"/>
        <v>78바3230</v>
      </c>
      <c r="D46" s="110" t="str">
        <f t="shared" si="58"/>
        <v>좌석</v>
      </c>
      <c r="E46" s="107" t="str">
        <f t="shared" si="59"/>
        <v>B</v>
      </c>
      <c r="F46" s="155">
        <f t="shared" si="60"/>
        <v>0.91703703703703698</v>
      </c>
      <c r="G46" s="156">
        <f t="shared" si="61"/>
        <v>2.476</v>
      </c>
      <c r="H46" s="157">
        <f t="shared" si="62"/>
        <v>2.7</v>
      </c>
      <c r="I46" s="158">
        <f t="shared" si="63"/>
        <v>6874.5249999999996</v>
      </c>
      <c r="J46" s="159">
        <f t="shared" si="64"/>
        <v>7.2510674722451379E-3</v>
      </c>
      <c r="K46" s="159">
        <f t="shared" si="65"/>
        <v>0.33004179179780091</v>
      </c>
      <c r="L46" s="159">
        <f t="shared" si="66"/>
        <v>0.27245518781297617</v>
      </c>
      <c r="M46" s="160">
        <f t="shared" si="67"/>
        <v>10.962</v>
      </c>
      <c r="N46" s="161">
        <f t="shared" si="68"/>
        <v>0.96</v>
      </c>
      <c r="O46" s="161">
        <f t="shared" si="69"/>
        <v>20.088999999999999</v>
      </c>
      <c r="P46" s="162">
        <f t="shared" si="70"/>
        <v>22.993333333333332</v>
      </c>
      <c r="Q46" s="163">
        <f t="shared" si="71"/>
        <v>103</v>
      </c>
      <c r="R46" s="164">
        <f t="shared" si="72"/>
        <v>31.546286994873537</v>
      </c>
      <c r="S46" s="136">
        <f t="shared" si="73"/>
        <v>66</v>
      </c>
      <c r="T46" s="136">
        <f t="shared" si="74"/>
        <v>1381</v>
      </c>
      <c r="U46" t="s">
        <v>117</v>
      </c>
      <c r="V46" t="s">
        <v>122</v>
      </c>
      <c r="W46" t="s">
        <v>117</v>
      </c>
      <c r="X46" s="4" t="s">
        <v>122</v>
      </c>
      <c r="Y46" s="4" t="s">
        <v>224</v>
      </c>
      <c r="Z46" s="4" t="s">
        <v>219</v>
      </c>
      <c r="AA46" s="4" t="s">
        <v>48</v>
      </c>
      <c r="AB46" s="4">
        <v>503</v>
      </c>
      <c r="AC46" s="4">
        <v>6874.5249999999996</v>
      </c>
      <c r="AD46" s="4">
        <v>2776.1570000000002</v>
      </c>
      <c r="AE46" s="4">
        <v>2.476</v>
      </c>
      <c r="AF46" s="4">
        <v>2.7</v>
      </c>
      <c r="AG46" s="4">
        <v>10.962</v>
      </c>
      <c r="AH46" s="4">
        <v>328.83103199999999</v>
      </c>
      <c r="AI46" s="4">
        <v>2.3843760000000001</v>
      </c>
      <c r="AJ46" s="4">
        <v>108.52798300000001</v>
      </c>
      <c r="AK46" s="4">
        <v>1873</v>
      </c>
      <c r="AL46" s="4">
        <v>66</v>
      </c>
      <c r="AM46" s="4">
        <v>1381</v>
      </c>
      <c r="AN46" s="4">
        <v>103</v>
      </c>
      <c r="AO46" s="4">
        <v>20.905949</v>
      </c>
      <c r="AP46" s="4">
        <v>25016.2</v>
      </c>
      <c r="AQ46" s="4">
        <v>1379.6</v>
      </c>
      <c r="AR46" s="4">
        <v>12</v>
      </c>
      <c r="AS46" s="4">
        <v>1480</v>
      </c>
      <c r="AT46" s="4">
        <v>0.96</v>
      </c>
      <c r="AU46" s="4">
        <v>20.088999999999999</v>
      </c>
      <c r="AV46" s="4">
        <v>64541</v>
      </c>
      <c r="AW46" s="4">
        <v>0</v>
      </c>
      <c r="AX46" s="4">
        <v>0.47</v>
      </c>
      <c r="AY46">
        <v>0.91703703703703698</v>
      </c>
      <c r="AZ46" t="s">
        <v>68</v>
      </c>
      <c r="BA46" t="s">
        <v>220</v>
      </c>
      <c r="BB46">
        <v>4</v>
      </c>
      <c r="BC46" t="s">
        <v>477</v>
      </c>
      <c r="BD46">
        <v>4</v>
      </c>
      <c r="BE46">
        <v>78911.573000000004</v>
      </c>
      <c r="BF46">
        <v>8.7116816186137855E-2</v>
      </c>
      <c r="BG46">
        <v>7.9889346991436044E-2</v>
      </c>
      <c r="BH46">
        <v>307904.10299999994</v>
      </c>
      <c r="BI46">
        <v>2.2326837911607826E-2</v>
      </c>
      <c r="BJ46">
        <v>2.0474537284867027E-2</v>
      </c>
      <c r="BK46">
        <v>1</v>
      </c>
      <c r="BL46" t="s">
        <v>69</v>
      </c>
      <c r="BM46">
        <v>1</v>
      </c>
      <c r="BN46" t="s">
        <v>449</v>
      </c>
    </row>
    <row r="47" spans="1:66">
      <c r="A47" s="137" t="str">
        <f t="shared" si="55"/>
        <v>강화교통</v>
      </c>
      <c r="B47" s="126" t="str">
        <f t="shared" si="56"/>
        <v>800</v>
      </c>
      <c r="C47" s="138" t="str">
        <f t="shared" si="57"/>
        <v>78바3240</v>
      </c>
      <c r="D47" s="126" t="str">
        <f t="shared" si="58"/>
        <v>좌석</v>
      </c>
      <c r="E47" s="123" t="str">
        <f t="shared" si="59"/>
        <v>F</v>
      </c>
      <c r="F47" s="145">
        <f t="shared" si="60"/>
        <v>0.78107142857142853</v>
      </c>
      <c r="G47" s="146">
        <f t="shared" si="61"/>
        <v>2.1869999999999998</v>
      </c>
      <c r="H47" s="147">
        <f t="shared" si="62"/>
        <v>2.8</v>
      </c>
      <c r="I47" s="148">
        <f t="shared" si="63"/>
        <v>2856.567</v>
      </c>
      <c r="J47" s="149">
        <f t="shared" si="64"/>
        <v>1.8185818077086319E-2</v>
      </c>
      <c r="K47" s="149">
        <f t="shared" si="65"/>
        <v>0.32809647788915963</v>
      </c>
      <c r="L47" s="149">
        <f t="shared" si="66"/>
        <v>0.23419720244615302</v>
      </c>
      <c r="M47" s="150">
        <f t="shared" si="67"/>
        <v>17.803999999999998</v>
      </c>
      <c r="N47" s="151">
        <f t="shared" si="68"/>
        <v>0.77</v>
      </c>
      <c r="O47" s="151">
        <f t="shared" si="69"/>
        <v>31.541</v>
      </c>
      <c r="P47" s="152">
        <f t="shared" si="70"/>
        <v>49.506666666666668</v>
      </c>
      <c r="Q47" s="153">
        <f t="shared" si="71"/>
        <v>101</v>
      </c>
      <c r="R47" s="154">
        <f t="shared" si="72"/>
        <v>36.162753106274721</v>
      </c>
      <c r="S47" s="139">
        <f t="shared" si="73"/>
        <v>22</v>
      </c>
      <c r="T47" s="139">
        <f t="shared" si="74"/>
        <v>901</v>
      </c>
      <c r="U47" t="s">
        <v>117</v>
      </c>
      <c r="V47" t="s">
        <v>122</v>
      </c>
      <c r="W47" t="s">
        <v>117</v>
      </c>
      <c r="X47" s="4" t="s">
        <v>122</v>
      </c>
      <c r="Y47" s="4" t="s">
        <v>226</v>
      </c>
      <c r="Z47" s="4" t="s">
        <v>219</v>
      </c>
      <c r="AA47" s="4" t="s">
        <v>48</v>
      </c>
      <c r="AB47" s="4">
        <v>503</v>
      </c>
      <c r="AC47" s="4">
        <v>2856.567</v>
      </c>
      <c r="AD47" s="4">
        <v>1306.117</v>
      </c>
      <c r="AE47" s="4">
        <v>2.1869999999999998</v>
      </c>
      <c r="AF47" s="4">
        <v>2.8</v>
      </c>
      <c r="AG47" s="4">
        <v>17.803999999999998</v>
      </c>
      <c r="AH47" s="4">
        <v>120.834982</v>
      </c>
      <c r="AI47" s="4">
        <v>2.1974830000000001</v>
      </c>
      <c r="AJ47" s="4">
        <v>39.645532000000003</v>
      </c>
      <c r="AK47" s="4">
        <v>669</v>
      </c>
      <c r="AL47" s="4">
        <v>22</v>
      </c>
      <c r="AM47" s="4">
        <v>901</v>
      </c>
      <c r="AN47" s="4">
        <v>101</v>
      </c>
      <c r="AO47" s="4">
        <v>23.640231</v>
      </c>
      <c r="AP47" s="4">
        <v>18428.900000000001</v>
      </c>
      <c r="AQ47" s="4">
        <v>2970.4</v>
      </c>
      <c r="AR47" s="4">
        <v>15</v>
      </c>
      <c r="AS47" s="4">
        <v>7148</v>
      </c>
      <c r="AT47" s="4">
        <v>0.77</v>
      </c>
      <c r="AU47" s="4">
        <v>31.541</v>
      </c>
      <c r="AV47" s="4">
        <v>0</v>
      </c>
      <c r="AW47" s="4">
        <v>0</v>
      </c>
      <c r="AX47" s="4">
        <v>0.5</v>
      </c>
      <c r="AY47">
        <v>0.78107142857142853</v>
      </c>
      <c r="AZ47" t="s">
        <v>70</v>
      </c>
      <c r="BA47" t="s">
        <v>220</v>
      </c>
      <c r="BB47">
        <v>2</v>
      </c>
      <c r="BC47" t="s">
        <v>398</v>
      </c>
      <c r="BD47">
        <v>1</v>
      </c>
      <c r="BE47">
        <v>78911.573000000004</v>
      </c>
      <c r="BF47">
        <v>3.6199595210198124E-2</v>
      </c>
      <c r="BG47">
        <v>2.8274469544536891E-2</v>
      </c>
      <c r="BH47">
        <v>307904.10299999994</v>
      </c>
      <c r="BI47">
        <v>9.2774567541245162E-3</v>
      </c>
      <c r="BJ47">
        <v>7.2463564004536839E-3</v>
      </c>
      <c r="BK47">
        <v>1</v>
      </c>
      <c r="BL47" t="s">
        <v>70</v>
      </c>
      <c r="BM47">
        <v>0</v>
      </c>
      <c r="BN47" t="s">
        <v>458</v>
      </c>
    </row>
    <row r="48" spans="1:66">
      <c r="A48" s="134" t="str">
        <f t="shared" si="55"/>
        <v>강화교통</v>
      </c>
      <c r="B48" s="110" t="str">
        <f t="shared" si="56"/>
        <v>800</v>
      </c>
      <c r="C48" s="135" t="str">
        <f t="shared" si="57"/>
        <v>78바3241</v>
      </c>
      <c r="D48" s="110" t="str">
        <f t="shared" si="58"/>
        <v>좌석</v>
      </c>
      <c r="E48" s="107" t="str">
        <f t="shared" si="59"/>
        <v>S</v>
      </c>
      <c r="F48" s="155">
        <f t="shared" si="60"/>
        <v>1.0196296296296297</v>
      </c>
      <c r="G48" s="156">
        <f t="shared" si="61"/>
        <v>2.7530000000000001</v>
      </c>
      <c r="H48" s="157">
        <f t="shared" si="62"/>
        <v>2.7</v>
      </c>
      <c r="I48" s="158">
        <f t="shared" si="63"/>
        <v>7975.4790000000003</v>
      </c>
      <c r="J48" s="159">
        <f t="shared" si="64"/>
        <v>7.6032361412467116E-3</v>
      </c>
      <c r="K48" s="159">
        <f t="shared" si="65"/>
        <v>0.34972725931245385</v>
      </c>
      <c r="L48" s="159">
        <f t="shared" si="66"/>
        <v>0.26819705750588774</v>
      </c>
      <c r="M48" s="160">
        <f t="shared" si="67"/>
        <v>10.374000000000001</v>
      </c>
      <c r="N48" s="161">
        <f t="shared" si="68"/>
        <v>0.86499999999999999</v>
      </c>
      <c r="O48" s="161">
        <f t="shared" si="69"/>
        <v>23.622</v>
      </c>
      <c r="P48" s="162">
        <f t="shared" si="70"/>
        <v>21.856666666666669</v>
      </c>
      <c r="Q48" s="163">
        <f t="shared" si="71"/>
        <v>106</v>
      </c>
      <c r="R48" s="164">
        <f t="shared" si="72"/>
        <v>33.914466652179222</v>
      </c>
      <c r="S48" s="136">
        <f t="shared" si="73"/>
        <v>69</v>
      </c>
      <c r="T48" s="136">
        <f t="shared" si="74"/>
        <v>1884</v>
      </c>
      <c r="U48" t="s">
        <v>117</v>
      </c>
      <c r="V48" t="s">
        <v>122</v>
      </c>
      <c r="W48" t="s">
        <v>117</v>
      </c>
      <c r="X48" s="4" t="s">
        <v>122</v>
      </c>
      <c r="Y48" s="4" t="s">
        <v>386</v>
      </c>
      <c r="Z48" s="4" t="s">
        <v>219</v>
      </c>
      <c r="AA48" s="4" t="s">
        <v>48</v>
      </c>
      <c r="AB48" s="4">
        <v>503</v>
      </c>
      <c r="AC48" s="4">
        <v>7975.4790000000003</v>
      </c>
      <c r="AD48" s="4">
        <v>2897.51</v>
      </c>
      <c r="AE48" s="4">
        <v>2.7530000000000001</v>
      </c>
      <c r="AF48" s="4">
        <v>2.7</v>
      </c>
      <c r="AG48" s="4">
        <v>10.374000000000001</v>
      </c>
      <c r="AH48" s="4">
        <v>365.91826800000001</v>
      </c>
      <c r="AI48" s="4">
        <v>2.7821630000000002</v>
      </c>
      <c r="AJ48" s="4">
        <v>127.971593</v>
      </c>
      <c r="AK48" s="4">
        <v>2139</v>
      </c>
      <c r="AL48" s="4">
        <v>69</v>
      </c>
      <c r="AM48" s="4">
        <v>1884</v>
      </c>
      <c r="AN48" s="4">
        <v>106</v>
      </c>
      <c r="AO48" s="4">
        <v>21.795793</v>
      </c>
      <c r="AP48" s="4">
        <v>39909</v>
      </c>
      <c r="AQ48" s="4">
        <v>1311.4</v>
      </c>
      <c r="AR48" s="4">
        <v>10</v>
      </c>
      <c r="AS48" s="4">
        <v>2293</v>
      </c>
      <c r="AT48" s="4">
        <v>0.86499999999999999</v>
      </c>
      <c r="AU48" s="4">
        <v>23.622</v>
      </c>
      <c r="AV48" s="4">
        <v>72011</v>
      </c>
      <c r="AW48" s="4">
        <v>0</v>
      </c>
      <c r="AX48" s="4">
        <v>0.47</v>
      </c>
      <c r="AY48">
        <v>1.0196296296296297</v>
      </c>
      <c r="AZ48" t="s">
        <v>71</v>
      </c>
      <c r="BA48" t="s">
        <v>220</v>
      </c>
      <c r="BB48">
        <v>1</v>
      </c>
      <c r="BC48" t="s">
        <v>478</v>
      </c>
      <c r="BD48">
        <v>7</v>
      </c>
      <c r="BE48">
        <v>78911.573000000004</v>
      </c>
      <c r="BF48">
        <v>0.10106855936074167</v>
      </c>
      <c r="BG48">
        <v>0.10305249774819328</v>
      </c>
      <c r="BH48">
        <v>307904.10299999994</v>
      </c>
      <c r="BI48">
        <v>2.5902477174849475E-2</v>
      </c>
      <c r="BJ48">
        <v>2.6410933208281705E-2</v>
      </c>
      <c r="BK48">
        <v>1</v>
      </c>
      <c r="BL48" t="s">
        <v>68</v>
      </c>
      <c r="BM48">
        <v>2</v>
      </c>
      <c r="BN48" t="s">
        <v>449</v>
      </c>
    </row>
    <row r="49" spans="1:66">
      <c r="A49" s="137" t="str">
        <f t="shared" si="55"/>
        <v>강화교통</v>
      </c>
      <c r="B49" s="126" t="str">
        <f t="shared" si="56"/>
        <v>800</v>
      </c>
      <c r="C49" s="138" t="str">
        <f t="shared" si="57"/>
        <v>78바3242</v>
      </c>
      <c r="D49" s="126" t="str">
        <f t="shared" si="58"/>
        <v>좌석</v>
      </c>
      <c r="E49" s="123" t="str">
        <f t="shared" si="59"/>
        <v>B</v>
      </c>
      <c r="F49" s="145">
        <f t="shared" si="60"/>
        <v>0.92555555555555558</v>
      </c>
      <c r="G49" s="146">
        <f t="shared" si="61"/>
        <v>2.4990000000000001</v>
      </c>
      <c r="H49" s="147">
        <f t="shared" si="62"/>
        <v>2.7</v>
      </c>
      <c r="I49" s="148">
        <f t="shared" si="63"/>
        <v>7755.01</v>
      </c>
      <c r="J49" s="149">
        <f t="shared" si="64"/>
        <v>5.8128034181777833E-3</v>
      </c>
      <c r="K49" s="149">
        <f t="shared" si="65"/>
        <v>0.33941272533804112</v>
      </c>
      <c r="L49" s="149">
        <f t="shared" si="66"/>
        <v>0.21650520115383473</v>
      </c>
      <c r="M49" s="150">
        <f t="shared" si="67"/>
        <v>11.622</v>
      </c>
      <c r="N49" s="151">
        <f t="shared" si="68"/>
        <v>0.27100000000000002</v>
      </c>
      <c r="O49" s="151">
        <f t="shared" si="69"/>
        <v>23.661999999999999</v>
      </c>
      <c r="P49" s="152">
        <f t="shared" si="70"/>
        <v>13.336666666666668</v>
      </c>
      <c r="Q49" s="153">
        <f t="shared" si="71"/>
        <v>102</v>
      </c>
      <c r="R49" s="154">
        <f t="shared" si="72"/>
        <v>32.322672265543694</v>
      </c>
      <c r="S49" s="139">
        <f t="shared" si="73"/>
        <v>21</v>
      </c>
      <c r="T49" s="139">
        <f t="shared" si="74"/>
        <v>1835</v>
      </c>
      <c r="U49" t="s">
        <v>117</v>
      </c>
      <c r="V49" t="s">
        <v>122</v>
      </c>
      <c r="W49" t="s">
        <v>117</v>
      </c>
      <c r="X49" s="4" t="s">
        <v>122</v>
      </c>
      <c r="Y49" s="4" t="s">
        <v>227</v>
      </c>
      <c r="Z49" s="4" t="s">
        <v>219</v>
      </c>
      <c r="AA49" s="4" t="s">
        <v>48</v>
      </c>
      <c r="AB49" s="4">
        <v>503</v>
      </c>
      <c r="AC49" s="4">
        <v>7755.01</v>
      </c>
      <c r="AD49" s="4">
        <v>3102.8789999999999</v>
      </c>
      <c r="AE49" s="4">
        <v>2.4990000000000001</v>
      </c>
      <c r="AF49" s="4">
        <v>2.7</v>
      </c>
      <c r="AG49" s="4">
        <v>11.622</v>
      </c>
      <c r="AH49" s="4">
        <v>366.42353900000001</v>
      </c>
      <c r="AI49" s="4">
        <v>2.1299480000000002</v>
      </c>
      <c r="AJ49" s="4">
        <v>124.36881200000001</v>
      </c>
      <c r="AK49" s="4">
        <v>1679</v>
      </c>
      <c r="AL49" s="4">
        <v>21</v>
      </c>
      <c r="AM49" s="4">
        <v>1835</v>
      </c>
      <c r="AN49" s="4">
        <v>102</v>
      </c>
      <c r="AO49" s="4">
        <v>21.164059999999999</v>
      </c>
      <c r="AP49" s="4">
        <v>20947.7</v>
      </c>
      <c r="AQ49" s="4">
        <v>800.2</v>
      </c>
      <c r="AR49" s="4">
        <v>16</v>
      </c>
      <c r="AS49" s="4">
        <v>4265</v>
      </c>
      <c r="AT49" s="4">
        <v>0.27100000000000002</v>
      </c>
      <c r="AU49" s="4">
        <v>23.661999999999999</v>
      </c>
      <c r="AV49" s="4">
        <v>74949</v>
      </c>
      <c r="AW49" s="4">
        <v>0</v>
      </c>
      <c r="AX49" s="4">
        <v>0.48</v>
      </c>
      <c r="AY49">
        <v>0.92555555555555558</v>
      </c>
      <c r="AZ49" t="s">
        <v>68</v>
      </c>
      <c r="BA49" t="s">
        <v>220</v>
      </c>
      <c r="BB49">
        <v>1</v>
      </c>
      <c r="BC49" t="s">
        <v>225</v>
      </c>
      <c r="BD49">
        <v>5</v>
      </c>
      <c r="BE49">
        <v>78911.573000000004</v>
      </c>
      <c r="BF49">
        <v>9.8274685260677799E-2</v>
      </c>
      <c r="BG49">
        <v>9.0958680913494003E-2</v>
      </c>
      <c r="BH49">
        <v>307904.10299999994</v>
      </c>
      <c r="BI49">
        <v>2.5186445794130912E-2</v>
      </c>
      <c r="BJ49">
        <v>2.3311454829456721E-2</v>
      </c>
      <c r="BK49">
        <v>1</v>
      </c>
      <c r="BL49" t="s">
        <v>69</v>
      </c>
      <c r="BM49">
        <v>1</v>
      </c>
      <c r="BN49" t="s">
        <v>449</v>
      </c>
    </row>
    <row r="50" spans="1:66">
      <c r="A50" s="134" t="str">
        <f t="shared" si="55"/>
        <v>강화교통</v>
      </c>
      <c r="B50" s="110" t="str">
        <f t="shared" si="56"/>
        <v>801</v>
      </c>
      <c r="C50" s="135" t="str">
        <f t="shared" si="57"/>
        <v>78바3216</v>
      </c>
      <c r="D50" s="110" t="str">
        <f t="shared" si="58"/>
        <v>좌석</v>
      </c>
      <c r="E50" s="107" t="str">
        <f t="shared" si="59"/>
        <v>S</v>
      </c>
      <c r="F50" s="155">
        <f t="shared" si="60"/>
        <v>1.1203703703703702</v>
      </c>
      <c r="G50" s="156">
        <f t="shared" si="61"/>
        <v>3.0249999999999999</v>
      </c>
      <c r="H50" s="157">
        <f t="shared" si="62"/>
        <v>2.7</v>
      </c>
      <c r="I50" s="158">
        <f t="shared" si="63"/>
        <v>10415.569</v>
      </c>
      <c r="J50" s="159">
        <f t="shared" si="64"/>
        <v>2.1766462685331747E-2</v>
      </c>
      <c r="K50" s="159">
        <f t="shared" si="65"/>
        <v>0.2921944222225144</v>
      </c>
      <c r="L50" s="159">
        <f t="shared" si="66"/>
        <v>0.27218868215457076</v>
      </c>
      <c r="M50" s="160">
        <f t="shared" si="67"/>
        <v>10.167</v>
      </c>
      <c r="N50" s="161">
        <f t="shared" si="68"/>
        <v>1.0269999999999999</v>
      </c>
      <c r="O50" s="161">
        <f t="shared" si="69"/>
        <v>12.202999999999999</v>
      </c>
      <c r="P50" s="162">
        <f t="shared" si="70"/>
        <v>691.44833333333338</v>
      </c>
      <c r="Q50" s="163">
        <f t="shared" si="71"/>
        <v>109</v>
      </c>
      <c r="R50" s="164">
        <f t="shared" si="72"/>
        <v>43.280014561900842</v>
      </c>
      <c r="S50" s="136">
        <f t="shared" si="73"/>
        <v>107</v>
      </c>
      <c r="T50" s="136">
        <f t="shared" si="74"/>
        <v>1271</v>
      </c>
      <c r="U50" t="s">
        <v>117</v>
      </c>
      <c r="V50" t="s">
        <v>123</v>
      </c>
      <c r="W50" t="s">
        <v>117</v>
      </c>
      <c r="X50" s="4" t="s">
        <v>123</v>
      </c>
      <c r="Y50" s="4" t="s">
        <v>325</v>
      </c>
      <c r="Z50" s="4" t="s">
        <v>219</v>
      </c>
      <c r="AA50" s="4" t="s">
        <v>48</v>
      </c>
      <c r="AB50" s="4">
        <v>503</v>
      </c>
      <c r="AC50" s="4">
        <v>10415.569</v>
      </c>
      <c r="AD50" s="4">
        <v>3442.7550000000001</v>
      </c>
      <c r="AE50" s="4">
        <v>3.0249999999999999</v>
      </c>
      <c r="AF50" s="4">
        <v>2.7</v>
      </c>
      <c r="AG50" s="4">
        <v>10.167</v>
      </c>
      <c r="AH50" s="4">
        <v>350.78961199999998</v>
      </c>
      <c r="AI50" s="4">
        <v>7.6354490000000004</v>
      </c>
      <c r="AJ50" s="4">
        <v>102.498768</v>
      </c>
      <c r="AK50" s="4">
        <v>2835</v>
      </c>
      <c r="AL50" s="4">
        <v>107</v>
      </c>
      <c r="AM50" s="4">
        <v>1271</v>
      </c>
      <c r="AN50" s="4">
        <v>109</v>
      </c>
      <c r="AO50" s="4">
        <v>29.691782</v>
      </c>
      <c r="AP50" s="4">
        <v>61809.7</v>
      </c>
      <c r="AQ50" s="4">
        <v>41486.9</v>
      </c>
      <c r="AR50" s="4">
        <v>61</v>
      </c>
      <c r="AS50" s="4">
        <v>19412</v>
      </c>
      <c r="AT50" s="4">
        <v>1.0269999999999999</v>
      </c>
      <c r="AU50" s="4">
        <v>12.202999999999999</v>
      </c>
      <c r="AV50" s="4">
        <v>86161</v>
      </c>
      <c r="AW50" s="4">
        <v>0</v>
      </c>
      <c r="AX50" s="4">
        <v>0.4</v>
      </c>
      <c r="AY50">
        <v>1.1203703703703702</v>
      </c>
      <c r="AZ50" t="s">
        <v>71</v>
      </c>
      <c r="BA50" t="s">
        <v>422</v>
      </c>
      <c r="BB50">
        <v>1</v>
      </c>
      <c r="BC50" t="s">
        <v>423</v>
      </c>
      <c r="BD50">
        <v>7</v>
      </c>
      <c r="BE50">
        <v>10415.569</v>
      </c>
      <c r="BF50">
        <v>1</v>
      </c>
      <c r="BG50">
        <v>1.1203703703703702</v>
      </c>
      <c r="BH50">
        <v>307904.10299999994</v>
      </c>
      <c r="BI50">
        <v>3.3827314733769563E-2</v>
      </c>
      <c r="BJ50">
        <v>3.7899121136908485E-2</v>
      </c>
      <c r="BK50">
        <v>1</v>
      </c>
      <c r="BL50" t="s">
        <v>71</v>
      </c>
      <c r="BM50">
        <v>0</v>
      </c>
      <c r="BN50" t="s">
        <v>458</v>
      </c>
    </row>
  </sheetData>
  <sortState xmlns:xlrd2="http://schemas.microsoft.com/office/spreadsheetml/2017/richdata2" ref="U5:AX42">
    <sortCondition ref="Y5:Y42"/>
    <sortCondition ref="U5:U42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8"/>
      <c r="R1" s="218"/>
    </row>
    <row r="2" spans="1:68" ht="45" customHeight="1">
      <c r="A2" s="10" t="s">
        <v>32</v>
      </c>
      <c r="B2" s="34"/>
      <c r="C2" s="96"/>
      <c r="D2" s="103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16" t="s">
        <v>38</v>
      </c>
      <c r="B4" s="117" t="s">
        <v>49</v>
      </c>
      <c r="C4" s="118" t="s">
        <v>142</v>
      </c>
      <c r="D4" s="118" t="s">
        <v>159</v>
      </c>
      <c r="E4" s="119" t="s">
        <v>148</v>
      </c>
      <c r="F4" s="117" t="s">
        <v>152</v>
      </c>
      <c r="G4" s="119" t="s">
        <v>150</v>
      </c>
      <c r="H4" s="119" t="s">
        <v>154</v>
      </c>
      <c r="I4" s="120" t="s">
        <v>156</v>
      </c>
      <c r="J4" s="119" t="s">
        <v>11</v>
      </c>
      <c r="K4" s="119" t="s">
        <v>12</v>
      </c>
      <c r="L4" s="119" t="s">
        <v>13</v>
      </c>
      <c r="M4" s="119" t="s">
        <v>73</v>
      </c>
      <c r="N4" s="119" t="s">
        <v>6</v>
      </c>
      <c r="O4" s="119" t="s">
        <v>7</v>
      </c>
      <c r="P4" s="119" t="s">
        <v>184</v>
      </c>
      <c r="Q4" s="221" t="s">
        <v>43</v>
      </c>
      <c r="R4" s="221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326</v>
      </c>
      <c r="AN4" s="13" t="s">
        <v>327</v>
      </c>
      <c r="AO4" t="s">
        <v>328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173</v>
      </c>
      <c r="BH4" t="s">
        <v>74</v>
      </c>
      <c r="BI4" t="s">
        <v>168</v>
      </c>
      <c r="BJ4" t="s">
        <v>169</v>
      </c>
      <c r="BK4" t="s">
        <v>174</v>
      </c>
      <c r="BL4" t="s">
        <v>175</v>
      </c>
      <c r="BM4" t="s">
        <v>170</v>
      </c>
      <c r="BN4" t="s">
        <v>65</v>
      </c>
      <c r="BO4" t="s">
        <v>171</v>
      </c>
      <c r="BP4" t="s">
        <v>176</v>
      </c>
    </row>
    <row r="5" spans="1:68" ht="16.5">
      <c r="A5" s="121" t="str">
        <f>BF5</f>
        <v>강화교통</v>
      </c>
      <c r="B5" s="122">
        <f>IF(BH5="NULL", E5, BH5)</f>
        <v>607</v>
      </c>
      <c r="C5" s="123" t="str">
        <f>BN5</f>
        <v>S</v>
      </c>
      <c r="D5" s="124">
        <f>BM5</f>
        <v>1.0874074074074074</v>
      </c>
      <c r="E5" s="125">
        <f>U5</f>
        <v>607</v>
      </c>
      <c r="F5" s="234" t="str">
        <f>BG5</f>
        <v>801</v>
      </c>
      <c r="G5" s="126" t="str">
        <f>BK5</f>
        <v>78바3216</v>
      </c>
      <c r="H5" s="127">
        <f>BJ5</f>
        <v>1</v>
      </c>
      <c r="I5" s="128">
        <f>BP5</f>
        <v>437.988</v>
      </c>
      <c r="J5" s="129">
        <f>AB5/AA5</f>
        <v>8.6280817215656971E-3</v>
      </c>
      <c r="K5" s="129">
        <f>AC5/AA5</f>
        <v>0.34235896693835549</v>
      </c>
      <c r="L5" s="129">
        <f>AD5/I5</f>
        <v>0.28996228207165492</v>
      </c>
      <c r="M5" s="130">
        <f>Z5</f>
        <v>10.414</v>
      </c>
      <c r="N5" s="131">
        <f>AE5*100/W5</f>
        <v>0.45663351507347233</v>
      </c>
      <c r="O5" s="131">
        <f>AF5*100/W5</f>
        <v>11.415837876836809</v>
      </c>
      <c r="P5" s="222">
        <f>AK5</f>
        <v>8</v>
      </c>
      <c r="Q5" s="223">
        <f>AE5</f>
        <v>2</v>
      </c>
      <c r="R5" s="223">
        <f>AF5</f>
        <v>50</v>
      </c>
      <c r="T5">
        <v>503</v>
      </c>
      <c r="U5">
        <v>607</v>
      </c>
      <c r="V5" t="s">
        <v>424</v>
      </c>
      <c r="W5">
        <v>437.988</v>
      </c>
      <c r="X5">
        <v>149.19300000000001</v>
      </c>
      <c r="Y5">
        <v>2.9359999999999999</v>
      </c>
      <c r="Z5">
        <v>10.414</v>
      </c>
      <c r="AA5">
        <v>15.839442</v>
      </c>
      <c r="AB5">
        <v>0.13666400000000001</v>
      </c>
      <c r="AC5">
        <v>5.4227749999999997</v>
      </c>
      <c r="AD5" s="1">
        <v>127</v>
      </c>
      <c r="AE5">
        <v>2</v>
      </c>
      <c r="AF5">
        <v>50</v>
      </c>
      <c r="AG5">
        <v>108</v>
      </c>
      <c r="AH5">
        <v>27.651731000000002</v>
      </c>
      <c r="AI5">
        <v>2191.1999999999998</v>
      </c>
      <c r="AJ5">
        <v>1650.2</v>
      </c>
      <c r="AK5">
        <v>8</v>
      </c>
      <c r="AL5">
        <v>3371</v>
      </c>
      <c r="AM5" t="s">
        <v>479</v>
      </c>
      <c r="AN5" t="s">
        <v>480</v>
      </c>
      <c r="AO5">
        <v>437.988</v>
      </c>
      <c r="AR5" t="s">
        <v>117</v>
      </c>
      <c r="AS5" t="s">
        <v>123</v>
      </c>
      <c r="AT5" t="s">
        <v>325</v>
      </c>
      <c r="AU5" t="s">
        <v>424</v>
      </c>
      <c r="AV5" t="s">
        <v>48</v>
      </c>
      <c r="AW5">
        <v>1</v>
      </c>
      <c r="BB5">
        <v>1.0874074074074074</v>
      </c>
      <c r="BC5" t="s">
        <v>71</v>
      </c>
      <c r="BF5" t="s">
        <v>117</v>
      </c>
      <c r="BG5" t="s">
        <v>123</v>
      </c>
      <c r="BH5" t="s">
        <v>424</v>
      </c>
      <c r="BI5">
        <v>607</v>
      </c>
      <c r="BJ5">
        <v>1</v>
      </c>
      <c r="BK5" t="s">
        <v>325</v>
      </c>
      <c r="BL5" t="s">
        <v>177</v>
      </c>
      <c r="BM5">
        <v>1.0874074074074074</v>
      </c>
      <c r="BN5" t="s">
        <v>71</v>
      </c>
      <c r="BO5" t="s">
        <v>179</v>
      </c>
      <c r="BP5">
        <v>437.988</v>
      </c>
    </row>
    <row r="6" spans="1:68" ht="16.5">
      <c r="A6" s="105" t="str">
        <f t="shared" ref="A6:A7" si="0">BF6</f>
        <v>강화교통</v>
      </c>
      <c r="B6" s="106">
        <f t="shared" ref="B6:B69" si="1">IF(BH6="NULL", E6, BH6)</f>
        <v>1722</v>
      </c>
      <c r="C6" s="107" t="str">
        <f t="shared" ref="C6:C7" si="2">BN6</f>
        <v>B</v>
      </c>
      <c r="D6" s="108">
        <f t="shared" ref="D6:D7" si="3">BM6</f>
        <v>0.90915278862887772</v>
      </c>
      <c r="E6" s="109">
        <f t="shared" ref="E6:E7" si="4">U6</f>
        <v>1722</v>
      </c>
      <c r="F6" s="236" t="s">
        <v>375</v>
      </c>
      <c r="G6" s="110" t="str">
        <f t="shared" ref="G6:G7" si="5">BK6</f>
        <v>70바3702</v>
      </c>
      <c r="H6" s="111">
        <f t="shared" ref="H6:H7" si="6">BJ6</f>
        <v>4</v>
      </c>
      <c r="I6" s="112">
        <f t="shared" ref="I6:I7" si="7">BP6</f>
        <v>998.34299999999996</v>
      </c>
      <c r="J6" s="113">
        <f t="shared" ref="J6:J7" si="8">AB6/AA6</f>
        <v>2.89658365425015E-2</v>
      </c>
      <c r="K6" s="113">
        <f t="shared" ref="K6:K7" si="9">AC6/AA6</f>
        <v>0.36120235901974806</v>
      </c>
      <c r="L6" s="113">
        <f t="shared" ref="L6:L7" si="10">AD6/I6</f>
        <v>0.21235186704369141</v>
      </c>
      <c r="M6" s="114">
        <f t="shared" ref="M6:M7" si="11">Z6</f>
        <v>10.122</v>
      </c>
      <c r="N6" s="115">
        <f t="shared" ref="N6:N7" si="12">AE6*100/W6</f>
        <v>0</v>
      </c>
      <c r="O6" s="115">
        <f t="shared" ref="O6:O7" si="13">AF6*100/W6</f>
        <v>3.3054771756801022</v>
      </c>
      <c r="P6" s="224">
        <f t="shared" ref="P6:P7" si="14">AK6</f>
        <v>4</v>
      </c>
      <c r="Q6" s="225">
        <f t="shared" ref="Q6:Q7" si="15">AE6</f>
        <v>0</v>
      </c>
      <c r="R6" s="225">
        <f t="shared" ref="R6:R7" si="16">AF6</f>
        <v>33</v>
      </c>
      <c r="T6">
        <v>503</v>
      </c>
      <c r="U6">
        <v>1722</v>
      </c>
      <c r="V6" t="s">
        <v>424</v>
      </c>
      <c r="W6">
        <v>998.34299999999996</v>
      </c>
      <c r="X6">
        <v>430.05399999999997</v>
      </c>
      <c r="Y6">
        <v>2.3210000000000002</v>
      </c>
      <c r="Z6">
        <v>10.122</v>
      </c>
      <c r="AA6">
        <v>67.358317</v>
      </c>
      <c r="AB6">
        <v>1.95109</v>
      </c>
      <c r="AC6">
        <v>24.329982999999999</v>
      </c>
      <c r="AD6" s="1">
        <v>212</v>
      </c>
      <c r="AE6">
        <v>0</v>
      </c>
      <c r="AF6">
        <v>33</v>
      </c>
      <c r="AG6">
        <v>69</v>
      </c>
      <c r="AH6">
        <v>14.821376000000001</v>
      </c>
      <c r="AI6">
        <v>32.6</v>
      </c>
      <c r="AJ6">
        <v>0</v>
      </c>
      <c r="AK6">
        <v>4</v>
      </c>
      <c r="AL6">
        <v>499</v>
      </c>
      <c r="AM6" t="s">
        <v>425</v>
      </c>
      <c r="AN6" t="s">
        <v>481</v>
      </c>
      <c r="AO6">
        <v>256.78399999999999</v>
      </c>
      <c r="AR6" t="s">
        <v>117</v>
      </c>
      <c r="AS6" t="s">
        <v>118</v>
      </c>
      <c r="AT6" t="s">
        <v>450</v>
      </c>
      <c r="AU6" t="s">
        <v>424</v>
      </c>
      <c r="AV6" t="s">
        <v>48</v>
      </c>
      <c r="AW6">
        <v>4</v>
      </c>
      <c r="BB6">
        <v>0.90915278862887772</v>
      </c>
      <c r="BC6" t="s">
        <v>68</v>
      </c>
      <c r="BF6" t="s">
        <v>117</v>
      </c>
      <c r="BG6" t="s">
        <v>118</v>
      </c>
      <c r="BH6" t="s">
        <v>424</v>
      </c>
      <c r="BI6">
        <v>1722</v>
      </c>
      <c r="BJ6">
        <v>4</v>
      </c>
      <c r="BK6" t="s">
        <v>450</v>
      </c>
      <c r="BL6" t="s">
        <v>462</v>
      </c>
      <c r="BM6">
        <v>0.90915278862887772</v>
      </c>
      <c r="BN6" t="s">
        <v>68</v>
      </c>
      <c r="BO6" t="s">
        <v>178</v>
      </c>
      <c r="BP6">
        <v>998.34299999999996</v>
      </c>
    </row>
    <row r="7" spans="1:68" ht="16.5">
      <c r="A7" s="121" t="str">
        <f t="shared" si="0"/>
        <v>강화교통</v>
      </c>
      <c r="B7" s="122">
        <f t="shared" si="1"/>
        <v>4405</v>
      </c>
      <c r="C7" s="123" t="str">
        <f t="shared" si="2"/>
        <v>F</v>
      </c>
      <c r="D7" s="124">
        <f t="shared" si="3"/>
        <v>0.79563675357466779</v>
      </c>
      <c r="E7" s="125">
        <f t="shared" si="4"/>
        <v>4405</v>
      </c>
      <c r="F7" s="234" t="str">
        <f t="shared" ref="F7" si="17">BG7</f>
        <v>70</v>
      </c>
      <c r="G7" s="126" t="str">
        <f t="shared" si="5"/>
        <v>78바3220</v>
      </c>
      <c r="H7" s="127">
        <f t="shared" si="6"/>
        <v>6</v>
      </c>
      <c r="I7" s="128">
        <f t="shared" si="7"/>
        <v>2733.0709999999999</v>
      </c>
      <c r="J7" s="129">
        <f t="shared" si="8"/>
        <v>2.0094048881318029E-2</v>
      </c>
      <c r="K7" s="129">
        <f t="shared" si="9"/>
        <v>0.31426870694433845</v>
      </c>
      <c r="L7" s="129">
        <f t="shared" si="10"/>
        <v>0.22282626393533136</v>
      </c>
      <c r="M7" s="130">
        <f t="shared" si="11"/>
        <v>16.888000000000002</v>
      </c>
      <c r="N7" s="131">
        <f t="shared" si="12"/>
        <v>1.3893941692976794</v>
      </c>
      <c r="O7" s="131">
        <f t="shared" si="13"/>
        <v>33.820779121061932</v>
      </c>
      <c r="P7" s="222">
        <f t="shared" si="14"/>
        <v>20</v>
      </c>
      <c r="Q7" s="223">
        <f t="shared" si="15"/>
        <v>38</v>
      </c>
      <c r="R7" s="223">
        <f t="shared" si="16"/>
        <v>925</v>
      </c>
      <c r="T7">
        <v>503</v>
      </c>
      <c r="U7">
        <v>4405</v>
      </c>
      <c r="V7" t="s">
        <v>424</v>
      </c>
      <c r="W7">
        <v>2735.0050000000001</v>
      </c>
      <c r="X7">
        <v>1102.251</v>
      </c>
      <c r="Y7">
        <v>2.4809999999999999</v>
      </c>
      <c r="Z7">
        <v>16.888000000000002</v>
      </c>
      <c r="AA7">
        <v>109.525811</v>
      </c>
      <c r="AB7">
        <v>2.2008169999999998</v>
      </c>
      <c r="AC7">
        <v>34.420535000000001</v>
      </c>
      <c r="AD7" s="1">
        <v>609</v>
      </c>
      <c r="AE7">
        <v>38</v>
      </c>
      <c r="AF7">
        <v>925</v>
      </c>
      <c r="AG7">
        <v>101</v>
      </c>
      <c r="AH7">
        <v>24.971328</v>
      </c>
      <c r="AI7">
        <v>23755</v>
      </c>
      <c r="AJ7">
        <v>2011.4</v>
      </c>
      <c r="AK7">
        <v>20</v>
      </c>
      <c r="AL7">
        <v>8172</v>
      </c>
      <c r="AM7" t="s">
        <v>426</v>
      </c>
      <c r="AN7" t="s">
        <v>482</v>
      </c>
      <c r="AO7">
        <v>688.50300000000004</v>
      </c>
      <c r="AR7" t="s">
        <v>117</v>
      </c>
      <c r="AS7" t="s">
        <v>120</v>
      </c>
      <c r="AT7" t="s">
        <v>206</v>
      </c>
      <c r="AU7" t="s">
        <v>424</v>
      </c>
      <c r="AV7" t="s">
        <v>48</v>
      </c>
      <c r="AW7">
        <v>6</v>
      </c>
      <c r="BB7">
        <v>0.79563675357466779</v>
      </c>
      <c r="BC7" t="s">
        <v>70</v>
      </c>
      <c r="BF7" t="s">
        <v>117</v>
      </c>
      <c r="BG7" t="s">
        <v>120</v>
      </c>
      <c r="BH7" t="s">
        <v>424</v>
      </c>
      <c r="BI7">
        <v>4405</v>
      </c>
      <c r="BJ7">
        <v>6</v>
      </c>
      <c r="BK7" t="s">
        <v>206</v>
      </c>
      <c r="BL7" t="s">
        <v>199</v>
      </c>
      <c r="BM7">
        <v>0.79563675357466779</v>
      </c>
      <c r="BN7" t="s">
        <v>70</v>
      </c>
      <c r="BO7" t="s">
        <v>192</v>
      </c>
      <c r="BP7">
        <v>2733.0709999999999</v>
      </c>
    </row>
    <row r="8" spans="1:68" ht="16.5">
      <c r="A8" s="105" t="str">
        <f t="shared" ref="A8:A71" si="18">BF8</f>
        <v>강화교통</v>
      </c>
      <c r="B8" s="106">
        <f t="shared" si="1"/>
        <v>7912</v>
      </c>
      <c r="C8" s="107" t="str">
        <f t="shared" ref="C8:C71" si="19">BN8</f>
        <v>C</v>
      </c>
      <c r="D8" s="108">
        <f t="shared" ref="D8:D71" si="20">BM8</f>
        <v>0.86770129660382633</v>
      </c>
      <c r="E8" s="109">
        <f t="shared" ref="E8:E71" si="21">U8</f>
        <v>7912</v>
      </c>
      <c r="F8" s="235" t="str">
        <f t="shared" ref="F8:F71" si="22">BG8</f>
        <v>60-5</v>
      </c>
      <c r="G8" s="110" t="str">
        <f t="shared" ref="G8:G71" si="23">BK8</f>
        <v>78바3232</v>
      </c>
      <c r="H8" s="111">
        <f t="shared" ref="H8:H71" si="24">BJ8</f>
        <v>8</v>
      </c>
      <c r="I8" s="112">
        <f t="shared" ref="I8:I71" si="25">BP8</f>
        <v>2802.8130000000006</v>
      </c>
      <c r="J8" s="113">
        <f t="shared" ref="J8:J71" si="26">AB8/AA8</f>
        <v>1.7418318558880479E-2</v>
      </c>
      <c r="K8" s="113">
        <f t="shared" ref="K8:K71" si="27">AC8/AA8</f>
        <v>0.30477896027802931</v>
      </c>
      <c r="L8" s="113">
        <f t="shared" ref="L8:L71" si="28">AD8/I8</f>
        <v>0.2187088471474907</v>
      </c>
      <c r="M8" s="114">
        <f t="shared" ref="M8:M71" si="29">Z8</f>
        <v>12.371</v>
      </c>
      <c r="N8" s="115">
        <f t="shared" ref="N8:N71" si="30">AE8*100/W8</f>
        <v>0.35678441622755425</v>
      </c>
      <c r="O8" s="115">
        <f t="shared" ref="O8:O71" si="31">AF8*100/W8</f>
        <v>7.4924727407786387</v>
      </c>
      <c r="P8" s="224">
        <f t="shared" ref="P8:P71" si="32">AK8</f>
        <v>16</v>
      </c>
      <c r="Q8" s="225">
        <f t="shared" ref="Q8:Q71" si="33">AE8</f>
        <v>10</v>
      </c>
      <c r="R8" s="225">
        <f t="shared" ref="R8:R71" si="34">AF8</f>
        <v>210</v>
      </c>
      <c r="T8">
        <v>503</v>
      </c>
      <c r="U8">
        <v>7912</v>
      </c>
      <c r="V8" t="s">
        <v>424</v>
      </c>
      <c r="W8">
        <v>2802.8130000000001</v>
      </c>
      <c r="X8">
        <v>1066.3009999999999</v>
      </c>
      <c r="Y8">
        <v>2.629</v>
      </c>
      <c r="Z8">
        <v>12.371</v>
      </c>
      <c r="AA8">
        <v>122.012753</v>
      </c>
      <c r="AB8">
        <v>2.125257</v>
      </c>
      <c r="AC8">
        <v>37.186920000000001</v>
      </c>
      <c r="AD8" s="1">
        <v>613</v>
      </c>
      <c r="AE8">
        <v>10</v>
      </c>
      <c r="AF8">
        <v>210</v>
      </c>
      <c r="AG8">
        <v>101</v>
      </c>
      <c r="AH8">
        <v>22.971475000000002</v>
      </c>
      <c r="AI8">
        <v>13933.4</v>
      </c>
      <c r="AJ8">
        <v>283.89999999999998</v>
      </c>
      <c r="AK8">
        <v>16</v>
      </c>
      <c r="AL8">
        <v>4689</v>
      </c>
      <c r="AM8" t="s">
        <v>483</v>
      </c>
      <c r="AN8" t="s">
        <v>484</v>
      </c>
      <c r="AO8">
        <v>383.94400000000002</v>
      </c>
      <c r="AR8" t="s">
        <v>117</v>
      </c>
      <c r="AS8" t="s">
        <v>119</v>
      </c>
      <c r="AT8" t="s">
        <v>199</v>
      </c>
      <c r="AU8" t="s">
        <v>424</v>
      </c>
      <c r="AV8" t="s">
        <v>48</v>
      </c>
      <c r="AW8">
        <v>8</v>
      </c>
      <c r="BB8">
        <v>0.86770129660382633</v>
      </c>
      <c r="BC8" t="s">
        <v>69</v>
      </c>
      <c r="BF8" t="s">
        <v>117</v>
      </c>
      <c r="BG8" t="s">
        <v>119</v>
      </c>
      <c r="BH8" t="s">
        <v>424</v>
      </c>
      <c r="BI8">
        <v>7912</v>
      </c>
      <c r="BJ8">
        <v>8</v>
      </c>
      <c r="BK8" t="s">
        <v>199</v>
      </c>
      <c r="BL8" t="s">
        <v>215</v>
      </c>
      <c r="BM8">
        <v>0.86770129660382633</v>
      </c>
      <c r="BN8" t="s">
        <v>69</v>
      </c>
      <c r="BO8" t="s">
        <v>180</v>
      </c>
      <c r="BP8">
        <v>2802.8130000000006</v>
      </c>
    </row>
    <row r="9" spans="1:68" ht="16.5">
      <c r="A9" s="121" t="str">
        <f t="shared" si="18"/>
        <v>강화교통</v>
      </c>
      <c r="B9" s="122" t="str">
        <f t="shared" si="1"/>
        <v>가상현</v>
      </c>
      <c r="C9" s="123" t="str">
        <f t="shared" si="19"/>
        <v>C</v>
      </c>
      <c r="D9" s="124">
        <f t="shared" si="20"/>
        <v>0.89</v>
      </c>
      <c r="E9" s="125">
        <f t="shared" si="21"/>
        <v>9345</v>
      </c>
      <c r="F9" s="234" t="str">
        <f t="shared" si="22"/>
        <v>17</v>
      </c>
      <c r="G9" s="126" t="str">
        <f t="shared" si="23"/>
        <v>70바2504</v>
      </c>
      <c r="H9" s="127">
        <f t="shared" si="24"/>
        <v>1</v>
      </c>
      <c r="I9" s="128">
        <f t="shared" si="25"/>
        <v>2201.6709999999998</v>
      </c>
      <c r="J9" s="129">
        <f t="shared" si="26"/>
        <v>1.0728803417473638E-2</v>
      </c>
      <c r="K9" s="129">
        <f t="shared" si="27"/>
        <v>0.36904531195892637</v>
      </c>
      <c r="L9" s="129">
        <f t="shared" si="28"/>
        <v>0.2075696141703279</v>
      </c>
      <c r="M9" s="130">
        <f t="shared" si="29"/>
        <v>10.481</v>
      </c>
      <c r="N9" s="131">
        <f t="shared" si="30"/>
        <v>0.13626014059321306</v>
      </c>
      <c r="O9" s="131">
        <f t="shared" si="31"/>
        <v>1.4080214527965351</v>
      </c>
      <c r="P9" s="222">
        <f t="shared" si="32"/>
        <v>2</v>
      </c>
      <c r="Q9" s="223">
        <f t="shared" si="33"/>
        <v>3</v>
      </c>
      <c r="R9" s="223">
        <f t="shared" si="34"/>
        <v>31</v>
      </c>
      <c r="T9">
        <v>503</v>
      </c>
      <c r="U9">
        <v>9345</v>
      </c>
      <c r="V9" t="s">
        <v>230</v>
      </c>
      <c r="W9">
        <v>2201.6709999999998</v>
      </c>
      <c r="X9">
        <v>951.58100000000002</v>
      </c>
      <c r="Y9">
        <v>2.3140000000000001</v>
      </c>
      <c r="Z9">
        <v>10.481</v>
      </c>
      <c r="AA9">
        <v>147.44412199999999</v>
      </c>
      <c r="AB9">
        <v>1.5818989999999999</v>
      </c>
      <c r="AC9">
        <v>54.413561999999999</v>
      </c>
      <c r="AD9" s="1">
        <v>457</v>
      </c>
      <c r="AE9">
        <v>3</v>
      </c>
      <c r="AF9">
        <v>31</v>
      </c>
      <c r="AG9">
        <v>69</v>
      </c>
      <c r="AH9">
        <v>14.932238999999999</v>
      </c>
      <c r="AI9">
        <v>110</v>
      </c>
      <c r="AJ9">
        <v>0</v>
      </c>
      <c r="AK9">
        <v>2</v>
      </c>
      <c r="AL9">
        <v>838</v>
      </c>
      <c r="AM9" t="s">
        <v>231</v>
      </c>
      <c r="AN9" t="s">
        <v>485</v>
      </c>
      <c r="AO9">
        <v>2201.6709999999998</v>
      </c>
      <c r="AR9" t="s">
        <v>117</v>
      </c>
      <c r="AS9" t="s">
        <v>118</v>
      </c>
      <c r="AT9" t="s">
        <v>193</v>
      </c>
      <c r="AU9" t="s">
        <v>230</v>
      </c>
      <c r="AV9" t="s">
        <v>48</v>
      </c>
      <c r="AW9">
        <v>1</v>
      </c>
      <c r="BB9">
        <v>0.89</v>
      </c>
      <c r="BC9" t="s">
        <v>69</v>
      </c>
      <c r="BF9" t="s">
        <v>117</v>
      </c>
      <c r="BG9" t="s">
        <v>118</v>
      </c>
      <c r="BH9" t="s">
        <v>230</v>
      </c>
      <c r="BI9">
        <v>9345</v>
      </c>
      <c r="BJ9">
        <v>1</v>
      </c>
      <c r="BK9" t="s">
        <v>193</v>
      </c>
      <c r="BL9" t="s">
        <v>177</v>
      </c>
      <c r="BM9">
        <v>0.89</v>
      </c>
      <c r="BN9" t="s">
        <v>69</v>
      </c>
      <c r="BO9" t="s">
        <v>180</v>
      </c>
      <c r="BP9">
        <v>2201.6709999999998</v>
      </c>
    </row>
    <row r="10" spans="1:68" ht="16.5">
      <c r="A10" s="105" t="str">
        <f t="shared" si="18"/>
        <v>강화교통</v>
      </c>
      <c r="B10" s="106" t="str">
        <f t="shared" si="1"/>
        <v>강동원</v>
      </c>
      <c r="C10" s="107" t="str">
        <f t="shared" si="19"/>
        <v>F</v>
      </c>
      <c r="D10" s="108">
        <f t="shared" si="20"/>
        <v>0.77078947368421047</v>
      </c>
      <c r="E10" s="109">
        <f t="shared" si="21"/>
        <v>3444</v>
      </c>
      <c r="F10" s="236" t="s">
        <v>375</v>
      </c>
      <c r="G10" s="110" t="str">
        <f t="shared" si="23"/>
        <v>78바3231</v>
      </c>
      <c r="H10" s="111">
        <f t="shared" si="24"/>
        <v>1</v>
      </c>
      <c r="I10" s="112">
        <f t="shared" si="25"/>
        <v>4266.38</v>
      </c>
      <c r="J10" s="113">
        <f t="shared" si="26"/>
        <v>3.1439098553298066E-2</v>
      </c>
      <c r="K10" s="113">
        <f t="shared" si="27"/>
        <v>0.24376003435578852</v>
      </c>
      <c r="L10" s="113">
        <f t="shared" si="28"/>
        <v>0.21915534950004453</v>
      </c>
      <c r="M10" s="114">
        <f t="shared" si="29"/>
        <v>19.574000000000002</v>
      </c>
      <c r="N10" s="115">
        <f t="shared" si="30"/>
        <v>7.0317224438516956E-2</v>
      </c>
      <c r="O10" s="115">
        <f t="shared" si="31"/>
        <v>55.058386735358781</v>
      </c>
      <c r="P10" s="224">
        <f t="shared" si="32"/>
        <v>30</v>
      </c>
      <c r="Q10" s="225">
        <f t="shared" si="33"/>
        <v>3</v>
      </c>
      <c r="R10" s="225">
        <f t="shared" si="34"/>
        <v>2349</v>
      </c>
      <c r="T10">
        <v>503</v>
      </c>
      <c r="U10">
        <v>3444</v>
      </c>
      <c r="V10" t="s">
        <v>232</v>
      </c>
      <c r="W10">
        <v>4266.38</v>
      </c>
      <c r="X10">
        <v>1456.66</v>
      </c>
      <c r="Y10">
        <v>2.9289999999999998</v>
      </c>
      <c r="Z10">
        <v>19.574000000000002</v>
      </c>
      <c r="AA10">
        <v>140.65053399999999</v>
      </c>
      <c r="AB10">
        <v>4.421926</v>
      </c>
      <c r="AC10">
        <v>34.284979</v>
      </c>
      <c r="AD10" s="1">
        <v>935</v>
      </c>
      <c r="AE10">
        <v>3</v>
      </c>
      <c r="AF10">
        <v>2349</v>
      </c>
      <c r="AG10">
        <v>94</v>
      </c>
      <c r="AH10">
        <v>30.333193999999999</v>
      </c>
      <c r="AI10">
        <v>33510.9</v>
      </c>
      <c r="AJ10">
        <v>6208.5</v>
      </c>
      <c r="AK10">
        <v>30</v>
      </c>
      <c r="AL10">
        <v>6021</v>
      </c>
      <c r="AM10" t="s">
        <v>233</v>
      </c>
      <c r="AN10" t="s">
        <v>486</v>
      </c>
      <c r="AO10">
        <v>4266.38</v>
      </c>
      <c r="AR10" t="s">
        <v>117</v>
      </c>
      <c r="AS10" t="s">
        <v>119</v>
      </c>
      <c r="AT10" t="s">
        <v>198</v>
      </c>
      <c r="AU10" t="s">
        <v>232</v>
      </c>
      <c r="AV10" t="s">
        <v>48</v>
      </c>
      <c r="AW10">
        <v>1</v>
      </c>
      <c r="BB10">
        <v>0.77078947368421047</v>
      </c>
      <c r="BC10" t="s">
        <v>70</v>
      </c>
      <c r="BF10" t="s">
        <v>117</v>
      </c>
      <c r="BG10" t="s">
        <v>119</v>
      </c>
      <c r="BH10" t="s">
        <v>232</v>
      </c>
      <c r="BI10">
        <v>3444</v>
      </c>
      <c r="BJ10">
        <v>1</v>
      </c>
      <c r="BK10" t="s">
        <v>198</v>
      </c>
      <c r="BL10" t="s">
        <v>177</v>
      </c>
      <c r="BM10">
        <v>0.77078947368421047</v>
      </c>
      <c r="BN10" t="s">
        <v>70</v>
      </c>
      <c r="BO10" t="s">
        <v>192</v>
      </c>
      <c r="BP10">
        <v>4266.38</v>
      </c>
    </row>
    <row r="11" spans="1:68" ht="16.5">
      <c r="A11" s="121" t="str">
        <f t="shared" si="18"/>
        <v>강화교통</v>
      </c>
      <c r="B11" s="122" t="str">
        <f t="shared" si="1"/>
        <v>고길훈</v>
      </c>
      <c r="C11" s="123" t="str">
        <f t="shared" si="19"/>
        <v>S</v>
      </c>
      <c r="D11" s="124">
        <f t="shared" si="20"/>
        <v>1.1688888888888889</v>
      </c>
      <c r="E11" s="125">
        <f t="shared" si="21"/>
        <v>3986</v>
      </c>
      <c r="F11" s="234" t="str">
        <f t="shared" si="22"/>
        <v>801</v>
      </c>
      <c r="G11" s="126" t="str">
        <f t="shared" si="23"/>
        <v>78바3216</v>
      </c>
      <c r="H11" s="127">
        <f t="shared" si="24"/>
        <v>1</v>
      </c>
      <c r="I11" s="128">
        <f t="shared" si="25"/>
        <v>4266.8450000000003</v>
      </c>
      <c r="J11" s="129">
        <f t="shared" si="26"/>
        <v>1.6986288717520129E-2</v>
      </c>
      <c r="K11" s="129">
        <f t="shared" si="27"/>
        <v>0.26292043008594396</v>
      </c>
      <c r="L11" s="129">
        <f t="shared" si="28"/>
        <v>0.29365960094636667</v>
      </c>
      <c r="M11" s="130">
        <f t="shared" si="29"/>
        <v>10.004</v>
      </c>
      <c r="N11" s="131">
        <f t="shared" si="30"/>
        <v>1.4765007868811733</v>
      </c>
      <c r="O11" s="131">
        <f t="shared" si="31"/>
        <v>12.140117581022979</v>
      </c>
      <c r="P11" s="222">
        <f t="shared" si="32"/>
        <v>0</v>
      </c>
      <c r="Q11" s="223">
        <f t="shared" si="33"/>
        <v>63</v>
      </c>
      <c r="R11" s="223">
        <f t="shared" si="34"/>
        <v>518</v>
      </c>
      <c r="T11">
        <v>503</v>
      </c>
      <c r="U11">
        <v>3986</v>
      </c>
      <c r="V11" t="s">
        <v>329</v>
      </c>
      <c r="W11">
        <v>4266.8450000000003</v>
      </c>
      <c r="X11">
        <v>1352.152</v>
      </c>
      <c r="Y11">
        <v>3.1560000000000001</v>
      </c>
      <c r="Z11">
        <v>10.004</v>
      </c>
      <c r="AA11">
        <v>132.521885</v>
      </c>
      <c r="AB11">
        <v>2.251055</v>
      </c>
      <c r="AC11">
        <v>34.842711000000001</v>
      </c>
      <c r="AD11" s="1">
        <v>1253</v>
      </c>
      <c r="AE11">
        <v>63</v>
      </c>
      <c r="AF11">
        <v>518</v>
      </c>
      <c r="AG11">
        <v>108</v>
      </c>
      <c r="AH11">
        <v>32.197285000000001</v>
      </c>
      <c r="AI11">
        <v>17226.2</v>
      </c>
      <c r="AJ11">
        <v>13672.2</v>
      </c>
      <c r="AK11">
        <v>0</v>
      </c>
      <c r="AL11">
        <v>0</v>
      </c>
      <c r="AM11" t="s">
        <v>330</v>
      </c>
      <c r="AN11" t="s">
        <v>487</v>
      </c>
      <c r="AO11">
        <v>4266.8450000000003</v>
      </c>
      <c r="AR11" t="s">
        <v>117</v>
      </c>
      <c r="AS11" t="s">
        <v>123</v>
      </c>
      <c r="AT11" t="s">
        <v>325</v>
      </c>
      <c r="AU11" t="s">
        <v>329</v>
      </c>
      <c r="AV11" t="s">
        <v>48</v>
      </c>
      <c r="AW11">
        <v>1</v>
      </c>
      <c r="BB11">
        <v>1.1688888888888889</v>
      </c>
      <c r="BC11" t="s">
        <v>71</v>
      </c>
      <c r="BF11" t="s">
        <v>117</v>
      </c>
      <c r="BG11" t="s">
        <v>123</v>
      </c>
      <c r="BH11" t="s">
        <v>329</v>
      </c>
      <c r="BI11">
        <v>3986</v>
      </c>
      <c r="BJ11">
        <v>1</v>
      </c>
      <c r="BK11" t="s">
        <v>325</v>
      </c>
      <c r="BL11" t="s">
        <v>177</v>
      </c>
      <c r="BM11">
        <v>1.1688888888888889</v>
      </c>
      <c r="BN11" t="s">
        <v>71</v>
      </c>
      <c r="BO11" t="s">
        <v>179</v>
      </c>
      <c r="BP11">
        <v>4266.8450000000003</v>
      </c>
    </row>
    <row r="12" spans="1:68" ht="16.5">
      <c r="A12" s="105" t="str">
        <f t="shared" si="18"/>
        <v>강화교통</v>
      </c>
      <c r="B12" s="106" t="str">
        <f t="shared" si="1"/>
        <v>고명규</v>
      </c>
      <c r="C12" s="107" t="str">
        <f t="shared" si="19"/>
        <v>F</v>
      </c>
      <c r="D12" s="108">
        <f t="shared" si="20"/>
        <v>0.73939393939393938</v>
      </c>
      <c r="E12" s="109">
        <f t="shared" si="21"/>
        <v>7586</v>
      </c>
      <c r="F12" s="235" t="str">
        <f t="shared" si="22"/>
        <v>71</v>
      </c>
      <c r="G12" s="110" t="str">
        <f t="shared" si="23"/>
        <v>78바3227</v>
      </c>
      <c r="H12" s="111">
        <f t="shared" si="24"/>
        <v>1</v>
      </c>
      <c r="I12" s="112">
        <f t="shared" si="25"/>
        <v>1095.405</v>
      </c>
      <c r="J12" s="113">
        <f t="shared" si="26"/>
        <v>2.1497661756947818E-2</v>
      </c>
      <c r="K12" s="113">
        <f t="shared" si="27"/>
        <v>0.29919700031551166</v>
      </c>
      <c r="L12" s="113">
        <f t="shared" si="28"/>
        <v>0.22913899425326706</v>
      </c>
      <c r="M12" s="114">
        <f t="shared" si="29"/>
        <v>17.298999999999999</v>
      </c>
      <c r="N12" s="115">
        <f t="shared" si="30"/>
        <v>0.36516174382990768</v>
      </c>
      <c r="O12" s="115">
        <f t="shared" si="31"/>
        <v>82.891715849389044</v>
      </c>
      <c r="P12" s="224">
        <f t="shared" si="32"/>
        <v>7</v>
      </c>
      <c r="Q12" s="225">
        <f t="shared" si="33"/>
        <v>4</v>
      </c>
      <c r="R12" s="225">
        <f t="shared" si="34"/>
        <v>908</v>
      </c>
      <c r="T12">
        <v>503</v>
      </c>
      <c r="U12">
        <v>7586</v>
      </c>
      <c r="V12" t="s">
        <v>488</v>
      </c>
      <c r="W12">
        <v>1095.405</v>
      </c>
      <c r="X12">
        <v>449.01299999999998</v>
      </c>
      <c r="Y12">
        <v>2.44</v>
      </c>
      <c r="Z12">
        <v>17.298999999999999</v>
      </c>
      <c r="AA12">
        <v>43.247214999999997</v>
      </c>
      <c r="AB12">
        <v>0.92971400000000004</v>
      </c>
      <c r="AC12">
        <v>12.939437</v>
      </c>
      <c r="AD12" s="1">
        <v>251</v>
      </c>
      <c r="AE12">
        <v>4</v>
      </c>
      <c r="AF12">
        <v>908</v>
      </c>
      <c r="AG12">
        <v>83</v>
      </c>
      <c r="AH12">
        <v>25.328914000000001</v>
      </c>
      <c r="AI12">
        <v>5837.3</v>
      </c>
      <c r="AJ12">
        <v>0</v>
      </c>
      <c r="AK12">
        <v>7</v>
      </c>
      <c r="AL12">
        <v>1881</v>
      </c>
      <c r="AM12" t="s">
        <v>489</v>
      </c>
      <c r="AN12" t="s">
        <v>490</v>
      </c>
      <c r="AO12">
        <v>1095.405</v>
      </c>
      <c r="AR12" t="s">
        <v>117</v>
      </c>
      <c r="AS12" t="s">
        <v>121</v>
      </c>
      <c r="AT12" t="s">
        <v>474</v>
      </c>
      <c r="AU12" t="s">
        <v>488</v>
      </c>
      <c r="AV12" t="s">
        <v>48</v>
      </c>
      <c r="AW12">
        <v>1</v>
      </c>
      <c r="BB12">
        <v>0.73939393939393938</v>
      </c>
      <c r="BC12" t="s">
        <v>70</v>
      </c>
      <c r="BF12" t="s">
        <v>117</v>
      </c>
      <c r="BG12" t="s">
        <v>121</v>
      </c>
      <c r="BH12" t="s">
        <v>488</v>
      </c>
      <c r="BI12">
        <v>7586</v>
      </c>
      <c r="BJ12">
        <v>1</v>
      </c>
      <c r="BK12" t="s">
        <v>474</v>
      </c>
      <c r="BL12" t="s">
        <v>177</v>
      </c>
      <c r="BM12">
        <v>0.73939393939393938</v>
      </c>
      <c r="BN12" t="s">
        <v>70</v>
      </c>
      <c r="BO12" t="s">
        <v>192</v>
      </c>
      <c r="BP12">
        <v>1095.405</v>
      </c>
    </row>
    <row r="13" spans="1:68" ht="16.5">
      <c r="A13" s="121" t="str">
        <f t="shared" si="18"/>
        <v>강화교통</v>
      </c>
      <c r="B13" s="122" t="str">
        <f t="shared" si="1"/>
        <v>고봉인</v>
      </c>
      <c r="C13" s="123" t="str">
        <f t="shared" si="19"/>
        <v>C</v>
      </c>
      <c r="D13" s="124">
        <f t="shared" si="20"/>
        <v>0.88481481481481472</v>
      </c>
      <c r="E13" s="125">
        <f t="shared" si="21"/>
        <v>2653</v>
      </c>
      <c r="F13" s="234" t="str">
        <f t="shared" si="22"/>
        <v>70</v>
      </c>
      <c r="G13" s="126" t="str">
        <f t="shared" si="23"/>
        <v>78바3221</v>
      </c>
      <c r="H13" s="127">
        <f t="shared" si="24"/>
        <v>1</v>
      </c>
      <c r="I13" s="128">
        <f t="shared" si="25"/>
        <v>2993.3670000000002</v>
      </c>
      <c r="J13" s="129">
        <f t="shared" si="26"/>
        <v>6.1797400290642774E-3</v>
      </c>
      <c r="K13" s="129">
        <f t="shared" si="27"/>
        <v>0.32463900392173761</v>
      </c>
      <c r="L13" s="129">
        <f t="shared" si="28"/>
        <v>0.21380605852874038</v>
      </c>
      <c r="M13" s="130">
        <f t="shared" si="29"/>
        <v>14.577</v>
      </c>
      <c r="N13" s="131">
        <f t="shared" si="30"/>
        <v>0.10022158993534705</v>
      </c>
      <c r="O13" s="131">
        <f t="shared" si="31"/>
        <v>65.979213374103466</v>
      </c>
      <c r="P13" s="222">
        <f t="shared" si="32"/>
        <v>11</v>
      </c>
      <c r="Q13" s="223">
        <f t="shared" si="33"/>
        <v>3</v>
      </c>
      <c r="R13" s="223">
        <f t="shared" si="34"/>
        <v>1975</v>
      </c>
      <c r="T13">
        <v>503</v>
      </c>
      <c r="U13">
        <v>2653</v>
      </c>
      <c r="V13" t="s">
        <v>234</v>
      </c>
      <c r="W13">
        <v>2993.3670000000002</v>
      </c>
      <c r="X13">
        <v>1252.8789999999999</v>
      </c>
      <c r="Y13">
        <v>2.3889999999999998</v>
      </c>
      <c r="Z13">
        <v>14.577</v>
      </c>
      <c r="AA13">
        <v>137.948036</v>
      </c>
      <c r="AB13">
        <v>0.85248299999999999</v>
      </c>
      <c r="AC13">
        <v>44.783313</v>
      </c>
      <c r="AD13" s="1">
        <v>640</v>
      </c>
      <c r="AE13">
        <v>3</v>
      </c>
      <c r="AF13">
        <v>1975</v>
      </c>
      <c r="AG13">
        <v>89</v>
      </c>
      <c r="AH13">
        <v>21.699235999999999</v>
      </c>
      <c r="AI13">
        <v>7113.5</v>
      </c>
      <c r="AJ13">
        <v>126.7</v>
      </c>
      <c r="AK13">
        <v>11</v>
      </c>
      <c r="AL13">
        <v>2758</v>
      </c>
      <c r="AM13" t="s">
        <v>235</v>
      </c>
      <c r="AN13" t="s">
        <v>491</v>
      </c>
      <c r="AO13">
        <v>2993.3670000000002</v>
      </c>
      <c r="AR13" t="s">
        <v>117</v>
      </c>
      <c r="AS13" t="s">
        <v>120</v>
      </c>
      <c r="AT13" t="s">
        <v>207</v>
      </c>
      <c r="AU13" t="s">
        <v>234</v>
      </c>
      <c r="AV13" t="s">
        <v>48</v>
      </c>
      <c r="AW13">
        <v>1</v>
      </c>
      <c r="BB13">
        <v>0.88481481481481472</v>
      </c>
      <c r="BC13" t="s">
        <v>69</v>
      </c>
      <c r="BF13" t="s">
        <v>117</v>
      </c>
      <c r="BG13" t="s">
        <v>120</v>
      </c>
      <c r="BH13" t="s">
        <v>234</v>
      </c>
      <c r="BI13">
        <v>2653</v>
      </c>
      <c r="BJ13">
        <v>1</v>
      </c>
      <c r="BK13" t="s">
        <v>207</v>
      </c>
      <c r="BL13" t="s">
        <v>177</v>
      </c>
      <c r="BM13">
        <v>0.88481481481481472</v>
      </c>
      <c r="BN13" t="s">
        <v>69</v>
      </c>
      <c r="BO13" t="s">
        <v>180</v>
      </c>
      <c r="BP13">
        <v>2993.3670000000002</v>
      </c>
    </row>
    <row r="14" spans="1:68" ht="16.5">
      <c r="A14" s="105" t="str">
        <f t="shared" si="18"/>
        <v>강화교통</v>
      </c>
      <c r="B14" s="106" t="str">
        <f t="shared" si="1"/>
        <v>고상돈</v>
      </c>
      <c r="C14" s="107" t="str">
        <f t="shared" si="19"/>
        <v>C</v>
      </c>
      <c r="D14" s="108">
        <f t="shared" si="20"/>
        <v>0.88224457019470681</v>
      </c>
      <c r="E14" s="109">
        <f t="shared" si="21"/>
        <v>8034</v>
      </c>
      <c r="F14" s="235" t="str">
        <f t="shared" si="22"/>
        <v>70</v>
      </c>
      <c r="G14" s="110" t="str">
        <f t="shared" si="23"/>
        <v>78바3213</v>
      </c>
      <c r="H14" s="111">
        <f t="shared" si="24"/>
        <v>6</v>
      </c>
      <c r="I14" s="112">
        <f t="shared" si="25"/>
        <v>2433.0720000000001</v>
      </c>
      <c r="J14" s="113">
        <f t="shared" si="26"/>
        <v>9.4636998642060217E-3</v>
      </c>
      <c r="K14" s="113">
        <f t="shared" si="27"/>
        <v>0.29818693115406053</v>
      </c>
      <c r="L14" s="113">
        <f t="shared" si="28"/>
        <v>0.22317465327783148</v>
      </c>
      <c r="M14" s="114">
        <f t="shared" si="29"/>
        <v>12.896000000000001</v>
      </c>
      <c r="N14" s="115">
        <f t="shared" si="30"/>
        <v>0.36990274023949965</v>
      </c>
      <c r="O14" s="115">
        <f t="shared" si="31"/>
        <v>18.084133967264428</v>
      </c>
      <c r="P14" s="224">
        <f t="shared" si="32"/>
        <v>10</v>
      </c>
      <c r="Q14" s="225">
        <f t="shared" si="33"/>
        <v>9</v>
      </c>
      <c r="R14" s="225">
        <f t="shared" si="34"/>
        <v>440</v>
      </c>
      <c r="T14">
        <v>503</v>
      </c>
      <c r="U14">
        <v>8034</v>
      </c>
      <c r="V14" t="s">
        <v>376</v>
      </c>
      <c r="W14">
        <v>2433.0720000000001</v>
      </c>
      <c r="X14">
        <v>910.53200000000004</v>
      </c>
      <c r="Y14">
        <v>2.6720000000000002</v>
      </c>
      <c r="Z14">
        <v>12.896000000000001</v>
      </c>
      <c r="AA14">
        <v>105.13721</v>
      </c>
      <c r="AB14">
        <v>0.99498699999999995</v>
      </c>
      <c r="AC14">
        <v>31.350542000000001</v>
      </c>
      <c r="AD14" s="1">
        <v>543</v>
      </c>
      <c r="AE14">
        <v>9</v>
      </c>
      <c r="AF14">
        <v>440</v>
      </c>
      <c r="AG14">
        <v>94</v>
      </c>
      <c r="AH14">
        <v>23.141873</v>
      </c>
      <c r="AI14">
        <v>7858.8</v>
      </c>
      <c r="AJ14">
        <v>170.4</v>
      </c>
      <c r="AK14">
        <v>10</v>
      </c>
      <c r="AL14">
        <v>1399</v>
      </c>
      <c r="AM14" t="s">
        <v>377</v>
      </c>
      <c r="AN14" t="s">
        <v>492</v>
      </c>
      <c r="AO14">
        <v>685.96100000000001</v>
      </c>
      <c r="AR14" t="s">
        <v>117</v>
      </c>
      <c r="AS14" t="s">
        <v>120</v>
      </c>
      <c r="AT14" t="s">
        <v>204</v>
      </c>
      <c r="AU14" t="s">
        <v>376</v>
      </c>
      <c r="AV14" t="s">
        <v>48</v>
      </c>
      <c r="AW14">
        <v>6</v>
      </c>
      <c r="BB14">
        <v>0.88224457019470681</v>
      </c>
      <c r="BC14" t="s">
        <v>69</v>
      </c>
      <c r="BF14" t="s">
        <v>117</v>
      </c>
      <c r="BG14" t="s">
        <v>120</v>
      </c>
      <c r="BH14" t="s">
        <v>376</v>
      </c>
      <c r="BI14">
        <v>8034</v>
      </c>
      <c r="BJ14">
        <v>6</v>
      </c>
      <c r="BK14" t="s">
        <v>204</v>
      </c>
      <c r="BL14" t="s">
        <v>320</v>
      </c>
      <c r="BM14">
        <v>0.88224457019470681</v>
      </c>
      <c r="BN14" t="s">
        <v>69</v>
      </c>
      <c r="BO14" t="s">
        <v>180</v>
      </c>
      <c r="BP14">
        <v>2433.0720000000001</v>
      </c>
    </row>
    <row r="15" spans="1:68" ht="16.5">
      <c r="A15" s="121" t="str">
        <f t="shared" si="18"/>
        <v>강화교통</v>
      </c>
      <c r="B15" s="122" t="str">
        <f t="shared" si="1"/>
        <v>고운성</v>
      </c>
      <c r="C15" s="123" t="str">
        <f t="shared" si="19"/>
        <v>A</v>
      </c>
      <c r="D15" s="124">
        <f t="shared" si="20"/>
        <v>0.95111111111111102</v>
      </c>
      <c r="E15" s="125">
        <f t="shared" si="21"/>
        <v>5222</v>
      </c>
      <c r="F15" s="234" t="str">
        <f t="shared" si="22"/>
        <v>800</v>
      </c>
      <c r="G15" s="126" t="str">
        <f t="shared" si="23"/>
        <v>78바3242</v>
      </c>
      <c r="H15" s="127">
        <f t="shared" si="24"/>
        <v>1</v>
      </c>
      <c r="I15" s="128">
        <f t="shared" si="25"/>
        <v>2913.7</v>
      </c>
      <c r="J15" s="129">
        <f t="shared" si="26"/>
        <v>8.825976838225608E-3</v>
      </c>
      <c r="K15" s="129">
        <f t="shared" si="27"/>
        <v>0.33135817703535025</v>
      </c>
      <c r="L15" s="129">
        <f t="shared" si="28"/>
        <v>0.20489412087723513</v>
      </c>
      <c r="M15" s="130">
        <f t="shared" si="29"/>
        <v>10.683999999999999</v>
      </c>
      <c r="N15" s="131">
        <f t="shared" si="30"/>
        <v>0.17160311631259226</v>
      </c>
      <c r="O15" s="131">
        <f t="shared" si="31"/>
        <v>18.739060301335073</v>
      </c>
      <c r="P15" s="222">
        <f t="shared" si="32"/>
        <v>6</v>
      </c>
      <c r="Q15" s="223">
        <f t="shared" si="33"/>
        <v>5</v>
      </c>
      <c r="R15" s="223">
        <f t="shared" si="34"/>
        <v>546</v>
      </c>
      <c r="T15">
        <v>503</v>
      </c>
      <c r="U15">
        <v>5222</v>
      </c>
      <c r="V15" t="s">
        <v>331</v>
      </c>
      <c r="W15">
        <v>2913.7</v>
      </c>
      <c r="X15">
        <v>1134.4359999999999</v>
      </c>
      <c r="Y15">
        <v>2.5680000000000001</v>
      </c>
      <c r="Z15">
        <v>10.683999999999999</v>
      </c>
      <c r="AA15">
        <v>139.988584</v>
      </c>
      <c r="AB15">
        <v>1.235536</v>
      </c>
      <c r="AC15">
        <v>46.386361999999998</v>
      </c>
      <c r="AD15" s="1">
        <v>597</v>
      </c>
      <c r="AE15">
        <v>5</v>
      </c>
      <c r="AF15">
        <v>546</v>
      </c>
      <c r="AG15">
        <v>100</v>
      </c>
      <c r="AH15">
        <v>20.813839999999999</v>
      </c>
      <c r="AI15">
        <v>10474.700000000001</v>
      </c>
      <c r="AJ15">
        <v>223.6</v>
      </c>
      <c r="AK15">
        <v>6</v>
      </c>
      <c r="AL15">
        <v>392</v>
      </c>
      <c r="AM15" t="s">
        <v>332</v>
      </c>
      <c r="AN15" t="s">
        <v>493</v>
      </c>
      <c r="AO15">
        <v>2913.7</v>
      </c>
      <c r="AR15" t="s">
        <v>117</v>
      </c>
      <c r="AS15" t="s">
        <v>122</v>
      </c>
      <c r="AT15" t="s">
        <v>227</v>
      </c>
      <c r="AU15" t="s">
        <v>331</v>
      </c>
      <c r="AV15" t="s">
        <v>48</v>
      </c>
      <c r="AW15">
        <v>1</v>
      </c>
      <c r="BB15">
        <v>0.95111111111111102</v>
      </c>
      <c r="BC15" t="s">
        <v>66</v>
      </c>
      <c r="BF15" t="s">
        <v>117</v>
      </c>
      <c r="BG15" t="s">
        <v>122</v>
      </c>
      <c r="BH15" t="s">
        <v>331</v>
      </c>
      <c r="BI15">
        <v>5222</v>
      </c>
      <c r="BJ15">
        <v>1</v>
      </c>
      <c r="BK15" t="s">
        <v>227</v>
      </c>
      <c r="BL15" t="s">
        <v>177</v>
      </c>
      <c r="BM15">
        <v>0.95111111111111102</v>
      </c>
      <c r="BN15" t="s">
        <v>66</v>
      </c>
      <c r="BO15" t="s">
        <v>181</v>
      </c>
      <c r="BP15">
        <v>2913.7</v>
      </c>
    </row>
    <row r="16" spans="1:68" ht="16.5">
      <c r="A16" s="105" t="str">
        <f t="shared" si="18"/>
        <v>강화교통</v>
      </c>
      <c r="B16" s="106" t="str">
        <f t="shared" si="1"/>
        <v>고정복</v>
      </c>
      <c r="C16" s="107" t="str">
        <f t="shared" si="19"/>
        <v>D</v>
      </c>
      <c r="D16" s="108">
        <f t="shared" si="20"/>
        <v>0.82702420122987375</v>
      </c>
      <c r="E16" s="109">
        <f t="shared" si="21"/>
        <v>2993</v>
      </c>
      <c r="F16" s="235" t="str">
        <f t="shared" si="22"/>
        <v>17</v>
      </c>
      <c r="G16" s="110" t="str">
        <f t="shared" si="23"/>
        <v>70바3719</v>
      </c>
      <c r="H16" s="111">
        <f t="shared" si="24"/>
        <v>4</v>
      </c>
      <c r="I16" s="112">
        <f t="shared" si="25"/>
        <v>6877.2800000000007</v>
      </c>
      <c r="J16" s="113">
        <f t="shared" si="26"/>
        <v>1.2108845652180305E-2</v>
      </c>
      <c r="K16" s="113">
        <f t="shared" si="27"/>
        <v>0.36520312689194351</v>
      </c>
      <c r="L16" s="113">
        <f t="shared" si="28"/>
        <v>0.26347625805551028</v>
      </c>
      <c r="M16" s="114">
        <f t="shared" si="29"/>
        <v>10.462</v>
      </c>
      <c r="N16" s="115">
        <f t="shared" si="30"/>
        <v>0.24719074983132869</v>
      </c>
      <c r="O16" s="115">
        <f t="shared" si="31"/>
        <v>5.3364120698880955</v>
      </c>
      <c r="P16" s="224">
        <f t="shared" si="32"/>
        <v>8</v>
      </c>
      <c r="Q16" s="225">
        <f t="shared" si="33"/>
        <v>17</v>
      </c>
      <c r="R16" s="225">
        <f t="shared" si="34"/>
        <v>367</v>
      </c>
      <c r="T16">
        <v>503</v>
      </c>
      <c r="U16">
        <v>2993</v>
      </c>
      <c r="V16" t="s">
        <v>236</v>
      </c>
      <c r="W16">
        <v>6877.28</v>
      </c>
      <c r="X16">
        <v>3111.9690000000001</v>
      </c>
      <c r="Y16">
        <v>2.21</v>
      </c>
      <c r="Z16">
        <v>10.462</v>
      </c>
      <c r="AA16">
        <v>464.18041499999998</v>
      </c>
      <c r="AB16">
        <v>5.6206889999999996</v>
      </c>
      <c r="AC16">
        <v>169.520139</v>
      </c>
      <c r="AD16" s="1">
        <v>1812</v>
      </c>
      <c r="AE16">
        <v>17</v>
      </c>
      <c r="AF16">
        <v>367</v>
      </c>
      <c r="AG16">
        <v>76</v>
      </c>
      <c r="AH16">
        <v>14.815963</v>
      </c>
      <c r="AI16">
        <v>396</v>
      </c>
      <c r="AJ16">
        <v>0</v>
      </c>
      <c r="AK16">
        <v>8</v>
      </c>
      <c r="AL16">
        <v>2360</v>
      </c>
      <c r="AM16" t="s">
        <v>237</v>
      </c>
      <c r="AN16" t="s">
        <v>494</v>
      </c>
      <c r="AO16">
        <v>5712.9679999999998</v>
      </c>
      <c r="AR16" t="s">
        <v>117</v>
      </c>
      <c r="AS16" t="s">
        <v>118</v>
      </c>
      <c r="AT16" t="s">
        <v>195</v>
      </c>
      <c r="AU16" t="s">
        <v>236</v>
      </c>
      <c r="AV16" t="s">
        <v>48</v>
      </c>
      <c r="AW16">
        <v>4</v>
      </c>
      <c r="BB16">
        <v>0.82702420122987375</v>
      </c>
      <c r="BC16" t="s">
        <v>67</v>
      </c>
      <c r="BF16" t="s">
        <v>117</v>
      </c>
      <c r="BG16" t="s">
        <v>118</v>
      </c>
      <c r="BH16" t="s">
        <v>236</v>
      </c>
      <c r="BI16">
        <v>2993</v>
      </c>
      <c r="BJ16">
        <v>4</v>
      </c>
      <c r="BK16" t="s">
        <v>195</v>
      </c>
      <c r="BL16" t="s">
        <v>462</v>
      </c>
      <c r="BM16">
        <v>0.82702420122987375</v>
      </c>
      <c r="BN16" t="s">
        <v>67</v>
      </c>
      <c r="BO16" t="s">
        <v>182</v>
      </c>
      <c r="BP16">
        <v>6877.2800000000007</v>
      </c>
    </row>
    <row r="17" spans="1:68" ht="16.5">
      <c r="A17" s="121" t="str">
        <f t="shared" si="18"/>
        <v>강화교통</v>
      </c>
      <c r="B17" s="122" t="str">
        <f t="shared" si="1"/>
        <v>구택회</v>
      </c>
      <c r="C17" s="123" t="str">
        <f t="shared" si="19"/>
        <v>S</v>
      </c>
      <c r="D17" s="124">
        <f t="shared" si="20"/>
        <v>1.0333333333333332</v>
      </c>
      <c r="E17" s="125">
        <f t="shared" si="21"/>
        <v>2264</v>
      </c>
      <c r="F17" s="234" t="str">
        <f t="shared" si="22"/>
        <v>800</v>
      </c>
      <c r="G17" s="126" t="str">
        <f t="shared" si="23"/>
        <v>78바3241</v>
      </c>
      <c r="H17" s="127">
        <f t="shared" si="24"/>
        <v>1</v>
      </c>
      <c r="I17" s="128">
        <f t="shared" si="25"/>
        <v>2894.1379999999999</v>
      </c>
      <c r="J17" s="129">
        <f t="shared" si="26"/>
        <v>4.3235907014419882E-3</v>
      </c>
      <c r="K17" s="129">
        <f t="shared" si="27"/>
        <v>0.34642796773114665</v>
      </c>
      <c r="L17" s="129">
        <f t="shared" si="28"/>
        <v>0.27987608054626284</v>
      </c>
      <c r="M17" s="130">
        <f t="shared" si="29"/>
        <v>9.8019999999999996</v>
      </c>
      <c r="N17" s="131">
        <f t="shared" si="30"/>
        <v>0.82926246087781585</v>
      </c>
      <c r="O17" s="131">
        <f t="shared" si="31"/>
        <v>19.107589202726338</v>
      </c>
      <c r="P17" s="222">
        <f t="shared" si="32"/>
        <v>3</v>
      </c>
      <c r="Q17" s="223">
        <f t="shared" si="33"/>
        <v>24</v>
      </c>
      <c r="R17" s="223">
        <f t="shared" si="34"/>
        <v>553</v>
      </c>
      <c r="T17">
        <v>503</v>
      </c>
      <c r="U17">
        <v>2264</v>
      </c>
      <c r="V17" t="s">
        <v>399</v>
      </c>
      <c r="W17">
        <v>2894.1379999999999</v>
      </c>
      <c r="X17">
        <v>1037.4749999999999</v>
      </c>
      <c r="Y17">
        <v>2.79</v>
      </c>
      <c r="Z17">
        <v>9.8019999999999996</v>
      </c>
      <c r="AA17">
        <v>134.143595</v>
      </c>
      <c r="AB17">
        <v>0.579982</v>
      </c>
      <c r="AC17">
        <v>46.471093000000003</v>
      </c>
      <c r="AD17" s="1">
        <v>810</v>
      </c>
      <c r="AE17">
        <v>24</v>
      </c>
      <c r="AF17">
        <v>553</v>
      </c>
      <c r="AG17">
        <v>90</v>
      </c>
      <c r="AH17">
        <v>21.574923999999999</v>
      </c>
      <c r="AI17">
        <v>17241</v>
      </c>
      <c r="AJ17">
        <v>282.39999999999998</v>
      </c>
      <c r="AK17">
        <v>3</v>
      </c>
      <c r="AL17">
        <v>362</v>
      </c>
      <c r="AM17" t="s">
        <v>400</v>
      </c>
      <c r="AN17" t="s">
        <v>495</v>
      </c>
      <c r="AO17">
        <v>2894.1379999999999</v>
      </c>
      <c r="AR17" t="s">
        <v>117</v>
      </c>
      <c r="AS17" t="s">
        <v>122</v>
      </c>
      <c r="AT17" t="s">
        <v>386</v>
      </c>
      <c r="AU17" t="s">
        <v>399</v>
      </c>
      <c r="AV17" t="s">
        <v>48</v>
      </c>
      <c r="AW17">
        <v>1</v>
      </c>
      <c r="BB17">
        <v>1.0333333333333332</v>
      </c>
      <c r="BC17" t="s">
        <v>71</v>
      </c>
      <c r="BF17" t="s">
        <v>117</v>
      </c>
      <c r="BG17" t="s">
        <v>122</v>
      </c>
      <c r="BH17" t="s">
        <v>399</v>
      </c>
      <c r="BI17">
        <v>2264</v>
      </c>
      <c r="BJ17">
        <v>1</v>
      </c>
      <c r="BK17" t="s">
        <v>386</v>
      </c>
      <c r="BL17" t="s">
        <v>177</v>
      </c>
      <c r="BM17">
        <v>1.0333333333333332</v>
      </c>
      <c r="BN17" t="s">
        <v>71</v>
      </c>
      <c r="BO17" t="s">
        <v>179</v>
      </c>
      <c r="BP17">
        <v>2894.1379999999999</v>
      </c>
    </row>
    <row r="18" spans="1:68" ht="16.5">
      <c r="A18" s="105" t="str">
        <f t="shared" si="18"/>
        <v>강화교통</v>
      </c>
      <c r="B18" s="106" t="str">
        <f t="shared" si="1"/>
        <v>김광운</v>
      </c>
      <c r="C18" s="107" t="str">
        <f t="shared" si="19"/>
        <v>F</v>
      </c>
      <c r="D18" s="108">
        <f t="shared" si="20"/>
        <v>0.7596551724137931</v>
      </c>
      <c r="E18" s="109">
        <f t="shared" si="21"/>
        <v>972</v>
      </c>
      <c r="F18" s="235" t="s">
        <v>375</v>
      </c>
      <c r="G18" s="110" t="str">
        <f t="shared" si="23"/>
        <v>78바3213</v>
      </c>
      <c r="H18" s="111">
        <f t="shared" si="24"/>
        <v>1</v>
      </c>
      <c r="I18" s="112">
        <f t="shared" si="25"/>
        <v>2734.6149999999998</v>
      </c>
      <c r="J18" s="113">
        <f t="shared" si="26"/>
        <v>2.2628598041401458E-2</v>
      </c>
      <c r="K18" s="113">
        <f t="shared" si="27"/>
        <v>0.31659051966713075</v>
      </c>
      <c r="L18" s="113">
        <f t="shared" si="28"/>
        <v>0.21172998758508968</v>
      </c>
      <c r="M18" s="114">
        <f t="shared" si="29"/>
        <v>16.312000000000001</v>
      </c>
      <c r="N18" s="115">
        <f t="shared" si="30"/>
        <v>0</v>
      </c>
      <c r="O18" s="115">
        <f t="shared" si="31"/>
        <v>47.977503231716355</v>
      </c>
      <c r="P18" s="224">
        <f t="shared" si="32"/>
        <v>17</v>
      </c>
      <c r="Q18" s="225">
        <f t="shared" si="33"/>
        <v>0</v>
      </c>
      <c r="R18" s="225">
        <f t="shared" si="34"/>
        <v>1312</v>
      </c>
      <c r="T18">
        <v>503</v>
      </c>
      <c r="U18">
        <v>972</v>
      </c>
      <c r="V18" t="s">
        <v>238</v>
      </c>
      <c r="W18">
        <v>2734.6149999999998</v>
      </c>
      <c r="X18">
        <v>1241.297</v>
      </c>
      <c r="Y18">
        <v>2.2029999999999998</v>
      </c>
      <c r="Z18">
        <v>16.312000000000001</v>
      </c>
      <c r="AA18">
        <v>125.688034</v>
      </c>
      <c r="AB18">
        <v>2.844144</v>
      </c>
      <c r="AC18">
        <v>39.791640000000001</v>
      </c>
      <c r="AD18" s="1">
        <v>579</v>
      </c>
      <c r="AE18">
        <v>0</v>
      </c>
      <c r="AF18">
        <v>1312</v>
      </c>
      <c r="AG18">
        <v>83</v>
      </c>
      <c r="AH18">
        <v>21.757162000000001</v>
      </c>
      <c r="AI18">
        <v>7009.9</v>
      </c>
      <c r="AJ18">
        <v>0</v>
      </c>
      <c r="AK18">
        <v>17</v>
      </c>
      <c r="AL18">
        <v>1772</v>
      </c>
      <c r="AM18" t="s">
        <v>239</v>
      </c>
      <c r="AN18" t="s">
        <v>496</v>
      </c>
      <c r="AO18">
        <v>2734.6149999999998</v>
      </c>
      <c r="AR18" t="s">
        <v>117</v>
      </c>
      <c r="AS18" t="s">
        <v>120</v>
      </c>
      <c r="AT18" t="s">
        <v>204</v>
      </c>
      <c r="AU18" t="s">
        <v>238</v>
      </c>
      <c r="AV18" t="s">
        <v>48</v>
      </c>
      <c r="AW18">
        <v>1</v>
      </c>
      <c r="BB18">
        <v>0.7596551724137931</v>
      </c>
      <c r="BC18" t="s">
        <v>70</v>
      </c>
      <c r="BF18" t="s">
        <v>117</v>
      </c>
      <c r="BG18" t="s">
        <v>120</v>
      </c>
      <c r="BH18" t="s">
        <v>238</v>
      </c>
      <c r="BI18">
        <v>972</v>
      </c>
      <c r="BJ18">
        <v>1</v>
      </c>
      <c r="BK18" t="s">
        <v>204</v>
      </c>
      <c r="BL18" t="s">
        <v>177</v>
      </c>
      <c r="BM18">
        <v>0.7596551724137931</v>
      </c>
      <c r="BN18" t="s">
        <v>70</v>
      </c>
      <c r="BO18" t="s">
        <v>192</v>
      </c>
      <c r="BP18">
        <v>2734.6149999999998</v>
      </c>
    </row>
    <row r="19" spans="1:68" ht="16.5">
      <c r="A19" s="121" t="str">
        <f t="shared" si="18"/>
        <v>강화교통</v>
      </c>
      <c r="B19" s="122" t="str">
        <f t="shared" si="1"/>
        <v>김광제</v>
      </c>
      <c r="C19" s="123" t="str">
        <f t="shared" si="19"/>
        <v>F</v>
      </c>
      <c r="D19" s="124">
        <f t="shared" si="20"/>
        <v>0.76964285714285707</v>
      </c>
      <c r="E19" s="125">
        <f t="shared" si="21"/>
        <v>8368</v>
      </c>
      <c r="F19" s="234" t="str">
        <f t="shared" si="22"/>
        <v>800</v>
      </c>
      <c r="G19" s="126" t="str">
        <f t="shared" si="23"/>
        <v>78바3210</v>
      </c>
      <c r="H19" s="127">
        <f t="shared" si="24"/>
        <v>1</v>
      </c>
      <c r="I19" s="128">
        <f t="shared" si="25"/>
        <v>3549.654</v>
      </c>
      <c r="J19" s="129">
        <f t="shared" si="26"/>
        <v>1.8116246542460593E-2</v>
      </c>
      <c r="K19" s="129">
        <f t="shared" si="27"/>
        <v>0.35539966191383515</v>
      </c>
      <c r="L19" s="129">
        <f t="shared" si="28"/>
        <v>0.27101232965241118</v>
      </c>
      <c r="M19" s="130">
        <f t="shared" si="29"/>
        <v>15.978</v>
      </c>
      <c r="N19" s="131">
        <f t="shared" si="30"/>
        <v>0</v>
      </c>
      <c r="O19" s="131">
        <f t="shared" si="31"/>
        <v>23.889652343580529</v>
      </c>
      <c r="P19" s="222">
        <f t="shared" si="32"/>
        <v>7</v>
      </c>
      <c r="Q19" s="223">
        <f t="shared" si="33"/>
        <v>0</v>
      </c>
      <c r="R19" s="223">
        <f t="shared" si="34"/>
        <v>848</v>
      </c>
      <c r="T19">
        <v>503</v>
      </c>
      <c r="U19">
        <v>8368</v>
      </c>
      <c r="V19" t="s">
        <v>333</v>
      </c>
      <c r="W19">
        <v>3549.654</v>
      </c>
      <c r="X19">
        <v>1647.027</v>
      </c>
      <c r="Y19">
        <v>2.1549999999999998</v>
      </c>
      <c r="Z19">
        <v>15.978</v>
      </c>
      <c r="AA19">
        <v>164.76746399999999</v>
      </c>
      <c r="AB19">
        <v>2.9849679999999998</v>
      </c>
      <c r="AC19">
        <v>58.558301</v>
      </c>
      <c r="AD19" s="1">
        <v>962</v>
      </c>
      <c r="AE19">
        <v>0</v>
      </c>
      <c r="AF19">
        <v>848</v>
      </c>
      <c r="AG19">
        <v>92</v>
      </c>
      <c r="AH19">
        <v>21.543415</v>
      </c>
      <c r="AI19">
        <v>19504.7</v>
      </c>
      <c r="AJ19">
        <v>1039.9000000000001</v>
      </c>
      <c r="AK19">
        <v>7</v>
      </c>
      <c r="AL19">
        <v>1329</v>
      </c>
      <c r="AM19" t="s">
        <v>334</v>
      </c>
      <c r="AN19" t="s">
        <v>497</v>
      </c>
      <c r="AO19">
        <v>3549.654</v>
      </c>
      <c r="AR19" t="s">
        <v>117</v>
      </c>
      <c r="AS19" t="s">
        <v>122</v>
      </c>
      <c r="AT19" t="s">
        <v>222</v>
      </c>
      <c r="AU19" t="s">
        <v>333</v>
      </c>
      <c r="AV19" t="s">
        <v>48</v>
      </c>
      <c r="AW19">
        <v>1</v>
      </c>
      <c r="BB19">
        <v>0.76964285714285707</v>
      </c>
      <c r="BC19" t="s">
        <v>70</v>
      </c>
      <c r="BF19" t="s">
        <v>117</v>
      </c>
      <c r="BG19" t="s">
        <v>122</v>
      </c>
      <c r="BH19" t="s">
        <v>333</v>
      </c>
      <c r="BI19">
        <v>8368</v>
      </c>
      <c r="BJ19">
        <v>1</v>
      </c>
      <c r="BK19" t="s">
        <v>222</v>
      </c>
      <c r="BL19" t="s">
        <v>177</v>
      </c>
      <c r="BM19">
        <v>0.76964285714285707</v>
      </c>
      <c r="BN19" t="s">
        <v>70</v>
      </c>
      <c r="BO19" t="s">
        <v>192</v>
      </c>
      <c r="BP19">
        <v>3549.654</v>
      </c>
    </row>
    <row r="20" spans="1:68" ht="16.5">
      <c r="A20" s="105" t="str">
        <f t="shared" si="18"/>
        <v>강화교통</v>
      </c>
      <c r="B20" s="106" t="str">
        <f t="shared" si="1"/>
        <v>김덕호</v>
      </c>
      <c r="C20" s="107" t="str">
        <f t="shared" si="19"/>
        <v>F</v>
      </c>
      <c r="D20" s="108">
        <f t="shared" si="20"/>
        <v>0.75576050446422416</v>
      </c>
      <c r="E20" s="109">
        <f t="shared" si="21"/>
        <v>2724</v>
      </c>
      <c r="F20" s="235" t="str">
        <f t="shared" si="22"/>
        <v>800</v>
      </c>
      <c r="G20" s="110" t="str">
        <f t="shared" si="23"/>
        <v>78바3242</v>
      </c>
      <c r="H20" s="111">
        <f t="shared" si="24"/>
        <v>5</v>
      </c>
      <c r="I20" s="112">
        <f t="shared" si="25"/>
        <v>3059.0589999999997</v>
      </c>
      <c r="J20" s="113">
        <f t="shared" si="26"/>
        <v>6.6982406392026936E-3</v>
      </c>
      <c r="K20" s="113">
        <f t="shared" si="27"/>
        <v>0.34804678912424275</v>
      </c>
      <c r="L20" s="113">
        <f t="shared" si="28"/>
        <v>0.28047840855635675</v>
      </c>
      <c r="M20" s="114">
        <f t="shared" si="29"/>
        <v>15.94</v>
      </c>
      <c r="N20" s="115">
        <f t="shared" si="30"/>
        <v>0.22882853844924206</v>
      </c>
      <c r="O20" s="115">
        <f t="shared" si="31"/>
        <v>55.016918601439194</v>
      </c>
      <c r="P20" s="224">
        <f t="shared" si="32"/>
        <v>16</v>
      </c>
      <c r="Q20" s="225">
        <f t="shared" si="33"/>
        <v>7</v>
      </c>
      <c r="R20" s="225">
        <f t="shared" si="34"/>
        <v>1683</v>
      </c>
      <c r="T20">
        <v>503</v>
      </c>
      <c r="U20">
        <v>2724</v>
      </c>
      <c r="V20" t="s">
        <v>172</v>
      </c>
      <c r="W20">
        <v>3059.0590000000002</v>
      </c>
      <c r="X20">
        <v>1390.663</v>
      </c>
      <c r="Y20">
        <v>2.2000000000000002</v>
      </c>
      <c r="Z20">
        <v>15.94</v>
      </c>
      <c r="AA20">
        <v>139.29553300000001</v>
      </c>
      <c r="AB20">
        <v>0.93303499999999995</v>
      </c>
      <c r="AC20">
        <v>48.481363000000002</v>
      </c>
      <c r="AD20" s="1">
        <v>858</v>
      </c>
      <c r="AE20">
        <v>7</v>
      </c>
      <c r="AF20">
        <v>1683</v>
      </c>
      <c r="AG20">
        <v>102</v>
      </c>
      <c r="AH20">
        <v>21.960926000000001</v>
      </c>
      <c r="AI20">
        <v>11634.9</v>
      </c>
      <c r="AJ20">
        <v>1017.7</v>
      </c>
      <c r="AK20">
        <v>16</v>
      </c>
      <c r="AL20">
        <v>4861</v>
      </c>
      <c r="AM20" t="s">
        <v>240</v>
      </c>
      <c r="AN20" t="s">
        <v>498</v>
      </c>
      <c r="AO20">
        <v>899.45699999999999</v>
      </c>
      <c r="AR20" t="s">
        <v>117</v>
      </c>
      <c r="AS20" t="s">
        <v>122</v>
      </c>
      <c r="AT20" t="s">
        <v>227</v>
      </c>
      <c r="AU20" t="s">
        <v>172</v>
      </c>
      <c r="AV20" t="s">
        <v>48</v>
      </c>
      <c r="AW20">
        <v>5</v>
      </c>
      <c r="BB20">
        <v>0.75576050446422416</v>
      </c>
      <c r="BC20" t="s">
        <v>70</v>
      </c>
      <c r="BF20" t="s">
        <v>117</v>
      </c>
      <c r="BG20" t="s">
        <v>122</v>
      </c>
      <c r="BH20" t="s">
        <v>172</v>
      </c>
      <c r="BI20">
        <v>2724</v>
      </c>
      <c r="BJ20">
        <v>5</v>
      </c>
      <c r="BK20" t="s">
        <v>227</v>
      </c>
      <c r="BL20" t="s">
        <v>211</v>
      </c>
      <c r="BM20">
        <v>0.75576050446422416</v>
      </c>
      <c r="BN20" t="s">
        <v>70</v>
      </c>
      <c r="BO20" t="s">
        <v>192</v>
      </c>
      <c r="BP20">
        <v>3059.0589999999997</v>
      </c>
    </row>
    <row r="21" spans="1:68" ht="16.5">
      <c r="A21" s="121" t="str">
        <f t="shared" si="18"/>
        <v>강화교통</v>
      </c>
      <c r="B21" s="122" t="str">
        <f t="shared" si="1"/>
        <v>김동진</v>
      </c>
      <c r="C21" s="123" t="str">
        <f t="shared" si="19"/>
        <v>F</v>
      </c>
      <c r="D21" s="124">
        <f t="shared" si="20"/>
        <v>0.76243774440175671</v>
      </c>
      <c r="E21" s="125">
        <f t="shared" si="21"/>
        <v>9192</v>
      </c>
      <c r="F21" s="234" t="s">
        <v>375</v>
      </c>
      <c r="G21" s="126" t="str">
        <f t="shared" si="23"/>
        <v>78바3229</v>
      </c>
      <c r="H21" s="127">
        <f t="shared" si="24"/>
        <v>6</v>
      </c>
      <c r="I21" s="128">
        <f t="shared" si="25"/>
        <v>3317.4139999999993</v>
      </c>
      <c r="J21" s="129">
        <f t="shared" si="26"/>
        <v>1.5728107156999741E-2</v>
      </c>
      <c r="K21" s="129">
        <f t="shared" si="27"/>
        <v>0.29729592319380294</v>
      </c>
      <c r="L21" s="129">
        <f t="shared" si="28"/>
        <v>0.32043031107965431</v>
      </c>
      <c r="M21" s="130">
        <f t="shared" si="29"/>
        <v>16.672000000000001</v>
      </c>
      <c r="N21" s="131">
        <f t="shared" si="30"/>
        <v>2.2895959254832929</v>
      </c>
      <c r="O21" s="131">
        <f t="shared" si="31"/>
        <v>47.59949424031057</v>
      </c>
      <c r="P21" s="222">
        <f t="shared" si="32"/>
        <v>3</v>
      </c>
      <c r="Q21" s="223">
        <f t="shared" si="33"/>
        <v>76</v>
      </c>
      <c r="R21" s="223">
        <f t="shared" si="34"/>
        <v>1580</v>
      </c>
      <c r="T21">
        <v>503</v>
      </c>
      <c r="U21">
        <v>9192</v>
      </c>
      <c r="V21" t="s">
        <v>241</v>
      </c>
      <c r="W21">
        <v>3319.3629999999998</v>
      </c>
      <c r="X21">
        <v>1432.9549999999999</v>
      </c>
      <c r="Y21">
        <v>2.3159999999999998</v>
      </c>
      <c r="Z21">
        <v>16.672000000000001</v>
      </c>
      <c r="AA21">
        <v>135.636347</v>
      </c>
      <c r="AB21">
        <v>2.1333030000000002</v>
      </c>
      <c r="AC21">
        <v>40.324133000000003</v>
      </c>
      <c r="AD21" s="1">
        <v>1063</v>
      </c>
      <c r="AE21">
        <v>76</v>
      </c>
      <c r="AF21">
        <v>1580</v>
      </c>
      <c r="AG21">
        <v>106</v>
      </c>
      <c r="AH21">
        <v>24.472518000000001</v>
      </c>
      <c r="AI21">
        <v>14507.3</v>
      </c>
      <c r="AJ21">
        <v>932.7</v>
      </c>
      <c r="AK21">
        <v>3</v>
      </c>
      <c r="AL21">
        <v>351</v>
      </c>
      <c r="AM21" t="s">
        <v>242</v>
      </c>
      <c r="AN21" t="s">
        <v>499</v>
      </c>
      <c r="AO21">
        <v>1095.5219999999999</v>
      </c>
      <c r="AR21" t="s">
        <v>117</v>
      </c>
      <c r="AS21" t="s">
        <v>121</v>
      </c>
      <c r="AT21" t="s">
        <v>217</v>
      </c>
      <c r="AU21" t="s">
        <v>241</v>
      </c>
      <c r="AV21" t="s">
        <v>48</v>
      </c>
      <c r="AW21">
        <v>6</v>
      </c>
      <c r="BB21">
        <v>0.76243774440175671</v>
      </c>
      <c r="BC21" t="s">
        <v>70</v>
      </c>
      <c r="BF21" t="s">
        <v>117</v>
      </c>
      <c r="BG21" t="s">
        <v>121</v>
      </c>
      <c r="BH21" t="s">
        <v>241</v>
      </c>
      <c r="BI21">
        <v>9192</v>
      </c>
      <c r="BJ21">
        <v>6</v>
      </c>
      <c r="BK21" t="s">
        <v>217</v>
      </c>
      <c r="BL21" t="s">
        <v>203</v>
      </c>
      <c r="BM21">
        <v>0.76243774440175671</v>
      </c>
      <c r="BN21" t="s">
        <v>70</v>
      </c>
      <c r="BO21" t="s">
        <v>192</v>
      </c>
      <c r="BP21">
        <v>3317.4139999999993</v>
      </c>
    </row>
    <row r="22" spans="1:68" ht="16.5">
      <c r="A22" s="105" t="str">
        <f t="shared" si="18"/>
        <v>강화교통</v>
      </c>
      <c r="B22" s="106" t="str">
        <f t="shared" si="1"/>
        <v>김병준</v>
      </c>
      <c r="C22" s="107" t="str">
        <f t="shared" si="19"/>
        <v>B</v>
      </c>
      <c r="D22" s="108">
        <f t="shared" si="20"/>
        <v>0.90577963065361311</v>
      </c>
      <c r="E22" s="109">
        <f t="shared" si="21"/>
        <v>7619</v>
      </c>
      <c r="F22" s="235" t="str">
        <f t="shared" si="22"/>
        <v>70</v>
      </c>
      <c r="G22" s="110" t="str">
        <f t="shared" si="23"/>
        <v>78바3213</v>
      </c>
      <c r="H22" s="111">
        <f t="shared" si="24"/>
        <v>7</v>
      </c>
      <c r="I22" s="112">
        <f t="shared" si="25"/>
        <v>2961.1369999999997</v>
      </c>
      <c r="J22" s="113">
        <f t="shared" si="26"/>
        <v>1.3130249430991975E-2</v>
      </c>
      <c r="K22" s="113">
        <f t="shared" si="27"/>
        <v>0.28273736330070126</v>
      </c>
      <c r="L22" s="113">
        <f t="shared" si="28"/>
        <v>0.31541938113636758</v>
      </c>
      <c r="M22" s="114">
        <f t="shared" si="29"/>
        <v>12.05</v>
      </c>
      <c r="N22" s="115">
        <f t="shared" si="30"/>
        <v>0.20262487010901556</v>
      </c>
      <c r="O22" s="115">
        <f t="shared" si="31"/>
        <v>25.902212562269153</v>
      </c>
      <c r="P22" s="224">
        <f t="shared" si="32"/>
        <v>1</v>
      </c>
      <c r="Q22" s="225">
        <f t="shared" si="33"/>
        <v>6</v>
      </c>
      <c r="R22" s="225">
        <f t="shared" si="34"/>
        <v>767</v>
      </c>
      <c r="T22">
        <v>503</v>
      </c>
      <c r="U22">
        <v>7619</v>
      </c>
      <c r="V22" t="s">
        <v>378</v>
      </c>
      <c r="W22">
        <v>2961.1370000000002</v>
      </c>
      <c r="X22">
        <v>1030.434</v>
      </c>
      <c r="Y22">
        <v>2.8740000000000001</v>
      </c>
      <c r="Z22">
        <v>12.05</v>
      </c>
      <c r="AA22">
        <v>119.801913</v>
      </c>
      <c r="AB22">
        <v>1.573029</v>
      </c>
      <c r="AC22">
        <v>33.872477000000003</v>
      </c>
      <c r="AD22" s="1">
        <v>934</v>
      </c>
      <c r="AE22">
        <v>6</v>
      </c>
      <c r="AF22">
        <v>767</v>
      </c>
      <c r="AG22">
        <v>94</v>
      </c>
      <c r="AH22">
        <v>24.716942</v>
      </c>
      <c r="AI22">
        <v>9417</v>
      </c>
      <c r="AJ22">
        <v>326.2</v>
      </c>
      <c r="AK22">
        <v>1</v>
      </c>
      <c r="AL22">
        <v>277</v>
      </c>
      <c r="AM22" t="s">
        <v>379</v>
      </c>
      <c r="AN22" t="s">
        <v>500</v>
      </c>
      <c r="AO22">
        <v>690.14700000000005</v>
      </c>
      <c r="AR22" t="s">
        <v>117</v>
      </c>
      <c r="AS22" t="s">
        <v>120</v>
      </c>
      <c r="AT22" t="s">
        <v>204</v>
      </c>
      <c r="AU22" t="s">
        <v>378</v>
      </c>
      <c r="AV22" t="s">
        <v>48</v>
      </c>
      <c r="AW22">
        <v>7</v>
      </c>
      <c r="BB22">
        <v>0.90577963065361311</v>
      </c>
      <c r="BC22" t="s">
        <v>68</v>
      </c>
      <c r="BF22" t="s">
        <v>117</v>
      </c>
      <c r="BG22" t="s">
        <v>120</v>
      </c>
      <c r="BH22" t="s">
        <v>378</v>
      </c>
      <c r="BI22">
        <v>7619</v>
      </c>
      <c r="BJ22">
        <v>7</v>
      </c>
      <c r="BK22" t="s">
        <v>204</v>
      </c>
      <c r="BL22" t="s">
        <v>197</v>
      </c>
      <c r="BM22">
        <v>0.90577963065361311</v>
      </c>
      <c r="BN22" t="s">
        <v>68</v>
      </c>
      <c r="BO22" t="s">
        <v>178</v>
      </c>
      <c r="BP22">
        <v>2961.1369999999997</v>
      </c>
    </row>
    <row r="23" spans="1:68" ht="16.5">
      <c r="A23" s="121" t="str">
        <f t="shared" si="18"/>
        <v>강화교통</v>
      </c>
      <c r="B23" s="122" t="str">
        <f t="shared" si="1"/>
        <v>김병철</v>
      </c>
      <c r="C23" s="123" t="str">
        <f t="shared" si="19"/>
        <v>A</v>
      </c>
      <c r="D23" s="124">
        <f t="shared" si="20"/>
        <v>0.95925925925925914</v>
      </c>
      <c r="E23" s="125">
        <f t="shared" si="21"/>
        <v>4059</v>
      </c>
      <c r="F23" s="234" t="str">
        <f t="shared" si="22"/>
        <v>800</v>
      </c>
      <c r="G23" s="126" t="str">
        <f t="shared" si="23"/>
        <v>78바3212</v>
      </c>
      <c r="H23" s="127">
        <f t="shared" si="24"/>
        <v>1</v>
      </c>
      <c r="I23" s="128">
        <f t="shared" si="25"/>
        <v>2887.2979999999998</v>
      </c>
      <c r="J23" s="129">
        <f t="shared" si="26"/>
        <v>9.7465343126368342E-3</v>
      </c>
      <c r="K23" s="129">
        <f t="shared" si="27"/>
        <v>0.38721908264994587</v>
      </c>
      <c r="L23" s="129">
        <f t="shared" si="28"/>
        <v>0.32279314431693579</v>
      </c>
      <c r="M23" s="130">
        <f t="shared" si="29"/>
        <v>11.307</v>
      </c>
      <c r="N23" s="131">
        <f t="shared" si="30"/>
        <v>1.6624539621473089</v>
      </c>
      <c r="O23" s="131">
        <f t="shared" si="31"/>
        <v>26.945607969804296</v>
      </c>
      <c r="P23" s="222">
        <f t="shared" si="32"/>
        <v>19</v>
      </c>
      <c r="Q23" s="223">
        <f t="shared" si="33"/>
        <v>48</v>
      </c>
      <c r="R23" s="223">
        <f t="shared" si="34"/>
        <v>778</v>
      </c>
      <c r="T23">
        <v>503</v>
      </c>
      <c r="U23">
        <v>4059</v>
      </c>
      <c r="V23" t="s">
        <v>335</v>
      </c>
      <c r="W23">
        <v>2887.2979999999998</v>
      </c>
      <c r="X23">
        <v>1114.912</v>
      </c>
      <c r="Y23">
        <v>2.59</v>
      </c>
      <c r="Z23">
        <v>11.307</v>
      </c>
      <c r="AA23">
        <v>142.41359600000001</v>
      </c>
      <c r="AB23">
        <v>1.388039</v>
      </c>
      <c r="AC23">
        <v>55.145262000000002</v>
      </c>
      <c r="AD23" s="1">
        <v>932</v>
      </c>
      <c r="AE23">
        <v>48</v>
      </c>
      <c r="AF23">
        <v>778</v>
      </c>
      <c r="AG23">
        <v>88</v>
      </c>
      <c r="AH23">
        <v>20.274032999999999</v>
      </c>
      <c r="AI23">
        <v>16000</v>
      </c>
      <c r="AJ23">
        <v>360.6</v>
      </c>
      <c r="AK23">
        <v>19</v>
      </c>
      <c r="AL23">
        <v>10452</v>
      </c>
      <c r="AM23" t="s">
        <v>336</v>
      </c>
      <c r="AN23" t="s">
        <v>501</v>
      </c>
      <c r="AO23">
        <v>2887.2979999999998</v>
      </c>
      <c r="AR23" t="s">
        <v>117</v>
      </c>
      <c r="AS23" t="s">
        <v>122</v>
      </c>
      <c r="AT23" t="s">
        <v>323</v>
      </c>
      <c r="AU23" t="s">
        <v>335</v>
      </c>
      <c r="AV23" t="s">
        <v>48</v>
      </c>
      <c r="AW23">
        <v>1</v>
      </c>
      <c r="BB23">
        <v>0.95925925925925914</v>
      </c>
      <c r="BC23" t="s">
        <v>66</v>
      </c>
      <c r="BF23" t="s">
        <v>117</v>
      </c>
      <c r="BG23" t="s">
        <v>122</v>
      </c>
      <c r="BH23" t="s">
        <v>335</v>
      </c>
      <c r="BI23">
        <v>4059</v>
      </c>
      <c r="BJ23">
        <v>1</v>
      </c>
      <c r="BK23" t="s">
        <v>323</v>
      </c>
      <c r="BL23" t="s">
        <v>177</v>
      </c>
      <c r="BM23">
        <v>0.95925925925925914</v>
      </c>
      <c r="BN23" t="s">
        <v>66</v>
      </c>
      <c r="BO23" t="s">
        <v>181</v>
      </c>
      <c r="BP23">
        <v>2887.2979999999998</v>
      </c>
    </row>
    <row r="24" spans="1:68" ht="16.5">
      <c r="A24" s="105" t="str">
        <f t="shared" si="18"/>
        <v>강화교통</v>
      </c>
      <c r="B24" s="106" t="str">
        <f t="shared" si="1"/>
        <v>김선기</v>
      </c>
      <c r="C24" s="107" t="str">
        <f t="shared" si="19"/>
        <v>F</v>
      </c>
      <c r="D24" s="108">
        <f t="shared" si="20"/>
        <v>0.78447368421052632</v>
      </c>
      <c r="E24" s="109">
        <f t="shared" si="21"/>
        <v>7905</v>
      </c>
      <c r="F24" s="235" t="str">
        <f t="shared" si="22"/>
        <v>60-5</v>
      </c>
      <c r="G24" s="110" t="str">
        <f t="shared" si="23"/>
        <v>78바3232</v>
      </c>
      <c r="H24" s="111">
        <f t="shared" si="24"/>
        <v>1</v>
      </c>
      <c r="I24" s="112">
        <f t="shared" si="25"/>
        <v>3582.0219999999999</v>
      </c>
      <c r="J24" s="113">
        <f t="shared" si="26"/>
        <v>1.1541931980507821E-2</v>
      </c>
      <c r="K24" s="113">
        <f t="shared" si="27"/>
        <v>0.24025180662493226</v>
      </c>
      <c r="L24" s="113">
        <f t="shared" si="28"/>
        <v>0.20742474501831648</v>
      </c>
      <c r="M24" s="114">
        <f t="shared" si="29"/>
        <v>16.161000000000001</v>
      </c>
      <c r="N24" s="115">
        <f t="shared" si="30"/>
        <v>0</v>
      </c>
      <c r="O24" s="115">
        <f t="shared" si="31"/>
        <v>25.209225403975744</v>
      </c>
      <c r="P24" s="224">
        <f t="shared" si="32"/>
        <v>15</v>
      </c>
      <c r="Q24" s="225">
        <f t="shared" si="33"/>
        <v>0</v>
      </c>
      <c r="R24" s="225">
        <f t="shared" si="34"/>
        <v>903</v>
      </c>
      <c r="T24">
        <v>503</v>
      </c>
      <c r="U24">
        <v>7905</v>
      </c>
      <c r="V24" t="s">
        <v>401</v>
      </c>
      <c r="W24">
        <v>3582.0219999999999</v>
      </c>
      <c r="X24">
        <v>1201.7159999999999</v>
      </c>
      <c r="Y24">
        <v>2.9809999999999999</v>
      </c>
      <c r="Z24">
        <v>16.161000000000001</v>
      </c>
      <c r="AA24">
        <v>110.27191999999999</v>
      </c>
      <c r="AB24">
        <v>1.272751</v>
      </c>
      <c r="AC24">
        <v>26.493027999999999</v>
      </c>
      <c r="AD24" s="1">
        <v>743</v>
      </c>
      <c r="AE24">
        <v>0</v>
      </c>
      <c r="AF24">
        <v>903</v>
      </c>
      <c r="AG24">
        <v>96</v>
      </c>
      <c r="AH24">
        <v>32.483536999999998</v>
      </c>
      <c r="AI24">
        <v>24494.7</v>
      </c>
      <c r="AJ24">
        <v>5270.9</v>
      </c>
      <c r="AK24">
        <v>15</v>
      </c>
      <c r="AL24">
        <v>5368</v>
      </c>
      <c r="AM24" t="s">
        <v>402</v>
      </c>
      <c r="AN24" t="s">
        <v>502</v>
      </c>
      <c r="AO24">
        <v>3582.0219999999999</v>
      </c>
      <c r="AR24" t="s">
        <v>117</v>
      </c>
      <c r="AS24" t="s">
        <v>119</v>
      </c>
      <c r="AT24" t="s">
        <v>199</v>
      </c>
      <c r="AU24" t="s">
        <v>401</v>
      </c>
      <c r="AV24" t="s">
        <v>48</v>
      </c>
      <c r="AW24">
        <v>1</v>
      </c>
      <c r="BB24">
        <v>0.78447368421052632</v>
      </c>
      <c r="BC24" t="s">
        <v>70</v>
      </c>
      <c r="BF24" t="s">
        <v>117</v>
      </c>
      <c r="BG24" t="s">
        <v>119</v>
      </c>
      <c r="BH24" t="s">
        <v>401</v>
      </c>
      <c r="BI24">
        <v>7905</v>
      </c>
      <c r="BJ24">
        <v>1</v>
      </c>
      <c r="BK24" t="s">
        <v>199</v>
      </c>
      <c r="BL24" t="s">
        <v>177</v>
      </c>
      <c r="BM24">
        <v>0.78447368421052632</v>
      </c>
      <c r="BN24" t="s">
        <v>70</v>
      </c>
      <c r="BO24" t="s">
        <v>192</v>
      </c>
      <c r="BP24">
        <v>3582.0219999999999</v>
      </c>
    </row>
    <row r="25" spans="1:68" ht="16.5">
      <c r="A25" s="121" t="str">
        <f t="shared" si="18"/>
        <v>강화교통</v>
      </c>
      <c r="B25" s="122" t="str">
        <f t="shared" si="1"/>
        <v>김영길</v>
      </c>
      <c r="C25" s="123" t="str">
        <f t="shared" si="19"/>
        <v>C</v>
      </c>
      <c r="D25" s="124">
        <f t="shared" si="20"/>
        <v>0.8614814814814814</v>
      </c>
      <c r="E25" s="125">
        <f t="shared" si="21"/>
        <v>5110</v>
      </c>
      <c r="F25" s="234" t="str">
        <f t="shared" si="22"/>
        <v>17</v>
      </c>
      <c r="G25" s="126" t="str">
        <f t="shared" si="23"/>
        <v>78바3209</v>
      </c>
      <c r="H25" s="127">
        <f t="shared" si="24"/>
        <v>1</v>
      </c>
      <c r="I25" s="128">
        <f t="shared" si="25"/>
        <v>2302.002</v>
      </c>
      <c r="J25" s="129">
        <f t="shared" si="26"/>
        <v>1.8673809784348305E-2</v>
      </c>
      <c r="K25" s="129">
        <f t="shared" si="27"/>
        <v>0.36975576414842659</v>
      </c>
      <c r="L25" s="129">
        <f t="shared" si="28"/>
        <v>5.125972957451818E-2</v>
      </c>
      <c r="M25" s="130">
        <f t="shared" si="29"/>
        <v>9.3130000000000006</v>
      </c>
      <c r="N25" s="131">
        <f t="shared" si="30"/>
        <v>0</v>
      </c>
      <c r="O25" s="131">
        <f t="shared" si="31"/>
        <v>7.6455189873857625</v>
      </c>
      <c r="P25" s="222">
        <f t="shared" si="32"/>
        <v>0</v>
      </c>
      <c r="Q25" s="223">
        <f t="shared" si="33"/>
        <v>0</v>
      </c>
      <c r="R25" s="223">
        <f t="shared" si="34"/>
        <v>176</v>
      </c>
      <c r="T25">
        <v>503</v>
      </c>
      <c r="U25">
        <v>5110</v>
      </c>
      <c r="V25" t="s">
        <v>503</v>
      </c>
      <c r="W25">
        <v>2302.002</v>
      </c>
      <c r="X25">
        <v>989.54</v>
      </c>
      <c r="Y25">
        <v>2.3260000000000001</v>
      </c>
      <c r="Z25">
        <v>9.3130000000000006</v>
      </c>
      <c r="AA25">
        <v>160.665233</v>
      </c>
      <c r="AB25">
        <v>3.000232</v>
      </c>
      <c r="AC25">
        <v>59.406896000000003</v>
      </c>
      <c r="AD25" s="1">
        <v>118</v>
      </c>
      <c r="AE25">
        <v>0</v>
      </c>
      <c r="AF25">
        <v>176</v>
      </c>
      <c r="AG25">
        <v>80</v>
      </c>
      <c r="AH25">
        <v>14.327940999999999</v>
      </c>
      <c r="AI25">
        <v>223.6</v>
      </c>
      <c r="AJ25">
        <v>0</v>
      </c>
      <c r="AK25">
        <v>0</v>
      </c>
      <c r="AL25">
        <v>0</v>
      </c>
      <c r="AM25" t="s">
        <v>504</v>
      </c>
      <c r="AN25" t="s">
        <v>505</v>
      </c>
      <c r="AO25">
        <v>2302.002</v>
      </c>
      <c r="AR25" t="s">
        <v>117</v>
      </c>
      <c r="AS25" t="s">
        <v>118</v>
      </c>
      <c r="AT25" t="s">
        <v>455</v>
      </c>
      <c r="AU25" t="s">
        <v>503</v>
      </c>
      <c r="AV25" t="s">
        <v>48</v>
      </c>
      <c r="AW25">
        <v>1</v>
      </c>
      <c r="BB25">
        <v>0.8614814814814814</v>
      </c>
      <c r="BC25" t="s">
        <v>69</v>
      </c>
      <c r="BF25" t="s">
        <v>117</v>
      </c>
      <c r="BG25" t="s">
        <v>118</v>
      </c>
      <c r="BH25" t="s">
        <v>503</v>
      </c>
      <c r="BI25">
        <v>5110</v>
      </c>
      <c r="BJ25">
        <v>1</v>
      </c>
      <c r="BK25" t="s">
        <v>455</v>
      </c>
      <c r="BL25" t="s">
        <v>177</v>
      </c>
      <c r="BM25">
        <v>0.8614814814814814</v>
      </c>
      <c r="BN25" t="s">
        <v>69</v>
      </c>
      <c r="BO25" t="s">
        <v>180</v>
      </c>
      <c r="BP25">
        <v>2302.002</v>
      </c>
    </row>
    <row r="26" spans="1:68" ht="16.5">
      <c r="A26" s="105" t="str">
        <f t="shared" si="18"/>
        <v>강화교통</v>
      </c>
      <c r="B26" s="106" t="str">
        <f t="shared" si="1"/>
        <v>김영민</v>
      </c>
      <c r="C26" s="107" t="str">
        <f t="shared" si="19"/>
        <v>D</v>
      </c>
      <c r="D26" s="108">
        <f t="shared" si="20"/>
        <v>0.80172413793103459</v>
      </c>
      <c r="E26" s="109">
        <f t="shared" si="21"/>
        <v>1658</v>
      </c>
      <c r="F26" s="235" t="str">
        <f t="shared" si="22"/>
        <v>70</v>
      </c>
      <c r="G26" s="110" t="str">
        <f t="shared" si="23"/>
        <v>78바3214</v>
      </c>
      <c r="H26" s="111">
        <f t="shared" si="24"/>
        <v>1</v>
      </c>
      <c r="I26" s="112">
        <f t="shared" si="25"/>
        <v>2264.8939999999998</v>
      </c>
      <c r="J26" s="113">
        <f t="shared" si="26"/>
        <v>1.0005214452815584E-2</v>
      </c>
      <c r="K26" s="113">
        <f t="shared" si="27"/>
        <v>0.33453488952672955</v>
      </c>
      <c r="L26" s="113">
        <f t="shared" si="28"/>
        <v>0.16733674953441532</v>
      </c>
      <c r="M26" s="114">
        <f t="shared" si="29"/>
        <v>15.848000000000001</v>
      </c>
      <c r="N26" s="115">
        <f t="shared" si="30"/>
        <v>4.4152176658157072E-2</v>
      </c>
      <c r="O26" s="115">
        <f t="shared" si="31"/>
        <v>28.389849591194999</v>
      </c>
      <c r="P26" s="224">
        <f t="shared" si="32"/>
        <v>20</v>
      </c>
      <c r="Q26" s="225">
        <f t="shared" si="33"/>
        <v>1</v>
      </c>
      <c r="R26" s="225">
        <f t="shared" si="34"/>
        <v>643</v>
      </c>
      <c r="T26">
        <v>503</v>
      </c>
      <c r="U26">
        <v>1658</v>
      </c>
      <c r="V26" t="s">
        <v>243</v>
      </c>
      <c r="W26">
        <v>2264.8939999999998</v>
      </c>
      <c r="X26">
        <v>973.97</v>
      </c>
      <c r="Y26">
        <v>2.3250000000000002</v>
      </c>
      <c r="Z26">
        <v>15.848000000000001</v>
      </c>
      <c r="AA26">
        <v>107.330533</v>
      </c>
      <c r="AB26">
        <v>1.0738650000000001</v>
      </c>
      <c r="AC26">
        <v>35.905808</v>
      </c>
      <c r="AD26" s="1">
        <v>379</v>
      </c>
      <c r="AE26">
        <v>1</v>
      </c>
      <c r="AF26">
        <v>643</v>
      </c>
      <c r="AG26">
        <v>84</v>
      </c>
      <c r="AH26">
        <v>21.102046999999999</v>
      </c>
      <c r="AI26">
        <v>6985</v>
      </c>
      <c r="AJ26">
        <v>18</v>
      </c>
      <c r="AK26">
        <v>20</v>
      </c>
      <c r="AL26">
        <v>9676</v>
      </c>
      <c r="AM26" t="s">
        <v>244</v>
      </c>
      <c r="AN26" t="s">
        <v>506</v>
      </c>
      <c r="AO26">
        <v>2264.8939999999998</v>
      </c>
      <c r="AR26" t="s">
        <v>117</v>
      </c>
      <c r="AS26" t="s">
        <v>120</v>
      </c>
      <c r="AT26" t="s">
        <v>205</v>
      </c>
      <c r="AU26" t="s">
        <v>243</v>
      </c>
      <c r="AV26" t="s">
        <v>48</v>
      </c>
      <c r="AW26">
        <v>1</v>
      </c>
      <c r="BB26">
        <v>0.80172413793103459</v>
      </c>
      <c r="BC26" t="s">
        <v>67</v>
      </c>
      <c r="BF26" t="s">
        <v>117</v>
      </c>
      <c r="BG26" t="s">
        <v>120</v>
      </c>
      <c r="BH26" t="s">
        <v>243</v>
      </c>
      <c r="BI26">
        <v>1658</v>
      </c>
      <c r="BJ26">
        <v>1</v>
      </c>
      <c r="BK26" t="s">
        <v>205</v>
      </c>
      <c r="BL26" t="s">
        <v>177</v>
      </c>
      <c r="BM26">
        <v>0.80172413793103459</v>
      </c>
      <c r="BN26" t="s">
        <v>67</v>
      </c>
      <c r="BO26" t="s">
        <v>182</v>
      </c>
      <c r="BP26">
        <v>2264.8939999999998</v>
      </c>
    </row>
    <row r="27" spans="1:68" ht="16.5">
      <c r="A27" s="121" t="str">
        <f t="shared" si="18"/>
        <v>강화교통</v>
      </c>
      <c r="B27" s="122" t="str">
        <f t="shared" si="1"/>
        <v>김영소</v>
      </c>
      <c r="C27" s="123" t="str">
        <f t="shared" si="19"/>
        <v>F</v>
      </c>
      <c r="D27" s="124">
        <f t="shared" si="20"/>
        <v>0.73382352941176476</v>
      </c>
      <c r="E27" s="125">
        <f t="shared" si="21"/>
        <v>4106</v>
      </c>
      <c r="F27" s="234" t="str">
        <f t="shared" si="22"/>
        <v>71</v>
      </c>
      <c r="G27" s="126" t="str">
        <f t="shared" si="23"/>
        <v>78바3229</v>
      </c>
      <c r="H27" s="127">
        <f t="shared" si="24"/>
        <v>1</v>
      </c>
      <c r="I27" s="128">
        <f t="shared" si="25"/>
        <v>3640.7869999999998</v>
      </c>
      <c r="J27" s="129">
        <f t="shared" si="26"/>
        <v>9.4229586053257239E-3</v>
      </c>
      <c r="K27" s="129">
        <f t="shared" si="27"/>
        <v>0.28951864837007502</v>
      </c>
      <c r="L27" s="129">
        <f t="shared" si="28"/>
        <v>0.20819674427534487</v>
      </c>
      <c r="M27" s="130">
        <f t="shared" si="29"/>
        <v>15.689</v>
      </c>
      <c r="N27" s="131">
        <f t="shared" si="30"/>
        <v>5.4933177909061971E-2</v>
      </c>
      <c r="O27" s="131">
        <f t="shared" si="31"/>
        <v>70.314467723599321</v>
      </c>
      <c r="P27" s="222">
        <f t="shared" si="32"/>
        <v>5</v>
      </c>
      <c r="Q27" s="223">
        <f t="shared" si="33"/>
        <v>2</v>
      </c>
      <c r="R27" s="223">
        <f t="shared" si="34"/>
        <v>2560</v>
      </c>
      <c r="T27">
        <v>503</v>
      </c>
      <c r="U27">
        <v>4106</v>
      </c>
      <c r="V27" t="s">
        <v>245</v>
      </c>
      <c r="W27">
        <v>3640.7869999999998</v>
      </c>
      <c r="X27">
        <v>1459.1420000000001</v>
      </c>
      <c r="Y27">
        <v>2.4950000000000001</v>
      </c>
      <c r="Z27">
        <v>15.689</v>
      </c>
      <c r="AA27">
        <v>145.85885999999999</v>
      </c>
      <c r="AB27">
        <v>1.374422</v>
      </c>
      <c r="AC27">
        <v>42.228859999999997</v>
      </c>
      <c r="AD27" s="1">
        <v>758</v>
      </c>
      <c r="AE27">
        <v>2</v>
      </c>
      <c r="AF27">
        <v>2560</v>
      </c>
      <c r="AG27">
        <v>79</v>
      </c>
      <c r="AH27">
        <v>24.961027000000001</v>
      </c>
      <c r="AI27">
        <v>10274.200000000001</v>
      </c>
      <c r="AJ27">
        <v>0</v>
      </c>
      <c r="AK27">
        <v>5</v>
      </c>
      <c r="AL27">
        <v>165</v>
      </c>
      <c r="AM27" t="s">
        <v>246</v>
      </c>
      <c r="AN27" t="s">
        <v>507</v>
      </c>
      <c r="AO27">
        <v>3640.7869999999998</v>
      </c>
      <c r="AR27" t="s">
        <v>117</v>
      </c>
      <c r="AS27" t="s">
        <v>121</v>
      </c>
      <c r="AT27" t="s">
        <v>217</v>
      </c>
      <c r="AU27" t="s">
        <v>245</v>
      </c>
      <c r="AV27" t="s">
        <v>48</v>
      </c>
      <c r="AW27">
        <v>1</v>
      </c>
      <c r="BB27">
        <v>0.73382352941176476</v>
      </c>
      <c r="BC27" t="s">
        <v>70</v>
      </c>
      <c r="BF27" t="s">
        <v>117</v>
      </c>
      <c r="BG27" t="s">
        <v>121</v>
      </c>
      <c r="BH27" t="s">
        <v>245</v>
      </c>
      <c r="BI27">
        <v>4106</v>
      </c>
      <c r="BJ27">
        <v>1</v>
      </c>
      <c r="BK27" t="s">
        <v>217</v>
      </c>
      <c r="BL27" t="s">
        <v>177</v>
      </c>
      <c r="BM27">
        <v>0.73382352941176476</v>
      </c>
      <c r="BN27" t="s">
        <v>70</v>
      </c>
      <c r="BO27" t="s">
        <v>192</v>
      </c>
      <c r="BP27">
        <v>3640.7869999999998</v>
      </c>
    </row>
    <row r="28" spans="1:68" ht="16.5">
      <c r="A28" s="105" t="str">
        <f t="shared" si="18"/>
        <v>강화교통</v>
      </c>
      <c r="B28" s="106" t="str">
        <f t="shared" si="1"/>
        <v>김익순</v>
      </c>
      <c r="C28" s="107" t="str">
        <f t="shared" si="19"/>
        <v>F</v>
      </c>
      <c r="D28" s="108">
        <f t="shared" si="20"/>
        <v>0.78740740740740733</v>
      </c>
      <c r="E28" s="109">
        <f t="shared" si="21"/>
        <v>4684</v>
      </c>
      <c r="F28" s="235" t="str">
        <f t="shared" si="22"/>
        <v>70</v>
      </c>
      <c r="G28" s="110" t="str">
        <f t="shared" si="23"/>
        <v>78바3202</v>
      </c>
      <c r="H28" s="111">
        <f t="shared" si="24"/>
        <v>1</v>
      </c>
      <c r="I28" s="112">
        <f t="shared" si="25"/>
        <v>3714.8229999999999</v>
      </c>
      <c r="J28" s="113">
        <f t="shared" si="26"/>
        <v>1.5729263312696279E-2</v>
      </c>
      <c r="K28" s="113">
        <f t="shared" si="27"/>
        <v>0.30906791694335534</v>
      </c>
      <c r="L28" s="113">
        <f t="shared" si="28"/>
        <v>0.26461556849411133</v>
      </c>
      <c r="M28" s="114">
        <f t="shared" si="29"/>
        <v>17.747</v>
      </c>
      <c r="N28" s="115">
        <f t="shared" si="30"/>
        <v>0</v>
      </c>
      <c r="O28" s="115">
        <f t="shared" si="31"/>
        <v>12.625096808111719</v>
      </c>
      <c r="P28" s="224">
        <f t="shared" si="32"/>
        <v>5</v>
      </c>
      <c r="Q28" s="225">
        <f t="shared" si="33"/>
        <v>0</v>
      </c>
      <c r="R28" s="225">
        <f t="shared" si="34"/>
        <v>469</v>
      </c>
      <c r="T28">
        <v>503</v>
      </c>
      <c r="U28">
        <v>4684</v>
      </c>
      <c r="V28" t="s">
        <v>247</v>
      </c>
      <c r="W28">
        <v>3714.8229999999999</v>
      </c>
      <c r="X28">
        <v>1747.0260000000001</v>
      </c>
      <c r="Y28">
        <v>2.1259999999999999</v>
      </c>
      <c r="Z28">
        <v>17.747</v>
      </c>
      <c r="AA28">
        <v>166.24885399999999</v>
      </c>
      <c r="AB28">
        <v>2.6149719999999999</v>
      </c>
      <c r="AC28">
        <v>51.382187000000002</v>
      </c>
      <c r="AD28" s="1">
        <v>983</v>
      </c>
      <c r="AE28">
        <v>0</v>
      </c>
      <c r="AF28">
        <v>469</v>
      </c>
      <c r="AG28">
        <v>80</v>
      </c>
      <c r="AH28">
        <v>22.344954000000001</v>
      </c>
      <c r="AI28">
        <v>11478.7</v>
      </c>
      <c r="AJ28">
        <v>0</v>
      </c>
      <c r="AK28">
        <v>5</v>
      </c>
      <c r="AL28">
        <v>525</v>
      </c>
      <c r="AM28" t="s">
        <v>248</v>
      </c>
      <c r="AN28" t="s">
        <v>508</v>
      </c>
      <c r="AO28">
        <v>3714.8229999999999</v>
      </c>
      <c r="AR28" t="s">
        <v>117</v>
      </c>
      <c r="AS28" t="s">
        <v>120</v>
      </c>
      <c r="AT28" t="s">
        <v>201</v>
      </c>
      <c r="AU28" t="s">
        <v>247</v>
      </c>
      <c r="AV28" t="s">
        <v>48</v>
      </c>
      <c r="AW28">
        <v>1</v>
      </c>
      <c r="BB28">
        <v>0.78740740740740733</v>
      </c>
      <c r="BC28" t="s">
        <v>70</v>
      </c>
      <c r="BF28" t="s">
        <v>117</v>
      </c>
      <c r="BG28" t="s">
        <v>120</v>
      </c>
      <c r="BH28" t="s">
        <v>247</v>
      </c>
      <c r="BI28">
        <v>4684</v>
      </c>
      <c r="BJ28">
        <v>1</v>
      </c>
      <c r="BK28" t="s">
        <v>201</v>
      </c>
      <c r="BL28" t="s">
        <v>177</v>
      </c>
      <c r="BM28">
        <v>0.78740740740740733</v>
      </c>
      <c r="BN28" t="s">
        <v>70</v>
      </c>
      <c r="BO28" t="s">
        <v>192</v>
      </c>
      <c r="BP28">
        <v>3714.8229999999999</v>
      </c>
    </row>
    <row r="29" spans="1:68" ht="16.5">
      <c r="A29" s="121" t="str">
        <f t="shared" si="18"/>
        <v>강화교통</v>
      </c>
      <c r="B29" s="122" t="str">
        <f t="shared" si="1"/>
        <v>김재화</v>
      </c>
      <c r="C29" s="123" t="str">
        <f t="shared" si="19"/>
        <v>C</v>
      </c>
      <c r="D29" s="124">
        <f t="shared" si="20"/>
        <v>0.88148148148148142</v>
      </c>
      <c r="E29" s="125">
        <f t="shared" si="21"/>
        <v>1052</v>
      </c>
      <c r="F29" s="234" t="str">
        <f t="shared" si="22"/>
        <v>800</v>
      </c>
      <c r="G29" s="126" t="str">
        <f t="shared" si="23"/>
        <v>78바3211</v>
      </c>
      <c r="H29" s="127">
        <f t="shared" si="24"/>
        <v>1</v>
      </c>
      <c r="I29" s="128">
        <f t="shared" si="25"/>
        <v>2677.7440000000001</v>
      </c>
      <c r="J29" s="129">
        <f t="shared" si="26"/>
        <v>1.0225103102711868E-2</v>
      </c>
      <c r="K29" s="129">
        <f t="shared" si="27"/>
        <v>0.35273852030306158</v>
      </c>
      <c r="L29" s="129">
        <f t="shared" si="28"/>
        <v>0.28195376406407779</v>
      </c>
      <c r="M29" s="130">
        <f t="shared" si="29"/>
        <v>12.786</v>
      </c>
      <c r="N29" s="131">
        <f t="shared" si="30"/>
        <v>0.44813843294952765</v>
      </c>
      <c r="O29" s="131">
        <f t="shared" si="31"/>
        <v>32.228622302953532</v>
      </c>
      <c r="P29" s="222">
        <f t="shared" si="32"/>
        <v>3</v>
      </c>
      <c r="Q29" s="223">
        <f t="shared" si="33"/>
        <v>12</v>
      </c>
      <c r="R29" s="223">
        <f t="shared" si="34"/>
        <v>863</v>
      </c>
      <c r="T29">
        <v>503</v>
      </c>
      <c r="U29">
        <v>1052</v>
      </c>
      <c r="V29" t="s">
        <v>337</v>
      </c>
      <c r="W29">
        <v>2677.7440000000001</v>
      </c>
      <c r="X29">
        <v>1125.2819999999999</v>
      </c>
      <c r="Y29">
        <v>2.38</v>
      </c>
      <c r="Z29">
        <v>12.786</v>
      </c>
      <c r="AA29">
        <v>125.886359</v>
      </c>
      <c r="AB29">
        <v>1.287201</v>
      </c>
      <c r="AC29">
        <v>44.404967999999997</v>
      </c>
      <c r="AD29" s="1">
        <v>755</v>
      </c>
      <c r="AE29">
        <v>12</v>
      </c>
      <c r="AF29">
        <v>863</v>
      </c>
      <c r="AG29">
        <v>107</v>
      </c>
      <c r="AH29">
        <v>21.271121000000001</v>
      </c>
      <c r="AI29">
        <v>10581.4</v>
      </c>
      <c r="AJ29">
        <v>757.6</v>
      </c>
      <c r="AK29">
        <v>3</v>
      </c>
      <c r="AL29">
        <v>80</v>
      </c>
      <c r="AM29" t="s">
        <v>338</v>
      </c>
      <c r="AN29" t="s">
        <v>509</v>
      </c>
      <c r="AO29">
        <v>2677.7440000000001</v>
      </c>
      <c r="AR29" t="s">
        <v>117</v>
      </c>
      <c r="AS29" t="s">
        <v>122</v>
      </c>
      <c r="AT29" t="s">
        <v>322</v>
      </c>
      <c r="AU29" t="s">
        <v>337</v>
      </c>
      <c r="AV29" t="s">
        <v>48</v>
      </c>
      <c r="AW29">
        <v>1</v>
      </c>
      <c r="BB29">
        <v>0.88148148148148142</v>
      </c>
      <c r="BC29" t="s">
        <v>69</v>
      </c>
      <c r="BF29" t="s">
        <v>117</v>
      </c>
      <c r="BG29" t="s">
        <v>122</v>
      </c>
      <c r="BH29" t="s">
        <v>337</v>
      </c>
      <c r="BI29">
        <v>1052</v>
      </c>
      <c r="BJ29">
        <v>1</v>
      </c>
      <c r="BK29" t="s">
        <v>322</v>
      </c>
      <c r="BL29" t="s">
        <v>177</v>
      </c>
      <c r="BM29">
        <v>0.88148148148148142</v>
      </c>
      <c r="BN29" t="s">
        <v>69</v>
      </c>
      <c r="BO29" t="s">
        <v>180</v>
      </c>
      <c r="BP29">
        <v>2677.7440000000001</v>
      </c>
    </row>
    <row r="30" spans="1:68" ht="16.5">
      <c r="A30" s="105" t="str">
        <f t="shared" si="18"/>
        <v>강화교통</v>
      </c>
      <c r="B30" s="106" t="str">
        <f t="shared" si="1"/>
        <v>김종만</v>
      </c>
      <c r="C30" s="107" t="str">
        <f t="shared" si="19"/>
        <v>S</v>
      </c>
      <c r="D30" s="108">
        <f t="shared" si="20"/>
        <v>1.0829629629629629</v>
      </c>
      <c r="E30" s="109">
        <f t="shared" si="21"/>
        <v>6077</v>
      </c>
      <c r="F30" s="235" t="str">
        <f t="shared" si="22"/>
        <v>801</v>
      </c>
      <c r="G30" s="110" t="str">
        <f t="shared" si="23"/>
        <v>78바3216</v>
      </c>
      <c r="H30" s="111">
        <f t="shared" si="24"/>
        <v>1</v>
      </c>
      <c r="I30" s="112">
        <f t="shared" si="25"/>
        <v>3413.9409999999998</v>
      </c>
      <c r="J30" s="113">
        <f t="shared" si="26"/>
        <v>2.3106609221433063E-2</v>
      </c>
      <c r="K30" s="113">
        <f t="shared" si="27"/>
        <v>0.31891489934152711</v>
      </c>
      <c r="L30" s="113">
        <f t="shared" si="28"/>
        <v>0.30463326694866727</v>
      </c>
      <c r="M30" s="114">
        <f t="shared" si="29"/>
        <v>10.17</v>
      </c>
      <c r="N30" s="115">
        <f t="shared" si="30"/>
        <v>0.8201664879387196</v>
      </c>
      <c r="O30" s="115">
        <f t="shared" si="31"/>
        <v>8.0552065779695674</v>
      </c>
      <c r="P30" s="224">
        <f t="shared" si="32"/>
        <v>44</v>
      </c>
      <c r="Q30" s="225">
        <f t="shared" si="33"/>
        <v>28</v>
      </c>
      <c r="R30" s="225">
        <f t="shared" si="34"/>
        <v>275</v>
      </c>
      <c r="T30">
        <v>503</v>
      </c>
      <c r="U30">
        <v>6077</v>
      </c>
      <c r="V30" t="s">
        <v>339</v>
      </c>
      <c r="W30">
        <v>3413.9409999999998</v>
      </c>
      <c r="X30">
        <v>1167.5640000000001</v>
      </c>
      <c r="Y30">
        <v>2.9239999999999999</v>
      </c>
      <c r="Z30">
        <v>10.17</v>
      </c>
      <c r="AA30">
        <v>124.013306</v>
      </c>
      <c r="AB30">
        <v>2.8655270000000002</v>
      </c>
      <c r="AC30">
        <v>39.549691000000003</v>
      </c>
      <c r="AD30" s="1">
        <v>1040</v>
      </c>
      <c r="AE30">
        <v>28</v>
      </c>
      <c r="AF30">
        <v>275</v>
      </c>
      <c r="AG30">
        <v>109</v>
      </c>
      <c r="AH30">
        <v>27.528828000000001</v>
      </c>
      <c r="AI30">
        <v>22266.799999999999</v>
      </c>
      <c r="AJ30">
        <v>17026.400000000001</v>
      </c>
      <c r="AK30">
        <v>44</v>
      </c>
      <c r="AL30">
        <v>13563</v>
      </c>
      <c r="AM30" t="s">
        <v>340</v>
      </c>
      <c r="AN30" t="s">
        <v>510</v>
      </c>
      <c r="AO30">
        <v>3413.9409999999998</v>
      </c>
      <c r="AR30" t="s">
        <v>117</v>
      </c>
      <c r="AS30" t="s">
        <v>123</v>
      </c>
      <c r="AT30" t="s">
        <v>325</v>
      </c>
      <c r="AU30" t="s">
        <v>339</v>
      </c>
      <c r="AV30" t="s">
        <v>48</v>
      </c>
      <c r="AW30">
        <v>1</v>
      </c>
      <c r="BB30">
        <v>1.0829629629629629</v>
      </c>
      <c r="BC30" t="s">
        <v>71</v>
      </c>
      <c r="BF30" t="s">
        <v>117</v>
      </c>
      <c r="BG30" t="s">
        <v>123</v>
      </c>
      <c r="BH30" t="s">
        <v>339</v>
      </c>
      <c r="BI30">
        <v>6077</v>
      </c>
      <c r="BJ30">
        <v>1</v>
      </c>
      <c r="BK30" t="s">
        <v>325</v>
      </c>
      <c r="BL30" t="s">
        <v>177</v>
      </c>
      <c r="BM30">
        <v>1.0829629629629629</v>
      </c>
      <c r="BN30" t="s">
        <v>71</v>
      </c>
      <c r="BO30" t="s">
        <v>179</v>
      </c>
      <c r="BP30">
        <v>3413.9409999999998</v>
      </c>
    </row>
    <row r="31" spans="1:68" ht="16.5">
      <c r="A31" s="121" t="str">
        <f t="shared" si="18"/>
        <v>강화교통</v>
      </c>
      <c r="B31" s="122" t="str">
        <f t="shared" si="1"/>
        <v>김준호</v>
      </c>
      <c r="C31" s="123" t="str">
        <f t="shared" si="19"/>
        <v>B</v>
      </c>
      <c r="D31" s="124">
        <f t="shared" si="20"/>
        <v>0.94617969046622163</v>
      </c>
      <c r="E31" s="125">
        <f t="shared" si="21"/>
        <v>7824</v>
      </c>
      <c r="F31" s="234" t="str">
        <f t="shared" si="22"/>
        <v>17</v>
      </c>
      <c r="G31" s="126" t="str">
        <f t="shared" si="23"/>
        <v>70바3716</v>
      </c>
      <c r="H31" s="127">
        <f t="shared" si="24"/>
        <v>2</v>
      </c>
      <c r="I31" s="128">
        <f t="shared" si="25"/>
        <v>514.97299999999996</v>
      </c>
      <c r="J31" s="129">
        <f t="shared" si="26"/>
        <v>2.5164851962830487E-2</v>
      </c>
      <c r="K31" s="129">
        <f t="shared" si="27"/>
        <v>0.33836445877435994</v>
      </c>
      <c r="L31" s="129">
        <f t="shared" si="28"/>
        <v>5.4371782598310985E-2</v>
      </c>
      <c r="M31" s="130">
        <f t="shared" si="29"/>
        <v>9.1739999999999995</v>
      </c>
      <c r="N31" s="131">
        <f t="shared" si="30"/>
        <v>0</v>
      </c>
      <c r="O31" s="131">
        <f t="shared" si="31"/>
        <v>11.262726395364417</v>
      </c>
      <c r="P31" s="222">
        <f t="shared" si="32"/>
        <v>0</v>
      </c>
      <c r="Q31" s="223">
        <f t="shared" si="33"/>
        <v>0</v>
      </c>
      <c r="R31" s="223">
        <f t="shared" si="34"/>
        <v>58</v>
      </c>
      <c r="T31">
        <v>503</v>
      </c>
      <c r="U31">
        <v>7824</v>
      </c>
      <c r="V31" t="s">
        <v>511</v>
      </c>
      <c r="W31">
        <v>514.97299999999996</v>
      </c>
      <c r="X31">
        <v>213.95</v>
      </c>
      <c r="Y31">
        <v>2.407</v>
      </c>
      <c r="Z31">
        <v>9.1739999999999995</v>
      </c>
      <c r="AA31">
        <v>33.677487999999997</v>
      </c>
      <c r="AB31">
        <v>0.84748900000000005</v>
      </c>
      <c r="AC31">
        <v>11.395265</v>
      </c>
      <c r="AD31" s="1">
        <v>28</v>
      </c>
      <c r="AE31">
        <v>0</v>
      </c>
      <c r="AF31">
        <v>58</v>
      </c>
      <c r="AG31">
        <v>67</v>
      </c>
      <c r="AH31">
        <v>15.291312</v>
      </c>
      <c r="AI31">
        <v>16.600000000000001</v>
      </c>
      <c r="AJ31">
        <v>0</v>
      </c>
      <c r="AK31">
        <v>0</v>
      </c>
      <c r="AL31">
        <v>0</v>
      </c>
      <c r="AM31" t="s">
        <v>512</v>
      </c>
      <c r="AN31" t="s">
        <v>513</v>
      </c>
      <c r="AO31">
        <v>265.084</v>
      </c>
      <c r="AR31" t="s">
        <v>117</v>
      </c>
      <c r="AS31" t="s">
        <v>118</v>
      </c>
      <c r="AT31" t="s">
        <v>452</v>
      </c>
      <c r="AU31" t="s">
        <v>511</v>
      </c>
      <c r="AV31" t="s">
        <v>48</v>
      </c>
      <c r="AW31">
        <v>2</v>
      </c>
      <c r="BB31">
        <v>0.94617969046622163</v>
      </c>
      <c r="BC31" t="s">
        <v>68</v>
      </c>
      <c r="BF31" t="s">
        <v>117</v>
      </c>
      <c r="BG31" t="s">
        <v>118</v>
      </c>
      <c r="BH31" t="s">
        <v>511</v>
      </c>
      <c r="BI31">
        <v>7824</v>
      </c>
      <c r="BJ31">
        <v>2</v>
      </c>
      <c r="BK31" t="s">
        <v>452</v>
      </c>
      <c r="BL31" t="s">
        <v>459</v>
      </c>
      <c r="BM31">
        <v>0.94617969046622163</v>
      </c>
      <c r="BN31" t="s">
        <v>68</v>
      </c>
      <c r="BO31" t="s">
        <v>178</v>
      </c>
      <c r="BP31">
        <v>514.97299999999996</v>
      </c>
    </row>
    <row r="32" spans="1:68" ht="16.5">
      <c r="A32" s="105" t="str">
        <f t="shared" si="18"/>
        <v>강화교통</v>
      </c>
      <c r="B32" s="106" t="str">
        <f t="shared" si="1"/>
        <v>김진태</v>
      </c>
      <c r="C32" s="107" t="str">
        <f t="shared" si="19"/>
        <v>F</v>
      </c>
      <c r="D32" s="108">
        <f t="shared" si="20"/>
        <v>0.77092535784291516</v>
      </c>
      <c r="E32" s="109">
        <f t="shared" si="21"/>
        <v>2377</v>
      </c>
      <c r="F32" s="235" t="str">
        <f t="shared" si="22"/>
        <v>71</v>
      </c>
      <c r="G32" s="110" t="str">
        <f t="shared" si="23"/>
        <v>78바3226</v>
      </c>
      <c r="H32" s="111">
        <f t="shared" si="24"/>
        <v>2</v>
      </c>
      <c r="I32" s="112">
        <f t="shared" si="25"/>
        <v>3375.0609999999997</v>
      </c>
      <c r="J32" s="113">
        <f t="shared" si="26"/>
        <v>1.449289571949218E-2</v>
      </c>
      <c r="K32" s="113">
        <f t="shared" si="27"/>
        <v>0.2811847705869211</v>
      </c>
      <c r="L32" s="113">
        <f t="shared" si="28"/>
        <v>0.23406984347838455</v>
      </c>
      <c r="M32" s="114">
        <f t="shared" si="29"/>
        <v>15.494</v>
      </c>
      <c r="N32" s="115">
        <f t="shared" si="30"/>
        <v>5.9258188222375829E-2</v>
      </c>
      <c r="O32" s="115">
        <f t="shared" si="31"/>
        <v>36.621560321428262</v>
      </c>
      <c r="P32" s="224">
        <f t="shared" si="32"/>
        <v>13</v>
      </c>
      <c r="Q32" s="225">
        <f t="shared" si="33"/>
        <v>2</v>
      </c>
      <c r="R32" s="225">
        <f t="shared" si="34"/>
        <v>1236</v>
      </c>
      <c r="T32">
        <v>503</v>
      </c>
      <c r="U32">
        <v>2377</v>
      </c>
      <c r="V32" t="s">
        <v>249</v>
      </c>
      <c r="W32">
        <v>3375.0610000000001</v>
      </c>
      <c r="X32">
        <v>1375.626</v>
      </c>
      <c r="Y32">
        <v>2.4529999999999998</v>
      </c>
      <c r="Z32">
        <v>15.494</v>
      </c>
      <c r="AA32">
        <v>137.38386299999999</v>
      </c>
      <c r="AB32">
        <v>1.99109</v>
      </c>
      <c r="AC32">
        <v>38.630249999999997</v>
      </c>
      <c r="AD32" s="1">
        <v>790</v>
      </c>
      <c r="AE32">
        <v>2</v>
      </c>
      <c r="AF32">
        <v>1236</v>
      </c>
      <c r="AG32">
        <v>85</v>
      </c>
      <c r="AH32">
        <v>24.566647</v>
      </c>
      <c r="AI32">
        <v>14070.6</v>
      </c>
      <c r="AJ32">
        <v>8.6</v>
      </c>
      <c r="AK32">
        <v>13</v>
      </c>
      <c r="AL32">
        <v>1700</v>
      </c>
      <c r="AM32" t="s">
        <v>250</v>
      </c>
      <c r="AN32" t="s">
        <v>514</v>
      </c>
      <c r="AO32">
        <v>3125.7959999999998</v>
      </c>
      <c r="AR32" t="s">
        <v>117</v>
      </c>
      <c r="AS32" t="s">
        <v>121</v>
      </c>
      <c r="AT32" t="s">
        <v>215</v>
      </c>
      <c r="AU32" t="s">
        <v>249</v>
      </c>
      <c r="AV32" t="s">
        <v>48</v>
      </c>
      <c r="AW32">
        <v>2</v>
      </c>
      <c r="BB32">
        <v>0.77092535784291516</v>
      </c>
      <c r="BC32" t="s">
        <v>70</v>
      </c>
      <c r="BF32" t="s">
        <v>117</v>
      </c>
      <c r="BG32" t="s">
        <v>121</v>
      </c>
      <c r="BH32" t="s">
        <v>249</v>
      </c>
      <c r="BI32">
        <v>2377</v>
      </c>
      <c r="BJ32">
        <v>2</v>
      </c>
      <c r="BK32" t="s">
        <v>215</v>
      </c>
      <c r="BL32" t="s">
        <v>464</v>
      </c>
      <c r="BM32">
        <v>0.77092535784291516</v>
      </c>
      <c r="BN32" t="s">
        <v>70</v>
      </c>
      <c r="BO32" t="s">
        <v>192</v>
      </c>
      <c r="BP32">
        <v>3375.0609999999997</v>
      </c>
    </row>
    <row r="33" spans="1:68" ht="16.5">
      <c r="A33" s="121" t="str">
        <f t="shared" si="18"/>
        <v>강화교통</v>
      </c>
      <c r="B33" s="122" t="str">
        <f t="shared" si="1"/>
        <v>김춘동</v>
      </c>
      <c r="C33" s="123" t="str">
        <f t="shared" si="19"/>
        <v>D</v>
      </c>
      <c r="D33" s="124">
        <f t="shared" si="20"/>
        <v>0.80103448275862066</v>
      </c>
      <c r="E33" s="125">
        <f t="shared" si="21"/>
        <v>3233</v>
      </c>
      <c r="F33" s="234" t="str">
        <f t="shared" si="22"/>
        <v>70</v>
      </c>
      <c r="G33" s="126" t="str">
        <f t="shared" si="23"/>
        <v>78바3203</v>
      </c>
      <c r="H33" s="127">
        <f t="shared" si="24"/>
        <v>1</v>
      </c>
      <c r="I33" s="128">
        <f t="shared" si="25"/>
        <v>3269.6509999999998</v>
      </c>
      <c r="J33" s="129">
        <f t="shared" si="26"/>
        <v>4.9862348579537523E-2</v>
      </c>
      <c r="K33" s="129">
        <f t="shared" si="27"/>
        <v>0.29984522540122599</v>
      </c>
      <c r="L33" s="129">
        <f t="shared" si="28"/>
        <v>0.23335823915151802</v>
      </c>
      <c r="M33" s="130">
        <f t="shared" si="29"/>
        <v>14.647</v>
      </c>
      <c r="N33" s="131">
        <f t="shared" si="30"/>
        <v>0</v>
      </c>
      <c r="O33" s="131">
        <f t="shared" si="31"/>
        <v>30.645472559609576</v>
      </c>
      <c r="P33" s="222">
        <f t="shared" si="32"/>
        <v>5</v>
      </c>
      <c r="Q33" s="223">
        <f t="shared" si="33"/>
        <v>0</v>
      </c>
      <c r="R33" s="223">
        <f t="shared" si="34"/>
        <v>1002</v>
      </c>
      <c r="T33">
        <v>503</v>
      </c>
      <c r="U33">
        <v>3233</v>
      </c>
      <c r="V33" t="s">
        <v>251</v>
      </c>
      <c r="W33">
        <v>3269.6509999999998</v>
      </c>
      <c r="X33">
        <v>1407.6569999999999</v>
      </c>
      <c r="Y33">
        <v>2.323</v>
      </c>
      <c r="Z33">
        <v>14.647</v>
      </c>
      <c r="AA33">
        <v>150.00135800000001</v>
      </c>
      <c r="AB33">
        <v>7.4794200000000002</v>
      </c>
      <c r="AC33">
        <v>44.977190999999998</v>
      </c>
      <c r="AD33" s="1">
        <v>763</v>
      </c>
      <c r="AE33">
        <v>0</v>
      </c>
      <c r="AF33">
        <v>1002</v>
      </c>
      <c r="AG33">
        <v>76</v>
      </c>
      <c r="AH33">
        <v>21.797474999999999</v>
      </c>
      <c r="AI33">
        <v>8674.6</v>
      </c>
      <c r="AJ33">
        <v>0</v>
      </c>
      <c r="AK33">
        <v>5</v>
      </c>
      <c r="AL33">
        <v>469</v>
      </c>
      <c r="AM33" t="s">
        <v>252</v>
      </c>
      <c r="AN33" t="s">
        <v>515</v>
      </c>
      <c r="AO33">
        <v>3269.6509999999998</v>
      </c>
      <c r="AR33" t="s">
        <v>117</v>
      </c>
      <c r="AS33" t="s">
        <v>120</v>
      </c>
      <c r="AT33" t="s">
        <v>202</v>
      </c>
      <c r="AU33" t="s">
        <v>251</v>
      </c>
      <c r="AV33" t="s">
        <v>48</v>
      </c>
      <c r="AW33">
        <v>1</v>
      </c>
      <c r="BB33">
        <v>0.80103448275862066</v>
      </c>
      <c r="BC33" t="s">
        <v>67</v>
      </c>
      <c r="BF33" t="s">
        <v>117</v>
      </c>
      <c r="BG33" t="s">
        <v>120</v>
      </c>
      <c r="BH33" t="s">
        <v>251</v>
      </c>
      <c r="BI33">
        <v>3233</v>
      </c>
      <c r="BJ33">
        <v>1</v>
      </c>
      <c r="BK33" t="s">
        <v>202</v>
      </c>
      <c r="BL33" t="s">
        <v>177</v>
      </c>
      <c r="BM33">
        <v>0.80103448275862066</v>
      </c>
      <c r="BN33" t="s">
        <v>67</v>
      </c>
      <c r="BO33" t="s">
        <v>182</v>
      </c>
      <c r="BP33">
        <v>3269.6509999999998</v>
      </c>
    </row>
    <row r="34" spans="1:68" ht="16.5">
      <c r="A34" s="105" t="str">
        <f t="shared" si="18"/>
        <v>강화교통</v>
      </c>
      <c r="B34" s="106" t="str">
        <f t="shared" si="1"/>
        <v>김태윤</v>
      </c>
      <c r="C34" s="107" t="str">
        <f t="shared" si="19"/>
        <v>F</v>
      </c>
      <c r="D34" s="108">
        <f t="shared" si="20"/>
        <v>0.79872848974098809</v>
      </c>
      <c r="E34" s="109">
        <f t="shared" si="21"/>
        <v>2557</v>
      </c>
      <c r="F34" s="235" t="str">
        <f t="shared" si="22"/>
        <v>60-5</v>
      </c>
      <c r="G34" s="110" t="str">
        <f t="shared" si="23"/>
        <v>78바3233</v>
      </c>
      <c r="H34" s="111">
        <f t="shared" si="24"/>
        <v>8</v>
      </c>
      <c r="I34" s="112">
        <f t="shared" si="25"/>
        <v>16450.553</v>
      </c>
      <c r="J34" s="113">
        <f t="shared" si="26"/>
        <v>2.8718940936264693E-2</v>
      </c>
      <c r="K34" s="113">
        <f t="shared" si="27"/>
        <v>0.25014426667081469</v>
      </c>
      <c r="L34" s="113">
        <f t="shared" si="28"/>
        <v>0.19744017116020354</v>
      </c>
      <c r="M34" s="114">
        <f t="shared" si="29"/>
        <v>14.938000000000001</v>
      </c>
      <c r="N34" s="115">
        <f t="shared" si="30"/>
        <v>0.63827641538858904</v>
      </c>
      <c r="O34" s="115">
        <f t="shared" si="31"/>
        <v>30.436666779530146</v>
      </c>
      <c r="P34" s="224">
        <f t="shared" si="32"/>
        <v>49</v>
      </c>
      <c r="Q34" s="225">
        <f t="shared" si="33"/>
        <v>105</v>
      </c>
      <c r="R34" s="225">
        <f t="shared" si="34"/>
        <v>5007</v>
      </c>
      <c r="T34">
        <v>503</v>
      </c>
      <c r="U34">
        <v>2557</v>
      </c>
      <c r="V34" t="s">
        <v>253</v>
      </c>
      <c r="W34">
        <v>16450.553</v>
      </c>
      <c r="X34">
        <v>5763.8959999999997</v>
      </c>
      <c r="Y34">
        <v>2.8540000000000001</v>
      </c>
      <c r="Z34">
        <v>14.938000000000001</v>
      </c>
      <c r="AA34">
        <v>557.75876400000004</v>
      </c>
      <c r="AB34">
        <v>16.018241</v>
      </c>
      <c r="AC34">
        <v>139.52015700000001</v>
      </c>
      <c r="AD34" s="1">
        <v>3248</v>
      </c>
      <c r="AE34">
        <v>105</v>
      </c>
      <c r="AF34">
        <v>5007</v>
      </c>
      <c r="AG34">
        <v>107</v>
      </c>
      <c r="AH34">
        <v>29.494028</v>
      </c>
      <c r="AI34">
        <v>119204.4</v>
      </c>
      <c r="AJ34">
        <v>14451.1</v>
      </c>
      <c r="AK34">
        <v>49</v>
      </c>
      <c r="AL34">
        <v>18203</v>
      </c>
      <c r="AM34" t="s">
        <v>254</v>
      </c>
      <c r="AN34" t="s">
        <v>516</v>
      </c>
      <c r="AO34">
        <v>10680.534</v>
      </c>
      <c r="AR34" t="s">
        <v>117</v>
      </c>
      <c r="AS34" t="s">
        <v>119</v>
      </c>
      <c r="AT34" t="s">
        <v>382</v>
      </c>
      <c r="AU34" t="s">
        <v>253</v>
      </c>
      <c r="AV34" t="s">
        <v>48</v>
      </c>
      <c r="AW34">
        <v>8</v>
      </c>
      <c r="BB34">
        <v>0.79872848974098809</v>
      </c>
      <c r="BC34" t="s">
        <v>70</v>
      </c>
      <c r="BF34" t="s">
        <v>117</v>
      </c>
      <c r="BG34" t="s">
        <v>119</v>
      </c>
      <c r="BH34" t="s">
        <v>253</v>
      </c>
      <c r="BI34">
        <v>2557</v>
      </c>
      <c r="BJ34">
        <v>8</v>
      </c>
      <c r="BK34" t="s">
        <v>382</v>
      </c>
      <c r="BL34" t="s">
        <v>213</v>
      </c>
      <c r="BM34">
        <v>0.79872848974098809</v>
      </c>
      <c r="BN34" t="s">
        <v>70</v>
      </c>
      <c r="BO34" t="s">
        <v>192</v>
      </c>
      <c r="BP34">
        <v>16450.553</v>
      </c>
    </row>
    <row r="35" spans="1:68" ht="16.5">
      <c r="A35" s="121" t="str">
        <f t="shared" si="18"/>
        <v>강화교통</v>
      </c>
      <c r="B35" s="122" t="str">
        <f t="shared" si="1"/>
        <v>김태호</v>
      </c>
      <c r="C35" s="123" t="str">
        <f t="shared" si="19"/>
        <v>D</v>
      </c>
      <c r="D35" s="124">
        <f t="shared" si="20"/>
        <v>0.83342105263157895</v>
      </c>
      <c r="E35" s="125">
        <f t="shared" si="21"/>
        <v>8133</v>
      </c>
      <c r="F35" s="234" t="str">
        <f t="shared" si="22"/>
        <v>60-5</v>
      </c>
      <c r="G35" s="126" t="str">
        <f t="shared" si="23"/>
        <v>78바3231</v>
      </c>
      <c r="H35" s="127">
        <f t="shared" si="24"/>
        <v>1</v>
      </c>
      <c r="I35" s="128">
        <f t="shared" si="25"/>
        <v>3476.232</v>
      </c>
      <c r="J35" s="129">
        <f t="shared" si="26"/>
        <v>2.5591042889930235E-2</v>
      </c>
      <c r="K35" s="129">
        <f t="shared" si="27"/>
        <v>0.22215888503208653</v>
      </c>
      <c r="L35" s="129">
        <f t="shared" si="28"/>
        <v>0.14440923390613744</v>
      </c>
      <c r="M35" s="130">
        <f t="shared" si="29"/>
        <v>16.254000000000001</v>
      </c>
      <c r="N35" s="131">
        <f t="shared" si="30"/>
        <v>8.630033898773154E-2</v>
      </c>
      <c r="O35" s="131">
        <f t="shared" si="31"/>
        <v>8.6300338987731546</v>
      </c>
      <c r="P35" s="222">
        <f t="shared" si="32"/>
        <v>11</v>
      </c>
      <c r="Q35" s="223">
        <f t="shared" si="33"/>
        <v>3</v>
      </c>
      <c r="R35" s="223">
        <f t="shared" si="34"/>
        <v>300</v>
      </c>
      <c r="T35">
        <v>503</v>
      </c>
      <c r="U35">
        <v>8133</v>
      </c>
      <c r="V35" t="s">
        <v>191</v>
      </c>
      <c r="W35">
        <v>3476.232</v>
      </c>
      <c r="X35">
        <v>1097.6010000000001</v>
      </c>
      <c r="Y35">
        <v>3.1669999999999998</v>
      </c>
      <c r="Z35">
        <v>16.254000000000001</v>
      </c>
      <c r="AA35">
        <v>116.706928</v>
      </c>
      <c r="AB35">
        <v>2.9866519999999999</v>
      </c>
      <c r="AC35">
        <v>25.927481</v>
      </c>
      <c r="AD35" s="1">
        <v>502</v>
      </c>
      <c r="AE35">
        <v>3</v>
      </c>
      <c r="AF35">
        <v>300</v>
      </c>
      <c r="AG35">
        <v>91</v>
      </c>
      <c r="AH35">
        <v>29.785995</v>
      </c>
      <c r="AI35">
        <v>22882.7</v>
      </c>
      <c r="AJ35">
        <v>2950.6</v>
      </c>
      <c r="AK35">
        <v>11</v>
      </c>
      <c r="AL35">
        <v>1137</v>
      </c>
      <c r="AM35" t="s">
        <v>255</v>
      </c>
      <c r="AN35" t="s">
        <v>517</v>
      </c>
      <c r="AO35">
        <v>3476.232</v>
      </c>
      <c r="AR35" t="s">
        <v>117</v>
      </c>
      <c r="AS35" t="s">
        <v>119</v>
      </c>
      <c r="AT35" t="s">
        <v>198</v>
      </c>
      <c r="AU35" t="s">
        <v>191</v>
      </c>
      <c r="AV35" t="s">
        <v>48</v>
      </c>
      <c r="AW35">
        <v>1</v>
      </c>
      <c r="BB35">
        <v>0.83342105263157895</v>
      </c>
      <c r="BC35" t="s">
        <v>67</v>
      </c>
      <c r="BF35" t="s">
        <v>117</v>
      </c>
      <c r="BG35" t="s">
        <v>119</v>
      </c>
      <c r="BH35" t="s">
        <v>191</v>
      </c>
      <c r="BI35">
        <v>8133</v>
      </c>
      <c r="BJ35">
        <v>1</v>
      </c>
      <c r="BK35" t="s">
        <v>198</v>
      </c>
      <c r="BL35" t="s">
        <v>177</v>
      </c>
      <c r="BM35">
        <v>0.83342105263157895</v>
      </c>
      <c r="BN35" t="s">
        <v>67</v>
      </c>
      <c r="BO35" t="s">
        <v>182</v>
      </c>
      <c r="BP35">
        <v>3476.232</v>
      </c>
    </row>
    <row r="36" spans="1:68" ht="16.5">
      <c r="A36" s="105" t="str">
        <f t="shared" si="18"/>
        <v>강화교통</v>
      </c>
      <c r="B36" s="106" t="str">
        <f t="shared" si="1"/>
        <v>노영운</v>
      </c>
      <c r="C36" s="107" t="str">
        <f t="shared" si="19"/>
        <v>F</v>
      </c>
      <c r="D36" s="108">
        <f t="shared" si="20"/>
        <v>0.78655172413793106</v>
      </c>
      <c r="E36" s="109">
        <f t="shared" si="21"/>
        <v>7543</v>
      </c>
      <c r="F36" s="235" t="s">
        <v>375</v>
      </c>
      <c r="G36" s="110" t="str">
        <f t="shared" si="23"/>
        <v>70바3704</v>
      </c>
      <c r="H36" s="111">
        <f t="shared" si="24"/>
        <v>1</v>
      </c>
      <c r="I36" s="112">
        <f t="shared" si="25"/>
        <v>3057.07</v>
      </c>
      <c r="J36" s="113">
        <f t="shared" si="26"/>
        <v>1.2191325059108587E-2</v>
      </c>
      <c r="K36" s="113">
        <f t="shared" si="27"/>
        <v>0.31668987386988107</v>
      </c>
      <c r="L36" s="113">
        <f t="shared" si="28"/>
        <v>0.22897741955532583</v>
      </c>
      <c r="M36" s="114">
        <f t="shared" si="29"/>
        <v>12.476000000000001</v>
      </c>
      <c r="N36" s="115">
        <f t="shared" si="30"/>
        <v>6.5422119872950241E-2</v>
      </c>
      <c r="O36" s="115">
        <f t="shared" si="31"/>
        <v>10.369405999862613</v>
      </c>
      <c r="P36" s="224">
        <f t="shared" si="32"/>
        <v>6</v>
      </c>
      <c r="Q36" s="225">
        <f t="shared" si="33"/>
        <v>2</v>
      </c>
      <c r="R36" s="225">
        <f t="shared" si="34"/>
        <v>317</v>
      </c>
      <c r="T36">
        <v>503</v>
      </c>
      <c r="U36">
        <v>7543</v>
      </c>
      <c r="V36" t="s">
        <v>405</v>
      </c>
      <c r="W36">
        <v>3057.07</v>
      </c>
      <c r="X36">
        <v>1340.3409999999999</v>
      </c>
      <c r="Y36">
        <v>2.2810000000000001</v>
      </c>
      <c r="Z36">
        <v>12.476000000000001</v>
      </c>
      <c r="AA36">
        <v>141.51497000000001</v>
      </c>
      <c r="AB36">
        <v>1.725255</v>
      </c>
      <c r="AC36">
        <v>44.816358000000001</v>
      </c>
      <c r="AD36" s="1">
        <v>700</v>
      </c>
      <c r="AE36">
        <v>2</v>
      </c>
      <c r="AF36">
        <v>317</v>
      </c>
      <c r="AG36">
        <v>86</v>
      </c>
      <c r="AH36">
        <v>21.602449</v>
      </c>
      <c r="AI36">
        <v>7440.2</v>
      </c>
      <c r="AJ36">
        <v>82.1</v>
      </c>
      <c r="AK36">
        <v>6</v>
      </c>
      <c r="AL36">
        <v>363</v>
      </c>
      <c r="AM36" t="s">
        <v>406</v>
      </c>
      <c r="AN36" t="s">
        <v>518</v>
      </c>
      <c r="AO36">
        <v>3057.07</v>
      </c>
      <c r="AR36" t="s">
        <v>117</v>
      </c>
      <c r="AS36" t="s">
        <v>122</v>
      </c>
      <c r="AT36" t="s">
        <v>404</v>
      </c>
      <c r="AU36" t="s">
        <v>405</v>
      </c>
      <c r="AV36" t="s">
        <v>48</v>
      </c>
      <c r="AW36">
        <v>1</v>
      </c>
      <c r="BB36">
        <v>0.78655172413793106</v>
      </c>
      <c r="BC36" t="s">
        <v>70</v>
      </c>
      <c r="BF36" t="s">
        <v>117</v>
      </c>
      <c r="BG36" t="s">
        <v>122</v>
      </c>
      <c r="BH36" t="s">
        <v>405</v>
      </c>
      <c r="BI36">
        <v>7543</v>
      </c>
      <c r="BJ36">
        <v>1</v>
      </c>
      <c r="BK36" t="s">
        <v>404</v>
      </c>
      <c r="BL36" t="s">
        <v>177</v>
      </c>
      <c r="BM36">
        <v>0.78655172413793106</v>
      </c>
      <c r="BN36" t="s">
        <v>70</v>
      </c>
      <c r="BO36" t="s">
        <v>192</v>
      </c>
      <c r="BP36">
        <v>3057.07</v>
      </c>
    </row>
    <row r="37" spans="1:68" ht="16.5">
      <c r="A37" s="121" t="str">
        <f t="shared" si="18"/>
        <v>강화교통</v>
      </c>
      <c r="B37" s="122" t="str">
        <f t="shared" si="1"/>
        <v>마창국</v>
      </c>
      <c r="C37" s="123" t="str">
        <f t="shared" si="19"/>
        <v>D</v>
      </c>
      <c r="D37" s="124">
        <f t="shared" si="20"/>
        <v>0.80359999999999998</v>
      </c>
      <c r="E37" s="125">
        <f t="shared" si="21"/>
        <v>3217</v>
      </c>
      <c r="F37" s="234" t="str">
        <f t="shared" si="22"/>
        <v>17</v>
      </c>
      <c r="G37" s="126" t="str">
        <f t="shared" si="23"/>
        <v>78바3239</v>
      </c>
      <c r="H37" s="127">
        <f t="shared" si="24"/>
        <v>1</v>
      </c>
      <c r="I37" s="128">
        <f t="shared" si="25"/>
        <v>1937.184</v>
      </c>
      <c r="J37" s="129">
        <f t="shared" si="26"/>
        <v>1.3417374062465319E-2</v>
      </c>
      <c r="K37" s="129">
        <f t="shared" si="27"/>
        <v>0.37323137992742922</v>
      </c>
      <c r="L37" s="129">
        <f t="shared" si="28"/>
        <v>0.19254753291375523</v>
      </c>
      <c r="M37" s="130">
        <f t="shared" si="29"/>
        <v>11.308</v>
      </c>
      <c r="N37" s="131">
        <f t="shared" si="30"/>
        <v>0</v>
      </c>
      <c r="O37" s="131">
        <f t="shared" si="31"/>
        <v>3.5102499297950014</v>
      </c>
      <c r="P37" s="222">
        <f t="shared" si="32"/>
        <v>3</v>
      </c>
      <c r="Q37" s="223">
        <f t="shared" si="33"/>
        <v>0</v>
      </c>
      <c r="R37" s="223">
        <f t="shared" si="34"/>
        <v>68</v>
      </c>
      <c r="T37">
        <v>503</v>
      </c>
      <c r="U37">
        <v>3217</v>
      </c>
      <c r="V37" t="s">
        <v>432</v>
      </c>
      <c r="W37">
        <v>1937.184</v>
      </c>
      <c r="X37">
        <v>964.46100000000001</v>
      </c>
      <c r="Y37">
        <v>2.0089999999999999</v>
      </c>
      <c r="Z37">
        <v>11.308</v>
      </c>
      <c r="AA37">
        <v>136.57441399999999</v>
      </c>
      <c r="AB37">
        <v>1.83247</v>
      </c>
      <c r="AC37">
        <v>50.973857000000002</v>
      </c>
      <c r="AD37" s="1">
        <v>373</v>
      </c>
      <c r="AE37">
        <v>0</v>
      </c>
      <c r="AF37">
        <v>68</v>
      </c>
      <c r="AG37">
        <v>70</v>
      </c>
      <c r="AH37">
        <v>14.184091</v>
      </c>
      <c r="AI37">
        <v>62.2</v>
      </c>
      <c r="AJ37">
        <v>0</v>
      </c>
      <c r="AK37">
        <v>3</v>
      </c>
      <c r="AL37">
        <v>443</v>
      </c>
      <c r="AM37" t="s">
        <v>433</v>
      </c>
      <c r="AN37" t="s">
        <v>519</v>
      </c>
      <c r="AO37">
        <v>1937.184</v>
      </c>
      <c r="AR37" t="s">
        <v>117</v>
      </c>
      <c r="AS37" t="s">
        <v>118</v>
      </c>
      <c r="AT37" t="s">
        <v>431</v>
      </c>
      <c r="AU37" t="s">
        <v>432</v>
      </c>
      <c r="AV37" t="s">
        <v>48</v>
      </c>
      <c r="AW37">
        <v>1</v>
      </c>
      <c r="BB37">
        <v>0.80359999999999998</v>
      </c>
      <c r="BC37" t="s">
        <v>67</v>
      </c>
      <c r="BF37" t="s">
        <v>117</v>
      </c>
      <c r="BG37" t="s">
        <v>118</v>
      </c>
      <c r="BH37" t="s">
        <v>432</v>
      </c>
      <c r="BI37">
        <v>3217</v>
      </c>
      <c r="BJ37">
        <v>1</v>
      </c>
      <c r="BK37" t="s">
        <v>431</v>
      </c>
      <c r="BL37" t="s">
        <v>177</v>
      </c>
      <c r="BM37">
        <v>0.80359999999999998</v>
      </c>
      <c r="BN37" t="s">
        <v>67</v>
      </c>
      <c r="BO37" t="s">
        <v>182</v>
      </c>
      <c r="BP37">
        <v>1937.184</v>
      </c>
    </row>
    <row r="38" spans="1:68" ht="16.5">
      <c r="A38" s="105" t="str">
        <f t="shared" si="18"/>
        <v>강화교통</v>
      </c>
      <c r="B38" s="106" t="str">
        <f t="shared" si="1"/>
        <v>문영호</v>
      </c>
      <c r="C38" s="107" t="str">
        <f t="shared" si="19"/>
        <v>B</v>
      </c>
      <c r="D38" s="108">
        <f t="shared" si="20"/>
        <v>0.90571160090824332</v>
      </c>
      <c r="E38" s="109">
        <f t="shared" si="21"/>
        <v>6409</v>
      </c>
      <c r="F38" s="235" t="str">
        <f t="shared" si="22"/>
        <v>17</v>
      </c>
      <c r="G38" s="110" t="str">
        <f t="shared" si="23"/>
        <v>78바3239</v>
      </c>
      <c r="H38" s="111">
        <f t="shared" si="24"/>
        <v>4</v>
      </c>
      <c r="I38" s="112">
        <f t="shared" si="25"/>
        <v>1456.4830000000002</v>
      </c>
      <c r="J38" s="113">
        <f t="shared" si="26"/>
        <v>1.1822641418937518E-2</v>
      </c>
      <c r="K38" s="113">
        <f t="shared" si="27"/>
        <v>0.3521563007238126</v>
      </c>
      <c r="L38" s="113">
        <f t="shared" si="28"/>
        <v>0.13251098708326839</v>
      </c>
      <c r="M38" s="114">
        <f t="shared" si="29"/>
        <v>9.6319999999999997</v>
      </c>
      <c r="N38" s="115">
        <f t="shared" si="30"/>
        <v>6.8267680305183848E-2</v>
      </c>
      <c r="O38" s="115">
        <f t="shared" si="31"/>
        <v>11.878576373101989</v>
      </c>
      <c r="P38" s="224">
        <f t="shared" si="32"/>
        <v>0</v>
      </c>
      <c r="Q38" s="225">
        <f t="shared" si="33"/>
        <v>1</v>
      </c>
      <c r="R38" s="225">
        <f t="shared" si="34"/>
        <v>174</v>
      </c>
      <c r="T38">
        <v>503</v>
      </c>
      <c r="U38">
        <v>6409</v>
      </c>
      <c r="V38" t="s">
        <v>520</v>
      </c>
      <c r="W38">
        <v>1464.8219999999999</v>
      </c>
      <c r="X38">
        <v>634.495</v>
      </c>
      <c r="Y38">
        <v>2.3090000000000002</v>
      </c>
      <c r="Z38">
        <v>9.6319999999999997</v>
      </c>
      <c r="AA38">
        <v>97.574979999999996</v>
      </c>
      <c r="AB38">
        <v>1.153594</v>
      </c>
      <c r="AC38">
        <v>34.361643999999998</v>
      </c>
      <c r="AD38" s="1">
        <v>193</v>
      </c>
      <c r="AE38">
        <v>1</v>
      </c>
      <c r="AF38">
        <v>174</v>
      </c>
      <c r="AG38">
        <v>78</v>
      </c>
      <c r="AH38">
        <v>15.012269999999999</v>
      </c>
      <c r="AI38">
        <v>133.19999999999999</v>
      </c>
      <c r="AJ38">
        <v>0</v>
      </c>
      <c r="AK38">
        <v>0</v>
      </c>
      <c r="AL38">
        <v>0</v>
      </c>
      <c r="AM38" t="s">
        <v>521</v>
      </c>
      <c r="AN38" t="s">
        <v>522</v>
      </c>
      <c r="AO38">
        <v>510.58199999999999</v>
      </c>
      <c r="AR38" t="s">
        <v>117</v>
      </c>
      <c r="AS38" t="s">
        <v>118</v>
      </c>
      <c r="AT38" t="s">
        <v>431</v>
      </c>
      <c r="AU38" t="s">
        <v>520</v>
      </c>
      <c r="AV38" t="s">
        <v>48</v>
      </c>
      <c r="AW38">
        <v>4</v>
      </c>
      <c r="BB38">
        <v>0.90571160090824332</v>
      </c>
      <c r="BC38" t="s">
        <v>68</v>
      </c>
      <c r="BF38" t="s">
        <v>117</v>
      </c>
      <c r="BG38" t="s">
        <v>118</v>
      </c>
      <c r="BH38" t="s">
        <v>520</v>
      </c>
      <c r="BI38">
        <v>6409</v>
      </c>
      <c r="BJ38">
        <v>4</v>
      </c>
      <c r="BK38" t="s">
        <v>431</v>
      </c>
      <c r="BL38" t="s">
        <v>193</v>
      </c>
      <c r="BM38">
        <v>0.90571160090824332</v>
      </c>
      <c r="BN38" t="s">
        <v>68</v>
      </c>
      <c r="BO38" t="s">
        <v>178</v>
      </c>
      <c r="BP38">
        <v>1456.4830000000002</v>
      </c>
    </row>
    <row r="39" spans="1:68" ht="16.5">
      <c r="A39" s="121" t="str">
        <f t="shared" si="18"/>
        <v>강화교통</v>
      </c>
      <c r="B39" s="122" t="str">
        <f t="shared" si="1"/>
        <v>문태일</v>
      </c>
      <c r="C39" s="123" t="str">
        <f t="shared" si="19"/>
        <v>C</v>
      </c>
      <c r="D39" s="124">
        <f t="shared" si="20"/>
        <v>0.87724137931034485</v>
      </c>
      <c r="E39" s="125">
        <f t="shared" si="21"/>
        <v>6269</v>
      </c>
      <c r="F39" s="234" t="str">
        <f t="shared" si="22"/>
        <v>70</v>
      </c>
      <c r="G39" s="126" t="str">
        <f t="shared" si="23"/>
        <v>78바3220</v>
      </c>
      <c r="H39" s="127">
        <f t="shared" si="24"/>
        <v>1</v>
      </c>
      <c r="I39" s="128">
        <f t="shared" si="25"/>
        <v>3409.5929999999998</v>
      </c>
      <c r="J39" s="129">
        <f t="shared" si="26"/>
        <v>7.0322180926849108E-3</v>
      </c>
      <c r="K39" s="129">
        <f t="shared" si="27"/>
        <v>0.31730967547288436</v>
      </c>
      <c r="L39" s="129">
        <f t="shared" si="28"/>
        <v>0.23287236922412735</v>
      </c>
      <c r="M39" s="130">
        <f t="shared" si="29"/>
        <v>13.48</v>
      </c>
      <c r="N39" s="131">
        <f t="shared" si="30"/>
        <v>8.7987041268561966E-2</v>
      </c>
      <c r="O39" s="131">
        <f t="shared" si="31"/>
        <v>16.01364151087828</v>
      </c>
      <c r="P39" s="222">
        <f t="shared" si="32"/>
        <v>5</v>
      </c>
      <c r="Q39" s="223">
        <f t="shared" si="33"/>
        <v>3</v>
      </c>
      <c r="R39" s="223">
        <f t="shared" si="34"/>
        <v>546</v>
      </c>
      <c r="T39">
        <v>503</v>
      </c>
      <c r="U39">
        <v>6269</v>
      </c>
      <c r="V39" t="s">
        <v>256</v>
      </c>
      <c r="W39">
        <v>3409.5929999999998</v>
      </c>
      <c r="X39">
        <v>1340.1579999999999</v>
      </c>
      <c r="Y39">
        <v>2.544</v>
      </c>
      <c r="Z39">
        <v>13.48</v>
      </c>
      <c r="AA39">
        <v>156.89274499999999</v>
      </c>
      <c r="AB39">
        <v>1.1033040000000001</v>
      </c>
      <c r="AC39">
        <v>49.783586</v>
      </c>
      <c r="AD39" s="1">
        <v>794</v>
      </c>
      <c r="AE39">
        <v>3</v>
      </c>
      <c r="AF39">
        <v>546</v>
      </c>
      <c r="AG39">
        <v>87</v>
      </c>
      <c r="AH39">
        <v>21.731998999999998</v>
      </c>
      <c r="AI39">
        <v>6732</v>
      </c>
      <c r="AJ39">
        <v>198.8</v>
      </c>
      <c r="AK39">
        <v>5</v>
      </c>
      <c r="AL39">
        <v>1244</v>
      </c>
      <c r="AM39" t="s">
        <v>257</v>
      </c>
      <c r="AN39" t="s">
        <v>523</v>
      </c>
      <c r="AO39">
        <v>3409.5929999999998</v>
      </c>
      <c r="AR39" t="s">
        <v>117</v>
      </c>
      <c r="AS39" t="s">
        <v>120</v>
      </c>
      <c r="AT39" t="s">
        <v>206</v>
      </c>
      <c r="AU39" t="s">
        <v>256</v>
      </c>
      <c r="AV39" t="s">
        <v>48</v>
      </c>
      <c r="AW39">
        <v>1</v>
      </c>
      <c r="BB39">
        <v>0.87724137931034485</v>
      </c>
      <c r="BC39" t="s">
        <v>69</v>
      </c>
      <c r="BF39" t="s">
        <v>117</v>
      </c>
      <c r="BG39" t="s">
        <v>120</v>
      </c>
      <c r="BH39" t="s">
        <v>256</v>
      </c>
      <c r="BI39">
        <v>6269</v>
      </c>
      <c r="BJ39">
        <v>1</v>
      </c>
      <c r="BK39" t="s">
        <v>206</v>
      </c>
      <c r="BL39" t="s">
        <v>177</v>
      </c>
      <c r="BM39">
        <v>0.87724137931034485</v>
      </c>
      <c r="BN39" t="s">
        <v>69</v>
      </c>
      <c r="BO39" t="s">
        <v>180</v>
      </c>
      <c r="BP39">
        <v>3409.5929999999998</v>
      </c>
    </row>
    <row r="40" spans="1:68" ht="16.5">
      <c r="A40" s="105" t="str">
        <f t="shared" si="18"/>
        <v>강화교통</v>
      </c>
      <c r="B40" s="106" t="str">
        <f t="shared" si="1"/>
        <v>박경덕</v>
      </c>
      <c r="C40" s="107" t="str">
        <f t="shared" si="19"/>
        <v>F</v>
      </c>
      <c r="D40" s="108">
        <f t="shared" si="20"/>
        <v>0.74384615384615382</v>
      </c>
      <c r="E40" s="109">
        <f t="shared" si="21"/>
        <v>5584</v>
      </c>
      <c r="F40" s="235" t="str">
        <f t="shared" si="22"/>
        <v>60-5</v>
      </c>
      <c r="G40" s="110" t="str">
        <f t="shared" si="23"/>
        <v>78바3206</v>
      </c>
      <c r="H40" s="111">
        <f t="shared" si="24"/>
        <v>1</v>
      </c>
      <c r="I40" s="112">
        <f t="shared" si="25"/>
        <v>3541.152</v>
      </c>
      <c r="J40" s="113">
        <f t="shared" si="26"/>
        <v>1.1072966801921852E-2</v>
      </c>
      <c r="K40" s="113">
        <f t="shared" si="27"/>
        <v>0.25048108963057497</v>
      </c>
      <c r="L40" s="113">
        <f t="shared" si="28"/>
        <v>0.19287508697734523</v>
      </c>
      <c r="M40" s="114">
        <f t="shared" si="29"/>
        <v>14.554</v>
      </c>
      <c r="N40" s="115">
        <f t="shared" si="30"/>
        <v>0</v>
      </c>
      <c r="O40" s="115">
        <f t="shared" si="31"/>
        <v>20.049972438347748</v>
      </c>
      <c r="P40" s="224">
        <f t="shared" si="32"/>
        <v>17</v>
      </c>
      <c r="Q40" s="225">
        <f t="shared" si="33"/>
        <v>0</v>
      </c>
      <c r="R40" s="225">
        <f t="shared" si="34"/>
        <v>710</v>
      </c>
      <c r="T40">
        <v>503</v>
      </c>
      <c r="U40">
        <v>5584</v>
      </c>
      <c r="V40" t="s">
        <v>258</v>
      </c>
      <c r="W40">
        <v>3541.152</v>
      </c>
      <c r="X40">
        <v>1220.5409999999999</v>
      </c>
      <c r="Y40">
        <v>2.9009999999999998</v>
      </c>
      <c r="Z40">
        <v>14.554</v>
      </c>
      <c r="AA40">
        <v>117.32637</v>
      </c>
      <c r="AB40">
        <v>1.2991509999999999</v>
      </c>
      <c r="AC40">
        <v>29.388037000000001</v>
      </c>
      <c r="AD40" s="1">
        <v>683</v>
      </c>
      <c r="AE40">
        <v>0</v>
      </c>
      <c r="AF40">
        <v>710</v>
      </c>
      <c r="AG40">
        <v>90</v>
      </c>
      <c r="AH40">
        <v>30.182062999999999</v>
      </c>
      <c r="AI40">
        <v>22057.5</v>
      </c>
      <c r="AJ40">
        <v>1848.3</v>
      </c>
      <c r="AK40">
        <v>17</v>
      </c>
      <c r="AL40">
        <v>1412</v>
      </c>
      <c r="AM40" t="s">
        <v>259</v>
      </c>
      <c r="AN40" t="s">
        <v>524</v>
      </c>
      <c r="AO40">
        <v>3541.152</v>
      </c>
      <c r="AR40" t="s">
        <v>117</v>
      </c>
      <c r="AS40" t="s">
        <v>119</v>
      </c>
      <c r="AT40" t="s">
        <v>197</v>
      </c>
      <c r="AU40" t="s">
        <v>258</v>
      </c>
      <c r="AV40" t="s">
        <v>48</v>
      </c>
      <c r="AW40">
        <v>1</v>
      </c>
      <c r="BB40">
        <v>0.74384615384615382</v>
      </c>
      <c r="BC40" t="s">
        <v>70</v>
      </c>
      <c r="BF40" t="s">
        <v>117</v>
      </c>
      <c r="BG40" t="s">
        <v>119</v>
      </c>
      <c r="BH40" t="s">
        <v>258</v>
      </c>
      <c r="BI40">
        <v>5584</v>
      </c>
      <c r="BJ40">
        <v>1</v>
      </c>
      <c r="BK40" t="s">
        <v>197</v>
      </c>
      <c r="BL40" t="s">
        <v>177</v>
      </c>
      <c r="BM40">
        <v>0.74384615384615382</v>
      </c>
      <c r="BN40" t="s">
        <v>70</v>
      </c>
      <c r="BO40" t="s">
        <v>192</v>
      </c>
      <c r="BP40">
        <v>3541.152</v>
      </c>
    </row>
    <row r="41" spans="1:68" ht="16.5">
      <c r="A41" s="121" t="str">
        <f t="shared" si="18"/>
        <v>강화교통</v>
      </c>
      <c r="B41" s="122" t="str">
        <f t="shared" si="1"/>
        <v>박대양</v>
      </c>
      <c r="C41" s="123" t="str">
        <f t="shared" si="19"/>
        <v>B</v>
      </c>
      <c r="D41" s="124">
        <f t="shared" si="20"/>
        <v>0.91920050968654565</v>
      </c>
      <c r="E41" s="125">
        <f t="shared" si="21"/>
        <v>6982</v>
      </c>
      <c r="F41" s="234" t="str">
        <f t="shared" si="22"/>
        <v>800</v>
      </c>
      <c r="G41" s="126" t="str">
        <f t="shared" si="23"/>
        <v>78바3212</v>
      </c>
      <c r="H41" s="127">
        <f t="shared" si="24"/>
        <v>5</v>
      </c>
      <c r="I41" s="128">
        <f t="shared" si="25"/>
        <v>2964.5129999999999</v>
      </c>
      <c r="J41" s="129">
        <f t="shared" si="26"/>
        <v>1.2276865997396386E-2</v>
      </c>
      <c r="K41" s="129">
        <f t="shared" si="27"/>
        <v>0.31840563162530688</v>
      </c>
      <c r="L41" s="129">
        <f t="shared" si="28"/>
        <v>0.21824832611629635</v>
      </c>
      <c r="M41" s="130">
        <f t="shared" si="29"/>
        <v>11.651999999999999</v>
      </c>
      <c r="N41" s="131">
        <f t="shared" si="30"/>
        <v>1.6866176670502036</v>
      </c>
      <c r="O41" s="131">
        <f t="shared" si="31"/>
        <v>16.933641377184045</v>
      </c>
      <c r="P41" s="222">
        <f t="shared" si="32"/>
        <v>2</v>
      </c>
      <c r="Q41" s="223">
        <f t="shared" si="33"/>
        <v>50</v>
      </c>
      <c r="R41" s="223">
        <f t="shared" si="34"/>
        <v>502</v>
      </c>
      <c r="T41">
        <v>503</v>
      </c>
      <c r="U41">
        <v>6982</v>
      </c>
      <c r="V41" t="s">
        <v>341</v>
      </c>
      <c r="W41">
        <v>2964.5129999999999</v>
      </c>
      <c r="X41">
        <v>1167.7429999999999</v>
      </c>
      <c r="Y41">
        <v>2.5390000000000001</v>
      </c>
      <c r="Z41">
        <v>11.651999999999999</v>
      </c>
      <c r="AA41">
        <v>133.83163099999999</v>
      </c>
      <c r="AB41">
        <v>1.643033</v>
      </c>
      <c r="AC41">
        <v>42.612744999999997</v>
      </c>
      <c r="AD41" s="1">
        <v>647</v>
      </c>
      <c r="AE41">
        <v>50</v>
      </c>
      <c r="AF41">
        <v>502</v>
      </c>
      <c r="AG41">
        <v>92</v>
      </c>
      <c r="AH41">
        <v>22.151063000000001</v>
      </c>
      <c r="AI41">
        <v>12603.8</v>
      </c>
      <c r="AJ41">
        <v>205.5</v>
      </c>
      <c r="AK41">
        <v>2</v>
      </c>
      <c r="AL41">
        <v>254</v>
      </c>
      <c r="AM41" t="s">
        <v>342</v>
      </c>
      <c r="AN41" t="s">
        <v>525</v>
      </c>
      <c r="AO41">
        <v>967.072</v>
      </c>
      <c r="AR41" t="s">
        <v>117</v>
      </c>
      <c r="AS41" t="s">
        <v>122</v>
      </c>
      <c r="AT41" t="s">
        <v>323</v>
      </c>
      <c r="AU41" t="s">
        <v>341</v>
      </c>
      <c r="AV41" t="s">
        <v>48</v>
      </c>
      <c r="AW41">
        <v>5</v>
      </c>
      <c r="BB41">
        <v>0.91920050968654565</v>
      </c>
      <c r="BC41" t="s">
        <v>68</v>
      </c>
      <c r="BF41" t="s">
        <v>117</v>
      </c>
      <c r="BG41" t="s">
        <v>122</v>
      </c>
      <c r="BH41" t="s">
        <v>341</v>
      </c>
      <c r="BI41">
        <v>6982</v>
      </c>
      <c r="BJ41">
        <v>5</v>
      </c>
      <c r="BK41" t="s">
        <v>323</v>
      </c>
      <c r="BL41" t="s">
        <v>322</v>
      </c>
      <c r="BM41">
        <v>0.91920050968654565</v>
      </c>
      <c r="BN41" t="s">
        <v>68</v>
      </c>
      <c r="BO41" t="s">
        <v>178</v>
      </c>
      <c r="BP41">
        <v>2964.5129999999999</v>
      </c>
    </row>
    <row r="42" spans="1:68" ht="16.5">
      <c r="A42" s="105" t="str">
        <f t="shared" si="18"/>
        <v>강화교통</v>
      </c>
      <c r="B42" s="106" t="str">
        <f t="shared" si="1"/>
        <v>박명춘</v>
      </c>
      <c r="C42" s="107" t="str">
        <f t="shared" si="19"/>
        <v>F</v>
      </c>
      <c r="D42" s="108">
        <f t="shared" si="20"/>
        <v>0.78937499999999994</v>
      </c>
      <c r="E42" s="109">
        <f t="shared" si="21"/>
        <v>49</v>
      </c>
      <c r="F42" s="235" t="s">
        <v>375</v>
      </c>
      <c r="G42" s="110" t="str">
        <f t="shared" si="23"/>
        <v>78바3226</v>
      </c>
      <c r="H42" s="111">
        <f t="shared" si="24"/>
        <v>1</v>
      </c>
      <c r="I42" s="112">
        <f t="shared" si="25"/>
        <v>3293.5520000000001</v>
      </c>
      <c r="J42" s="113">
        <f t="shared" si="26"/>
        <v>1.4652157684922116E-2</v>
      </c>
      <c r="K42" s="113">
        <f t="shared" si="27"/>
        <v>0.27893705636370764</v>
      </c>
      <c r="L42" s="113">
        <f t="shared" si="28"/>
        <v>0.24259522849495013</v>
      </c>
      <c r="M42" s="114">
        <f t="shared" si="29"/>
        <v>15.151999999999999</v>
      </c>
      <c r="N42" s="115">
        <f t="shared" si="30"/>
        <v>0</v>
      </c>
      <c r="O42" s="115">
        <f t="shared" si="31"/>
        <v>20.676764781609641</v>
      </c>
      <c r="P42" s="224">
        <f t="shared" si="32"/>
        <v>5</v>
      </c>
      <c r="Q42" s="225">
        <f t="shared" si="33"/>
        <v>0</v>
      </c>
      <c r="R42" s="225">
        <f t="shared" si="34"/>
        <v>681</v>
      </c>
      <c r="T42">
        <v>503</v>
      </c>
      <c r="U42">
        <v>49</v>
      </c>
      <c r="V42" t="s">
        <v>260</v>
      </c>
      <c r="W42">
        <v>3293.5520000000001</v>
      </c>
      <c r="X42">
        <v>1303.9079999999999</v>
      </c>
      <c r="Y42">
        <v>2.5259999999999998</v>
      </c>
      <c r="Z42">
        <v>15.151999999999999</v>
      </c>
      <c r="AA42">
        <v>132.47803099999999</v>
      </c>
      <c r="AB42">
        <v>1.9410890000000001</v>
      </c>
      <c r="AC42">
        <v>36.953032</v>
      </c>
      <c r="AD42" s="1">
        <v>799</v>
      </c>
      <c r="AE42">
        <v>0</v>
      </c>
      <c r="AF42">
        <v>681</v>
      </c>
      <c r="AG42">
        <v>78</v>
      </c>
      <c r="AH42">
        <v>24.861118000000001</v>
      </c>
      <c r="AI42">
        <v>11265.1</v>
      </c>
      <c r="AJ42">
        <v>0</v>
      </c>
      <c r="AK42">
        <v>5</v>
      </c>
      <c r="AL42">
        <v>240</v>
      </c>
      <c r="AM42" t="s">
        <v>261</v>
      </c>
      <c r="AN42" t="s">
        <v>526</v>
      </c>
      <c r="AO42">
        <v>3293.5520000000001</v>
      </c>
      <c r="AR42" t="s">
        <v>117</v>
      </c>
      <c r="AS42" t="s">
        <v>121</v>
      </c>
      <c r="AT42" t="s">
        <v>215</v>
      </c>
      <c r="AU42" t="s">
        <v>260</v>
      </c>
      <c r="AV42" t="s">
        <v>48</v>
      </c>
      <c r="AW42">
        <v>1</v>
      </c>
      <c r="BB42">
        <v>0.78937499999999994</v>
      </c>
      <c r="BC42" t="s">
        <v>70</v>
      </c>
      <c r="BF42" t="s">
        <v>117</v>
      </c>
      <c r="BG42" t="s">
        <v>121</v>
      </c>
      <c r="BH42" t="s">
        <v>260</v>
      </c>
      <c r="BI42">
        <v>49</v>
      </c>
      <c r="BJ42">
        <v>1</v>
      </c>
      <c r="BK42" t="s">
        <v>215</v>
      </c>
      <c r="BL42" t="s">
        <v>177</v>
      </c>
      <c r="BM42">
        <v>0.78937499999999994</v>
      </c>
      <c r="BN42" t="s">
        <v>70</v>
      </c>
      <c r="BO42" t="s">
        <v>192</v>
      </c>
      <c r="BP42">
        <v>3293.5520000000001</v>
      </c>
    </row>
    <row r="43" spans="1:68" ht="16.5">
      <c r="A43" s="121" t="str">
        <f t="shared" si="18"/>
        <v>강화교통</v>
      </c>
      <c r="B43" s="122" t="str">
        <f t="shared" si="1"/>
        <v>박배양</v>
      </c>
      <c r="C43" s="123" t="str">
        <f t="shared" si="19"/>
        <v>D</v>
      </c>
      <c r="D43" s="124">
        <f t="shared" si="20"/>
        <v>0.84</v>
      </c>
      <c r="E43" s="125">
        <f t="shared" si="21"/>
        <v>5906</v>
      </c>
      <c r="F43" s="234" t="str">
        <f t="shared" si="22"/>
        <v>70</v>
      </c>
      <c r="G43" s="126" t="str">
        <f t="shared" si="23"/>
        <v>78바3204</v>
      </c>
      <c r="H43" s="127">
        <f t="shared" si="24"/>
        <v>1</v>
      </c>
      <c r="I43" s="128">
        <f t="shared" si="25"/>
        <v>3159.7240000000002</v>
      </c>
      <c r="J43" s="129">
        <f t="shared" si="26"/>
        <v>1.5313399663416657E-2</v>
      </c>
      <c r="K43" s="129">
        <f t="shared" si="27"/>
        <v>0.31076494863425524</v>
      </c>
      <c r="L43" s="129">
        <f t="shared" si="28"/>
        <v>0.22660207030740659</v>
      </c>
      <c r="M43" s="130">
        <f t="shared" si="29"/>
        <v>16.05</v>
      </c>
      <c r="N43" s="131">
        <f t="shared" si="30"/>
        <v>0.15824166920908281</v>
      </c>
      <c r="O43" s="131">
        <f t="shared" si="31"/>
        <v>26.552952093284095</v>
      </c>
      <c r="P43" s="222">
        <f t="shared" si="32"/>
        <v>3</v>
      </c>
      <c r="Q43" s="223">
        <f t="shared" si="33"/>
        <v>5</v>
      </c>
      <c r="R43" s="223">
        <f t="shared" si="34"/>
        <v>839</v>
      </c>
      <c r="T43">
        <v>503</v>
      </c>
      <c r="U43">
        <v>5906</v>
      </c>
      <c r="V43" t="s">
        <v>262</v>
      </c>
      <c r="W43">
        <v>3159.7240000000002</v>
      </c>
      <c r="X43">
        <v>1343.6220000000001</v>
      </c>
      <c r="Y43">
        <v>2.3519999999999999</v>
      </c>
      <c r="Z43">
        <v>16.05</v>
      </c>
      <c r="AA43">
        <v>140.126363</v>
      </c>
      <c r="AB43">
        <v>2.1458110000000001</v>
      </c>
      <c r="AC43">
        <v>43.546362000000002</v>
      </c>
      <c r="AD43" s="1">
        <v>716</v>
      </c>
      <c r="AE43">
        <v>5</v>
      </c>
      <c r="AF43">
        <v>839</v>
      </c>
      <c r="AG43">
        <v>84</v>
      </c>
      <c r="AH43">
        <v>22.549104</v>
      </c>
      <c r="AI43">
        <v>10938</v>
      </c>
      <c r="AJ43">
        <v>0</v>
      </c>
      <c r="AK43">
        <v>3</v>
      </c>
      <c r="AL43">
        <v>426</v>
      </c>
      <c r="AM43" t="s">
        <v>263</v>
      </c>
      <c r="AN43" t="s">
        <v>527</v>
      </c>
      <c r="AO43">
        <v>3159.7240000000002</v>
      </c>
      <c r="AR43" t="s">
        <v>117</v>
      </c>
      <c r="AS43" t="s">
        <v>120</v>
      </c>
      <c r="AT43" t="s">
        <v>203</v>
      </c>
      <c r="AU43" t="s">
        <v>262</v>
      </c>
      <c r="AV43" t="s">
        <v>48</v>
      </c>
      <c r="AW43">
        <v>1</v>
      </c>
      <c r="BB43">
        <v>0.84</v>
      </c>
      <c r="BC43" t="s">
        <v>67</v>
      </c>
      <c r="BF43" t="s">
        <v>117</v>
      </c>
      <c r="BG43" t="s">
        <v>120</v>
      </c>
      <c r="BH43" t="s">
        <v>262</v>
      </c>
      <c r="BI43">
        <v>5906</v>
      </c>
      <c r="BJ43">
        <v>1</v>
      </c>
      <c r="BK43" t="s">
        <v>203</v>
      </c>
      <c r="BL43" t="s">
        <v>177</v>
      </c>
      <c r="BM43">
        <v>0.84</v>
      </c>
      <c r="BN43" t="s">
        <v>67</v>
      </c>
      <c r="BO43" t="s">
        <v>182</v>
      </c>
      <c r="BP43">
        <v>3159.7240000000002</v>
      </c>
    </row>
    <row r="44" spans="1:68" ht="16.5">
      <c r="A44" s="105" t="str">
        <f t="shared" si="18"/>
        <v>강화교통</v>
      </c>
      <c r="B44" s="106" t="str">
        <f t="shared" si="1"/>
        <v>박상석</v>
      </c>
      <c r="C44" s="107" t="str">
        <f t="shared" si="19"/>
        <v>F</v>
      </c>
      <c r="D44" s="108">
        <f t="shared" si="20"/>
        <v>0.74692307692307691</v>
      </c>
      <c r="E44" s="109">
        <f t="shared" si="21"/>
        <v>4743</v>
      </c>
      <c r="F44" s="235" t="str">
        <f t="shared" si="22"/>
        <v>60-5</v>
      </c>
      <c r="G44" s="110" t="str">
        <f t="shared" si="23"/>
        <v>78바3205</v>
      </c>
      <c r="H44" s="111">
        <f t="shared" si="24"/>
        <v>1</v>
      </c>
      <c r="I44" s="112">
        <f t="shared" si="25"/>
        <v>4537.4639999999999</v>
      </c>
      <c r="J44" s="113">
        <f t="shared" si="26"/>
        <v>2.3131901139544074E-2</v>
      </c>
      <c r="K44" s="113">
        <f t="shared" si="27"/>
        <v>0.23515733324715338</v>
      </c>
      <c r="L44" s="113">
        <f t="shared" si="28"/>
        <v>0.19548364460853024</v>
      </c>
      <c r="M44" s="114">
        <f t="shared" si="29"/>
        <v>15.522</v>
      </c>
      <c r="N44" s="115">
        <f t="shared" si="30"/>
        <v>0</v>
      </c>
      <c r="O44" s="115">
        <f t="shared" si="31"/>
        <v>19.482248233815188</v>
      </c>
      <c r="P44" s="224">
        <f t="shared" si="32"/>
        <v>25</v>
      </c>
      <c r="Q44" s="225">
        <f t="shared" si="33"/>
        <v>0</v>
      </c>
      <c r="R44" s="225">
        <f t="shared" si="34"/>
        <v>884</v>
      </c>
      <c r="T44">
        <v>503</v>
      </c>
      <c r="U44">
        <v>4743</v>
      </c>
      <c r="V44" t="s">
        <v>343</v>
      </c>
      <c r="W44">
        <v>4537.4639999999999</v>
      </c>
      <c r="X44">
        <v>1557.921</v>
      </c>
      <c r="Y44">
        <v>2.9129999999999998</v>
      </c>
      <c r="Z44">
        <v>15.522</v>
      </c>
      <c r="AA44">
        <v>148.278863</v>
      </c>
      <c r="AB44">
        <v>3.4299719999999998</v>
      </c>
      <c r="AC44">
        <v>34.868862</v>
      </c>
      <c r="AD44" s="1">
        <v>887</v>
      </c>
      <c r="AE44">
        <v>0</v>
      </c>
      <c r="AF44">
        <v>884</v>
      </c>
      <c r="AG44">
        <v>92</v>
      </c>
      <c r="AH44">
        <v>30.600881999999999</v>
      </c>
      <c r="AI44">
        <v>34963.599999999999</v>
      </c>
      <c r="AJ44">
        <v>4812.2</v>
      </c>
      <c r="AK44">
        <v>25</v>
      </c>
      <c r="AL44">
        <v>5719</v>
      </c>
      <c r="AM44" t="s">
        <v>344</v>
      </c>
      <c r="AN44" t="s">
        <v>528</v>
      </c>
      <c r="AO44">
        <v>4537.4639999999999</v>
      </c>
      <c r="AR44" t="s">
        <v>117</v>
      </c>
      <c r="AS44" t="s">
        <v>119</v>
      </c>
      <c r="AT44" t="s">
        <v>196</v>
      </c>
      <c r="AU44" t="s">
        <v>343</v>
      </c>
      <c r="AV44" t="s">
        <v>48</v>
      </c>
      <c r="AW44">
        <v>1</v>
      </c>
      <c r="BB44">
        <v>0.74692307692307691</v>
      </c>
      <c r="BC44" t="s">
        <v>70</v>
      </c>
      <c r="BF44" t="s">
        <v>117</v>
      </c>
      <c r="BG44" t="s">
        <v>119</v>
      </c>
      <c r="BH44" t="s">
        <v>343</v>
      </c>
      <c r="BI44">
        <v>4743</v>
      </c>
      <c r="BJ44">
        <v>1</v>
      </c>
      <c r="BK44" t="s">
        <v>196</v>
      </c>
      <c r="BL44" t="s">
        <v>177</v>
      </c>
      <c r="BM44">
        <v>0.74692307692307691</v>
      </c>
      <c r="BN44" t="s">
        <v>70</v>
      </c>
      <c r="BO44" t="s">
        <v>192</v>
      </c>
      <c r="BP44">
        <v>4537.4639999999999</v>
      </c>
    </row>
    <row r="45" spans="1:68" ht="16.5">
      <c r="A45" s="121" t="str">
        <f t="shared" si="18"/>
        <v>강화교통</v>
      </c>
      <c r="B45" s="122" t="str">
        <f t="shared" si="1"/>
        <v>박소열</v>
      </c>
      <c r="C45" s="123" t="str">
        <f t="shared" si="19"/>
        <v>B</v>
      </c>
      <c r="D45" s="124">
        <f t="shared" si="20"/>
        <v>0.92814814814814806</v>
      </c>
      <c r="E45" s="125">
        <f t="shared" si="21"/>
        <v>6719</v>
      </c>
      <c r="F45" s="234" t="str">
        <f t="shared" si="22"/>
        <v>800</v>
      </c>
      <c r="G45" s="126" t="str">
        <f t="shared" si="23"/>
        <v>78바3242</v>
      </c>
      <c r="H45" s="127">
        <f t="shared" si="24"/>
        <v>1</v>
      </c>
      <c r="I45" s="128">
        <f t="shared" si="25"/>
        <v>3276.712</v>
      </c>
      <c r="J45" s="129">
        <f t="shared" si="26"/>
        <v>1.9290595955626501E-3</v>
      </c>
      <c r="K45" s="129">
        <f t="shared" si="27"/>
        <v>0.32669270733241301</v>
      </c>
      <c r="L45" s="129">
        <f t="shared" si="28"/>
        <v>0.21057694420504458</v>
      </c>
      <c r="M45" s="130">
        <f t="shared" si="29"/>
        <v>11.747</v>
      </c>
      <c r="N45" s="131">
        <f t="shared" si="30"/>
        <v>0.27466557939788422</v>
      </c>
      <c r="O45" s="131">
        <f t="shared" si="31"/>
        <v>16.327342775318673</v>
      </c>
      <c r="P45" s="222">
        <f t="shared" si="32"/>
        <v>0</v>
      </c>
      <c r="Q45" s="223">
        <f t="shared" si="33"/>
        <v>9</v>
      </c>
      <c r="R45" s="223">
        <f t="shared" si="34"/>
        <v>535</v>
      </c>
      <c r="T45">
        <v>503</v>
      </c>
      <c r="U45">
        <v>6719</v>
      </c>
      <c r="V45" t="s">
        <v>345</v>
      </c>
      <c r="W45">
        <v>3276.712</v>
      </c>
      <c r="X45">
        <v>1307.5239999999999</v>
      </c>
      <c r="Y45">
        <v>2.5059999999999998</v>
      </c>
      <c r="Z45">
        <v>11.747</v>
      </c>
      <c r="AA45">
        <v>149.60191</v>
      </c>
      <c r="AB45">
        <v>0.28859099999999999</v>
      </c>
      <c r="AC45">
        <v>48.873852999999997</v>
      </c>
      <c r="AD45" s="1">
        <v>690</v>
      </c>
      <c r="AE45">
        <v>9</v>
      </c>
      <c r="AF45">
        <v>535</v>
      </c>
      <c r="AG45">
        <v>77</v>
      </c>
      <c r="AH45">
        <v>21.902875000000002</v>
      </c>
      <c r="AI45">
        <v>4119.5</v>
      </c>
      <c r="AJ45">
        <v>0</v>
      </c>
      <c r="AK45">
        <v>0</v>
      </c>
      <c r="AL45">
        <v>0</v>
      </c>
      <c r="AM45" t="s">
        <v>346</v>
      </c>
      <c r="AN45" t="s">
        <v>529</v>
      </c>
      <c r="AO45">
        <v>3276.712</v>
      </c>
      <c r="AR45" t="s">
        <v>117</v>
      </c>
      <c r="AS45" t="s">
        <v>122</v>
      </c>
      <c r="AT45" t="s">
        <v>227</v>
      </c>
      <c r="AU45" t="s">
        <v>345</v>
      </c>
      <c r="AV45" t="s">
        <v>48</v>
      </c>
      <c r="AW45">
        <v>1</v>
      </c>
      <c r="BB45">
        <v>0.92814814814814806</v>
      </c>
      <c r="BC45" t="s">
        <v>68</v>
      </c>
      <c r="BF45" t="s">
        <v>117</v>
      </c>
      <c r="BG45" t="s">
        <v>122</v>
      </c>
      <c r="BH45" t="s">
        <v>345</v>
      </c>
      <c r="BI45">
        <v>6719</v>
      </c>
      <c r="BJ45">
        <v>1</v>
      </c>
      <c r="BK45" t="s">
        <v>227</v>
      </c>
      <c r="BL45" t="s">
        <v>177</v>
      </c>
      <c r="BM45">
        <v>0.92814814814814806</v>
      </c>
      <c r="BN45" t="s">
        <v>68</v>
      </c>
      <c r="BO45" t="s">
        <v>178</v>
      </c>
      <c r="BP45">
        <v>3276.712</v>
      </c>
    </row>
    <row r="46" spans="1:68" ht="16.5">
      <c r="A46" s="105" t="str">
        <f t="shared" si="18"/>
        <v>강화교통</v>
      </c>
      <c r="B46" s="106" t="str">
        <f t="shared" si="1"/>
        <v>박영현</v>
      </c>
      <c r="C46" s="107" t="str">
        <f t="shared" si="19"/>
        <v>F</v>
      </c>
      <c r="D46" s="108">
        <f t="shared" si="20"/>
        <v>0.79090909090909089</v>
      </c>
      <c r="E46" s="109">
        <f t="shared" si="21"/>
        <v>698</v>
      </c>
      <c r="F46" s="235" t="s">
        <v>375</v>
      </c>
      <c r="G46" s="110" t="str">
        <f t="shared" si="23"/>
        <v>78바3219</v>
      </c>
      <c r="H46" s="111">
        <f t="shared" si="24"/>
        <v>1</v>
      </c>
      <c r="I46" s="112">
        <f t="shared" si="25"/>
        <v>3550.4679999999998</v>
      </c>
      <c r="J46" s="113">
        <f t="shared" si="26"/>
        <v>1.0471977288561527E-2</v>
      </c>
      <c r="K46" s="113">
        <f t="shared" si="27"/>
        <v>0.29885936231971844</v>
      </c>
      <c r="L46" s="113">
        <f t="shared" si="28"/>
        <v>0.20617000350376347</v>
      </c>
      <c r="M46" s="114">
        <f t="shared" si="29"/>
        <v>13.544</v>
      </c>
      <c r="N46" s="115">
        <f t="shared" si="30"/>
        <v>0</v>
      </c>
      <c r="O46" s="115">
        <f t="shared" si="31"/>
        <v>15.772568574058406</v>
      </c>
      <c r="P46" s="224">
        <f t="shared" si="32"/>
        <v>6</v>
      </c>
      <c r="Q46" s="225">
        <f t="shared" si="33"/>
        <v>0</v>
      </c>
      <c r="R46" s="225">
        <f t="shared" si="34"/>
        <v>560</v>
      </c>
      <c r="T46">
        <v>503</v>
      </c>
      <c r="U46">
        <v>698</v>
      </c>
      <c r="V46" t="s">
        <v>264</v>
      </c>
      <c r="W46">
        <v>3550.4679999999998</v>
      </c>
      <c r="X46">
        <v>1360.2249999999999</v>
      </c>
      <c r="Y46">
        <v>2.61</v>
      </c>
      <c r="Z46">
        <v>13.544</v>
      </c>
      <c r="AA46">
        <v>152.41553300000001</v>
      </c>
      <c r="AB46">
        <v>1.5960920000000001</v>
      </c>
      <c r="AC46">
        <v>45.550809000000001</v>
      </c>
      <c r="AD46" s="1">
        <v>732</v>
      </c>
      <c r="AE46">
        <v>0</v>
      </c>
      <c r="AF46">
        <v>560</v>
      </c>
      <c r="AG46">
        <v>69</v>
      </c>
      <c r="AH46">
        <v>23.294658999999999</v>
      </c>
      <c r="AI46">
        <v>3012.4</v>
      </c>
      <c r="AJ46">
        <v>0</v>
      </c>
      <c r="AK46">
        <v>6</v>
      </c>
      <c r="AL46">
        <v>815</v>
      </c>
      <c r="AM46" t="s">
        <v>265</v>
      </c>
      <c r="AN46" t="s">
        <v>530</v>
      </c>
      <c r="AO46">
        <v>3550.4679999999998</v>
      </c>
      <c r="AR46" t="s">
        <v>117</v>
      </c>
      <c r="AS46" t="s">
        <v>121</v>
      </c>
      <c r="AT46" t="s">
        <v>211</v>
      </c>
      <c r="AU46" t="s">
        <v>264</v>
      </c>
      <c r="AV46" t="s">
        <v>48</v>
      </c>
      <c r="AW46">
        <v>1</v>
      </c>
      <c r="BB46">
        <v>0.79090909090909089</v>
      </c>
      <c r="BC46" t="s">
        <v>70</v>
      </c>
      <c r="BF46" t="s">
        <v>117</v>
      </c>
      <c r="BG46" t="s">
        <v>121</v>
      </c>
      <c r="BH46" t="s">
        <v>264</v>
      </c>
      <c r="BI46">
        <v>698</v>
      </c>
      <c r="BJ46">
        <v>1</v>
      </c>
      <c r="BK46" t="s">
        <v>211</v>
      </c>
      <c r="BL46" t="s">
        <v>177</v>
      </c>
      <c r="BM46">
        <v>0.79090909090909089</v>
      </c>
      <c r="BN46" t="s">
        <v>70</v>
      </c>
      <c r="BO46" t="s">
        <v>192</v>
      </c>
      <c r="BP46">
        <v>3550.4679999999998</v>
      </c>
    </row>
    <row r="47" spans="1:68" ht="16.5">
      <c r="A47" s="121" t="str">
        <f t="shared" si="18"/>
        <v>강화교통</v>
      </c>
      <c r="B47" s="122" t="str">
        <f t="shared" si="1"/>
        <v>박용규</v>
      </c>
      <c r="C47" s="123" t="str">
        <f t="shared" si="19"/>
        <v>F</v>
      </c>
      <c r="D47" s="124">
        <f t="shared" si="20"/>
        <v>0.7820687945596585</v>
      </c>
      <c r="E47" s="125">
        <f t="shared" si="21"/>
        <v>4156</v>
      </c>
      <c r="F47" s="234" t="str">
        <f t="shared" si="22"/>
        <v>800</v>
      </c>
      <c r="G47" s="126" t="str">
        <f t="shared" si="23"/>
        <v>70바3704</v>
      </c>
      <c r="H47" s="127">
        <f t="shared" si="24"/>
        <v>6</v>
      </c>
      <c r="I47" s="128">
        <f t="shared" si="25"/>
        <v>3072.5059999999999</v>
      </c>
      <c r="J47" s="129">
        <f t="shared" si="26"/>
        <v>1.4072283617444236E-2</v>
      </c>
      <c r="K47" s="129">
        <f t="shared" si="27"/>
        <v>0.36226669645805271</v>
      </c>
      <c r="L47" s="129">
        <f t="shared" si="28"/>
        <v>0.19593126913340447</v>
      </c>
      <c r="M47" s="130">
        <f t="shared" si="29"/>
        <v>14.714</v>
      </c>
      <c r="N47" s="131">
        <f t="shared" si="30"/>
        <v>0.19528033468445627</v>
      </c>
      <c r="O47" s="131">
        <f t="shared" si="31"/>
        <v>34.304245459569486</v>
      </c>
      <c r="P47" s="222">
        <f t="shared" si="32"/>
        <v>21</v>
      </c>
      <c r="Q47" s="223">
        <f t="shared" si="33"/>
        <v>6</v>
      </c>
      <c r="R47" s="223">
        <f t="shared" si="34"/>
        <v>1054</v>
      </c>
      <c r="T47">
        <v>503</v>
      </c>
      <c r="U47">
        <v>4156</v>
      </c>
      <c r="V47" t="s">
        <v>266</v>
      </c>
      <c r="W47">
        <v>3072.5059999999999</v>
      </c>
      <c r="X47">
        <v>1359.5409999999999</v>
      </c>
      <c r="Y47">
        <v>2.2599999999999998</v>
      </c>
      <c r="Z47">
        <v>14.714</v>
      </c>
      <c r="AA47">
        <v>146.87914599999999</v>
      </c>
      <c r="AB47">
        <v>2.0669249999999999</v>
      </c>
      <c r="AC47">
        <v>53.209423000000001</v>
      </c>
      <c r="AD47" s="1">
        <v>602</v>
      </c>
      <c r="AE47">
        <v>6</v>
      </c>
      <c r="AF47">
        <v>1054</v>
      </c>
      <c r="AG47">
        <v>104</v>
      </c>
      <c r="AH47">
        <v>20.918599</v>
      </c>
      <c r="AI47">
        <v>12525.9</v>
      </c>
      <c r="AJ47">
        <v>774</v>
      </c>
      <c r="AK47">
        <v>21</v>
      </c>
      <c r="AL47">
        <v>5648</v>
      </c>
      <c r="AM47" t="s">
        <v>267</v>
      </c>
      <c r="AN47" t="s">
        <v>531</v>
      </c>
      <c r="AO47">
        <v>1051.857</v>
      </c>
      <c r="AR47" t="s">
        <v>117</v>
      </c>
      <c r="AS47" t="s">
        <v>122</v>
      </c>
      <c r="AT47" t="s">
        <v>404</v>
      </c>
      <c r="AU47" t="s">
        <v>266</v>
      </c>
      <c r="AV47" t="s">
        <v>48</v>
      </c>
      <c r="AW47">
        <v>6</v>
      </c>
      <c r="BB47">
        <v>0.7820687945596585</v>
      </c>
      <c r="BC47" t="s">
        <v>70</v>
      </c>
      <c r="BF47" t="s">
        <v>117</v>
      </c>
      <c r="BG47" t="s">
        <v>122</v>
      </c>
      <c r="BH47" t="s">
        <v>266</v>
      </c>
      <c r="BI47">
        <v>4156</v>
      </c>
      <c r="BJ47">
        <v>6</v>
      </c>
      <c r="BK47" t="s">
        <v>404</v>
      </c>
      <c r="BL47" t="s">
        <v>218</v>
      </c>
      <c r="BM47">
        <v>0.7820687945596585</v>
      </c>
      <c r="BN47" t="s">
        <v>70</v>
      </c>
      <c r="BO47" t="s">
        <v>192</v>
      </c>
      <c r="BP47">
        <v>3072.5059999999999</v>
      </c>
    </row>
    <row r="48" spans="1:68" ht="16.5">
      <c r="A48" s="105" t="str">
        <f t="shared" si="18"/>
        <v>강화교통</v>
      </c>
      <c r="B48" s="106" t="str">
        <f t="shared" si="1"/>
        <v>박은서</v>
      </c>
      <c r="C48" s="107" t="str">
        <f t="shared" si="19"/>
        <v>C</v>
      </c>
      <c r="D48" s="108">
        <f t="shared" si="20"/>
        <v>0.88424242424242439</v>
      </c>
      <c r="E48" s="109">
        <f t="shared" si="21"/>
        <v>2824</v>
      </c>
      <c r="F48" s="235" t="str">
        <f t="shared" si="22"/>
        <v>71</v>
      </c>
      <c r="G48" s="110" t="str">
        <f t="shared" si="23"/>
        <v>78바3208</v>
      </c>
      <c r="H48" s="111">
        <f t="shared" si="24"/>
        <v>1</v>
      </c>
      <c r="I48" s="112">
        <f t="shared" si="25"/>
        <v>3754.4839999999999</v>
      </c>
      <c r="J48" s="113">
        <f t="shared" si="26"/>
        <v>7.9561418455036358E-3</v>
      </c>
      <c r="K48" s="113">
        <f t="shared" si="27"/>
        <v>0.25063886353160236</v>
      </c>
      <c r="L48" s="113">
        <f t="shared" si="28"/>
        <v>0.11745954970110407</v>
      </c>
      <c r="M48" s="114">
        <f t="shared" si="29"/>
        <v>11.946999999999999</v>
      </c>
      <c r="N48" s="115">
        <f t="shared" si="30"/>
        <v>2.6634818526327455E-2</v>
      </c>
      <c r="O48" s="115">
        <f t="shared" si="31"/>
        <v>24.717111592431877</v>
      </c>
      <c r="P48" s="224">
        <f t="shared" si="32"/>
        <v>0</v>
      </c>
      <c r="Q48" s="225">
        <f t="shared" si="33"/>
        <v>1</v>
      </c>
      <c r="R48" s="225">
        <f t="shared" si="34"/>
        <v>928</v>
      </c>
      <c r="T48">
        <v>503</v>
      </c>
      <c r="U48">
        <v>2824</v>
      </c>
      <c r="V48" t="s">
        <v>268</v>
      </c>
      <c r="W48">
        <v>3754.4839999999999</v>
      </c>
      <c r="X48">
        <v>1286.4670000000001</v>
      </c>
      <c r="Y48">
        <v>2.9180000000000001</v>
      </c>
      <c r="Z48">
        <v>11.946999999999999</v>
      </c>
      <c r="AA48">
        <v>145.621084</v>
      </c>
      <c r="AB48">
        <v>1.158582</v>
      </c>
      <c r="AC48">
        <v>36.498303</v>
      </c>
      <c r="AD48" s="1">
        <v>441</v>
      </c>
      <c r="AE48">
        <v>1</v>
      </c>
      <c r="AF48">
        <v>928</v>
      </c>
      <c r="AG48">
        <v>81</v>
      </c>
      <c r="AH48">
        <v>25.782557000000001</v>
      </c>
      <c r="AI48">
        <v>8712.5</v>
      </c>
      <c r="AJ48">
        <v>0</v>
      </c>
      <c r="AK48">
        <v>0</v>
      </c>
      <c r="AL48">
        <v>0</v>
      </c>
      <c r="AM48" t="s">
        <v>269</v>
      </c>
      <c r="AN48" t="s">
        <v>532</v>
      </c>
      <c r="AO48">
        <v>3754.4839999999999</v>
      </c>
      <c r="AR48" t="s">
        <v>117</v>
      </c>
      <c r="AS48" t="s">
        <v>121</v>
      </c>
      <c r="AT48" t="s">
        <v>209</v>
      </c>
      <c r="AU48" t="s">
        <v>268</v>
      </c>
      <c r="AV48" t="s">
        <v>48</v>
      </c>
      <c r="AW48">
        <v>1</v>
      </c>
      <c r="BB48">
        <v>0.88424242424242439</v>
      </c>
      <c r="BC48" t="s">
        <v>69</v>
      </c>
      <c r="BF48" t="s">
        <v>117</v>
      </c>
      <c r="BG48" t="s">
        <v>121</v>
      </c>
      <c r="BH48" t="s">
        <v>268</v>
      </c>
      <c r="BI48">
        <v>2824</v>
      </c>
      <c r="BJ48">
        <v>1</v>
      </c>
      <c r="BK48" t="s">
        <v>209</v>
      </c>
      <c r="BL48" t="s">
        <v>177</v>
      </c>
      <c r="BM48">
        <v>0.88424242424242439</v>
      </c>
      <c r="BN48" t="s">
        <v>69</v>
      </c>
      <c r="BO48" t="s">
        <v>180</v>
      </c>
      <c r="BP48">
        <v>3754.4839999999999</v>
      </c>
    </row>
    <row r="49" spans="1:68" ht="16.5">
      <c r="A49" s="121" t="str">
        <f t="shared" si="18"/>
        <v>강화교통</v>
      </c>
      <c r="B49" s="122" t="str">
        <f t="shared" si="1"/>
        <v>박종무</v>
      </c>
      <c r="C49" s="123" t="str">
        <f t="shared" si="19"/>
        <v>D</v>
      </c>
      <c r="D49" s="124">
        <f t="shared" si="20"/>
        <v>0.81120000000000003</v>
      </c>
      <c r="E49" s="125">
        <f t="shared" si="21"/>
        <v>1424</v>
      </c>
      <c r="F49" s="234" t="str">
        <f t="shared" si="22"/>
        <v>17</v>
      </c>
      <c r="G49" s="126" t="str">
        <f t="shared" si="23"/>
        <v>70바3702</v>
      </c>
      <c r="H49" s="127">
        <f t="shared" si="24"/>
        <v>1</v>
      </c>
      <c r="I49" s="128">
        <f t="shared" si="25"/>
        <v>728.09100000000001</v>
      </c>
      <c r="J49" s="129">
        <f t="shared" si="26"/>
        <v>1.779052030447929E-2</v>
      </c>
      <c r="K49" s="129">
        <f t="shared" si="27"/>
        <v>0.38335702875541827</v>
      </c>
      <c r="L49" s="129">
        <f t="shared" si="28"/>
        <v>0.11537019411035158</v>
      </c>
      <c r="M49" s="130">
        <f t="shared" si="29"/>
        <v>12.913</v>
      </c>
      <c r="N49" s="131">
        <f t="shared" si="30"/>
        <v>1.3734546917899</v>
      </c>
      <c r="O49" s="131">
        <f t="shared" si="31"/>
        <v>6.5925825205915194</v>
      </c>
      <c r="P49" s="222">
        <f t="shared" si="32"/>
        <v>2</v>
      </c>
      <c r="Q49" s="223">
        <f t="shared" si="33"/>
        <v>10</v>
      </c>
      <c r="R49" s="223">
        <f t="shared" si="34"/>
        <v>48</v>
      </c>
      <c r="T49">
        <v>503</v>
      </c>
      <c r="U49">
        <v>1424</v>
      </c>
      <c r="V49" t="s">
        <v>533</v>
      </c>
      <c r="W49">
        <v>728.09100000000001</v>
      </c>
      <c r="X49">
        <v>359.04399999999998</v>
      </c>
      <c r="Y49">
        <v>2.028</v>
      </c>
      <c r="Z49">
        <v>12.913</v>
      </c>
      <c r="AA49">
        <v>48.776651000000001</v>
      </c>
      <c r="AB49">
        <v>0.86776200000000003</v>
      </c>
      <c r="AC49">
        <v>18.698872000000001</v>
      </c>
      <c r="AD49" s="1">
        <v>84</v>
      </c>
      <c r="AE49">
        <v>10</v>
      </c>
      <c r="AF49">
        <v>48</v>
      </c>
      <c r="AG49">
        <v>69</v>
      </c>
      <c r="AH49">
        <v>14.927039000000001</v>
      </c>
      <c r="AI49">
        <v>78.400000000000006</v>
      </c>
      <c r="AJ49">
        <v>0</v>
      </c>
      <c r="AK49">
        <v>2</v>
      </c>
      <c r="AL49">
        <v>211</v>
      </c>
      <c r="AM49" t="s">
        <v>534</v>
      </c>
      <c r="AN49" t="s">
        <v>535</v>
      </c>
      <c r="AO49">
        <v>728.09100000000001</v>
      </c>
      <c r="AR49" t="s">
        <v>117</v>
      </c>
      <c r="AS49" t="s">
        <v>118</v>
      </c>
      <c r="AT49" t="s">
        <v>450</v>
      </c>
      <c r="AU49" t="s">
        <v>533</v>
      </c>
      <c r="AV49" t="s">
        <v>48</v>
      </c>
      <c r="AW49">
        <v>1</v>
      </c>
      <c r="BB49">
        <v>0.81120000000000003</v>
      </c>
      <c r="BC49" t="s">
        <v>67</v>
      </c>
      <c r="BF49" t="s">
        <v>117</v>
      </c>
      <c r="BG49" t="s">
        <v>118</v>
      </c>
      <c r="BH49" t="s">
        <v>533</v>
      </c>
      <c r="BI49">
        <v>1424</v>
      </c>
      <c r="BJ49">
        <v>1</v>
      </c>
      <c r="BK49" t="s">
        <v>450</v>
      </c>
      <c r="BL49" t="s">
        <v>177</v>
      </c>
      <c r="BM49">
        <v>0.81120000000000003</v>
      </c>
      <c r="BN49" t="s">
        <v>67</v>
      </c>
      <c r="BO49" t="s">
        <v>182</v>
      </c>
      <c r="BP49">
        <v>728.09100000000001</v>
      </c>
    </row>
    <row r="50" spans="1:68" ht="16.5">
      <c r="A50" s="105" t="str">
        <f t="shared" si="18"/>
        <v>강화교통</v>
      </c>
      <c r="B50" s="106" t="str">
        <f t="shared" si="1"/>
        <v>박진철</v>
      </c>
      <c r="C50" s="107" t="str">
        <f t="shared" si="19"/>
        <v>D</v>
      </c>
      <c r="D50" s="108">
        <f t="shared" si="20"/>
        <v>0.82729345014903033</v>
      </c>
      <c r="E50" s="109">
        <f t="shared" si="21"/>
        <v>1862</v>
      </c>
      <c r="F50" s="235" t="str">
        <f t="shared" si="22"/>
        <v>800</v>
      </c>
      <c r="G50" s="110" t="str">
        <f t="shared" si="23"/>
        <v>78바3212</v>
      </c>
      <c r="H50" s="111">
        <f t="shared" si="24"/>
        <v>8</v>
      </c>
      <c r="I50" s="112">
        <f t="shared" si="25"/>
        <v>3277.4679999999998</v>
      </c>
      <c r="J50" s="113">
        <f t="shared" si="26"/>
        <v>2.1104860873001726E-2</v>
      </c>
      <c r="K50" s="113">
        <f t="shared" si="27"/>
        <v>0.33296431077996125</v>
      </c>
      <c r="L50" s="113">
        <f t="shared" si="28"/>
        <v>0.25324427271296013</v>
      </c>
      <c r="M50" s="114">
        <f t="shared" si="29"/>
        <v>17.623000000000001</v>
      </c>
      <c r="N50" s="115">
        <f t="shared" si="30"/>
        <v>1.0984088936947669</v>
      </c>
      <c r="O50" s="115">
        <f t="shared" si="31"/>
        <v>55.22555826632022</v>
      </c>
      <c r="P50" s="224">
        <f t="shared" si="32"/>
        <v>29</v>
      </c>
      <c r="Q50" s="225">
        <f t="shared" si="33"/>
        <v>36</v>
      </c>
      <c r="R50" s="225">
        <f t="shared" si="34"/>
        <v>1810</v>
      </c>
      <c r="T50">
        <v>503</v>
      </c>
      <c r="U50">
        <v>1862</v>
      </c>
      <c r="V50" t="s">
        <v>270</v>
      </c>
      <c r="W50">
        <v>3277.4679999999998</v>
      </c>
      <c r="X50">
        <v>1352.48</v>
      </c>
      <c r="Y50">
        <v>2.423</v>
      </c>
      <c r="Z50">
        <v>17.623000000000001</v>
      </c>
      <c r="AA50">
        <v>129.01108500000001</v>
      </c>
      <c r="AB50">
        <v>2.7227610000000002</v>
      </c>
      <c r="AC50">
        <v>42.956086999999997</v>
      </c>
      <c r="AD50" s="1">
        <v>830</v>
      </c>
      <c r="AE50">
        <v>36</v>
      </c>
      <c r="AF50">
        <v>1810</v>
      </c>
      <c r="AG50">
        <v>108</v>
      </c>
      <c r="AH50">
        <v>25.404544999999999</v>
      </c>
      <c r="AI50">
        <v>25808.5</v>
      </c>
      <c r="AJ50">
        <v>4317.7</v>
      </c>
      <c r="AK50">
        <v>29</v>
      </c>
      <c r="AL50">
        <v>9880</v>
      </c>
      <c r="AM50" t="s">
        <v>271</v>
      </c>
      <c r="AN50" t="s">
        <v>536</v>
      </c>
      <c r="AO50">
        <v>643.84100000000001</v>
      </c>
      <c r="AR50" t="s">
        <v>117</v>
      </c>
      <c r="AS50" t="s">
        <v>122</v>
      </c>
      <c r="AT50" t="s">
        <v>323</v>
      </c>
      <c r="AU50" t="s">
        <v>270</v>
      </c>
      <c r="AV50" t="s">
        <v>48</v>
      </c>
      <c r="AW50">
        <v>8</v>
      </c>
      <c r="BB50">
        <v>0.82729345014903033</v>
      </c>
      <c r="BC50" t="s">
        <v>67</v>
      </c>
      <c r="BF50" t="s">
        <v>117</v>
      </c>
      <c r="BG50" t="s">
        <v>122</v>
      </c>
      <c r="BH50" t="s">
        <v>270</v>
      </c>
      <c r="BI50">
        <v>1862</v>
      </c>
      <c r="BJ50">
        <v>8</v>
      </c>
      <c r="BK50" t="s">
        <v>323</v>
      </c>
      <c r="BL50" t="s">
        <v>325</v>
      </c>
      <c r="BM50">
        <v>0.82729345014903033</v>
      </c>
      <c r="BN50" t="s">
        <v>67</v>
      </c>
      <c r="BO50" t="s">
        <v>182</v>
      </c>
      <c r="BP50">
        <v>3277.4679999999998</v>
      </c>
    </row>
    <row r="51" spans="1:68" ht="16.5">
      <c r="A51" s="121" t="str">
        <f t="shared" si="18"/>
        <v>강화교통</v>
      </c>
      <c r="B51" s="122" t="str">
        <f t="shared" si="1"/>
        <v>박형규</v>
      </c>
      <c r="C51" s="123" t="str">
        <f t="shared" si="19"/>
        <v>F</v>
      </c>
      <c r="D51" s="124">
        <f t="shared" si="20"/>
        <v>0.71818666888838822</v>
      </c>
      <c r="E51" s="125">
        <f t="shared" si="21"/>
        <v>5292</v>
      </c>
      <c r="F51" s="234" t="str">
        <f t="shared" si="22"/>
        <v>71</v>
      </c>
      <c r="G51" s="126" t="str">
        <f t="shared" si="23"/>
        <v>78바3229</v>
      </c>
      <c r="H51" s="127">
        <f t="shared" si="24"/>
        <v>5</v>
      </c>
      <c r="I51" s="128">
        <f t="shared" si="25"/>
        <v>2310.4219999999996</v>
      </c>
      <c r="J51" s="129">
        <f t="shared" si="26"/>
        <v>3.0873884707469251E-2</v>
      </c>
      <c r="K51" s="129">
        <f t="shared" si="27"/>
        <v>0.28368194174187644</v>
      </c>
      <c r="L51" s="129">
        <f t="shared" si="28"/>
        <v>0.28263235028059813</v>
      </c>
      <c r="M51" s="130">
        <f t="shared" si="29"/>
        <v>18.460999999999999</v>
      </c>
      <c r="N51" s="131">
        <f t="shared" si="30"/>
        <v>0.64923204505497267</v>
      </c>
      <c r="O51" s="131">
        <f t="shared" si="31"/>
        <v>58.863705418317522</v>
      </c>
      <c r="P51" s="222">
        <f t="shared" si="32"/>
        <v>8</v>
      </c>
      <c r="Q51" s="223">
        <f t="shared" si="33"/>
        <v>15</v>
      </c>
      <c r="R51" s="223">
        <f t="shared" si="34"/>
        <v>1360</v>
      </c>
      <c r="T51">
        <v>503</v>
      </c>
      <c r="U51">
        <v>5292</v>
      </c>
      <c r="V51" t="s">
        <v>347</v>
      </c>
      <c r="W51">
        <v>2310.422</v>
      </c>
      <c r="X51">
        <v>969.89</v>
      </c>
      <c r="Y51">
        <v>2.3820000000000001</v>
      </c>
      <c r="Z51">
        <v>18.460999999999999</v>
      </c>
      <c r="AA51">
        <v>87.128038000000004</v>
      </c>
      <c r="AB51">
        <v>2.689981</v>
      </c>
      <c r="AC51">
        <v>24.716650999999999</v>
      </c>
      <c r="AD51" s="1">
        <v>653</v>
      </c>
      <c r="AE51">
        <v>15</v>
      </c>
      <c r="AF51">
        <v>1360</v>
      </c>
      <c r="AG51">
        <v>96</v>
      </c>
      <c r="AH51">
        <v>26.517548000000001</v>
      </c>
      <c r="AI51">
        <v>14584.7</v>
      </c>
      <c r="AJ51">
        <v>959.8</v>
      </c>
      <c r="AK51">
        <v>8</v>
      </c>
      <c r="AL51">
        <v>1384</v>
      </c>
      <c r="AM51" t="s">
        <v>348</v>
      </c>
      <c r="AN51" t="s">
        <v>537</v>
      </c>
      <c r="AO51">
        <v>731.93</v>
      </c>
      <c r="AR51" t="s">
        <v>117</v>
      </c>
      <c r="AS51" t="s">
        <v>121</v>
      </c>
      <c r="AT51" t="s">
        <v>217</v>
      </c>
      <c r="AU51" t="s">
        <v>347</v>
      </c>
      <c r="AV51" t="s">
        <v>48</v>
      </c>
      <c r="AW51">
        <v>5</v>
      </c>
      <c r="BB51">
        <v>0.71818666888838822</v>
      </c>
      <c r="BC51" t="s">
        <v>70</v>
      </c>
      <c r="BF51" t="s">
        <v>117</v>
      </c>
      <c r="BG51" t="s">
        <v>121</v>
      </c>
      <c r="BH51" t="s">
        <v>347</v>
      </c>
      <c r="BI51">
        <v>5292</v>
      </c>
      <c r="BJ51">
        <v>5</v>
      </c>
      <c r="BK51" t="s">
        <v>217</v>
      </c>
      <c r="BL51" t="s">
        <v>199</v>
      </c>
      <c r="BM51">
        <v>0.71818666888838822</v>
      </c>
      <c r="BN51" t="s">
        <v>70</v>
      </c>
      <c r="BO51" t="s">
        <v>192</v>
      </c>
      <c r="BP51">
        <v>2310.4219999999996</v>
      </c>
    </row>
    <row r="52" spans="1:68" ht="16.5">
      <c r="A52" s="105" t="str">
        <f t="shared" si="18"/>
        <v>강화교통</v>
      </c>
      <c r="B52" s="106" t="str">
        <f t="shared" si="1"/>
        <v>백정기</v>
      </c>
      <c r="C52" s="107" t="str">
        <f t="shared" si="19"/>
        <v>B</v>
      </c>
      <c r="D52" s="108">
        <f t="shared" si="20"/>
        <v>0.91592592592592581</v>
      </c>
      <c r="E52" s="109">
        <f t="shared" si="21"/>
        <v>5035</v>
      </c>
      <c r="F52" s="235" t="str">
        <f t="shared" si="22"/>
        <v>800</v>
      </c>
      <c r="G52" s="110" t="str">
        <f t="shared" si="23"/>
        <v>70바3720</v>
      </c>
      <c r="H52" s="111">
        <f t="shared" si="24"/>
        <v>1</v>
      </c>
      <c r="I52" s="112">
        <f t="shared" si="25"/>
        <v>3190.7809999999999</v>
      </c>
      <c r="J52" s="113">
        <f t="shared" si="26"/>
        <v>8.1572905973464026E-3</v>
      </c>
      <c r="K52" s="113">
        <f t="shared" si="27"/>
        <v>0.34212949358422001</v>
      </c>
      <c r="L52" s="113">
        <f t="shared" si="28"/>
        <v>0.3052544189024568</v>
      </c>
      <c r="M52" s="114">
        <f t="shared" si="29"/>
        <v>11.224</v>
      </c>
      <c r="N52" s="115">
        <f t="shared" si="30"/>
        <v>1.0342295506962089</v>
      </c>
      <c r="O52" s="115">
        <f t="shared" si="31"/>
        <v>36.542777457932715</v>
      </c>
      <c r="P52" s="224">
        <f t="shared" si="32"/>
        <v>2</v>
      </c>
      <c r="Q52" s="225">
        <f t="shared" si="33"/>
        <v>33</v>
      </c>
      <c r="R52" s="225">
        <f t="shared" si="34"/>
        <v>1166</v>
      </c>
      <c r="T52">
        <v>503</v>
      </c>
      <c r="U52">
        <v>5035</v>
      </c>
      <c r="V52" t="s">
        <v>407</v>
      </c>
      <c r="W52">
        <v>3190.7809999999999</v>
      </c>
      <c r="X52">
        <v>1290.2429999999999</v>
      </c>
      <c r="Y52">
        <v>2.4729999999999999</v>
      </c>
      <c r="Z52">
        <v>11.224</v>
      </c>
      <c r="AA52">
        <v>153.642191</v>
      </c>
      <c r="AB52">
        <v>1.253304</v>
      </c>
      <c r="AC52">
        <v>52.565525000000001</v>
      </c>
      <c r="AD52" s="1">
        <v>974</v>
      </c>
      <c r="AE52">
        <v>33</v>
      </c>
      <c r="AF52">
        <v>1166</v>
      </c>
      <c r="AG52">
        <v>87</v>
      </c>
      <c r="AH52">
        <v>20.767609</v>
      </c>
      <c r="AI52">
        <v>9518.7000000000007</v>
      </c>
      <c r="AJ52">
        <v>64.5</v>
      </c>
      <c r="AK52">
        <v>2</v>
      </c>
      <c r="AL52">
        <v>230</v>
      </c>
      <c r="AM52" t="s">
        <v>408</v>
      </c>
      <c r="AN52" t="s">
        <v>538</v>
      </c>
      <c r="AO52">
        <v>3190.7809999999999</v>
      </c>
      <c r="AR52" t="s">
        <v>117</v>
      </c>
      <c r="AS52" t="s">
        <v>122</v>
      </c>
      <c r="AT52" t="s">
        <v>321</v>
      </c>
      <c r="AU52" t="s">
        <v>407</v>
      </c>
      <c r="AV52" t="s">
        <v>48</v>
      </c>
      <c r="AW52">
        <v>1</v>
      </c>
      <c r="BB52">
        <v>0.91592592592592581</v>
      </c>
      <c r="BC52" t="s">
        <v>68</v>
      </c>
      <c r="BF52" t="s">
        <v>117</v>
      </c>
      <c r="BG52" t="s">
        <v>122</v>
      </c>
      <c r="BH52" t="s">
        <v>407</v>
      </c>
      <c r="BI52">
        <v>5035</v>
      </c>
      <c r="BJ52">
        <v>1</v>
      </c>
      <c r="BK52" t="s">
        <v>321</v>
      </c>
      <c r="BL52" t="s">
        <v>177</v>
      </c>
      <c r="BM52">
        <v>0.91592592592592581</v>
      </c>
      <c r="BN52" t="s">
        <v>68</v>
      </c>
      <c r="BO52" t="s">
        <v>178</v>
      </c>
      <c r="BP52">
        <v>3190.7809999999999</v>
      </c>
    </row>
    <row r="53" spans="1:68" ht="16.5">
      <c r="A53" s="121" t="str">
        <f t="shared" si="18"/>
        <v>강화교통</v>
      </c>
      <c r="B53" s="122" t="str">
        <f t="shared" si="1"/>
        <v>봉찬종</v>
      </c>
      <c r="C53" s="123" t="str">
        <f t="shared" si="19"/>
        <v>A</v>
      </c>
      <c r="D53" s="124">
        <f t="shared" si="20"/>
        <v>0.9738949067025936</v>
      </c>
      <c r="E53" s="125">
        <f t="shared" si="21"/>
        <v>771</v>
      </c>
      <c r="F53" s="234" t="str">
        <f t="shared" si="22"/>
        <v>70</v>
      </c>
      <c r="G53" s="126" t="str">
        <f t="shared" si="23"/>
        <v>78바3213</v>
      </c>
      <c r="H53" s="127">
        <f t="shared" si="24"/>
        <v>2</v>
      </c>
      <c r="I53" s="128">
        <f t="shared" si="25"/>
        <v>4278.5940000000001</v>
      </c>
      <c r="J53" s="129">
        <f t="shared" si="26"/>
        <v>1.872230545284128E-2</v>
      </c>
      <c r="K53" s="129">
        <f t="shared" si="27"/>
        <v>0.25438099078601611</v>
      </c>
      <c r="L53" s="129">
        <f t="shared" si="28"/>
        <v>0.18721103240924472</v>
      </c>
      <c r="M53" s="130">
        <f t="shared" si="29"/>
        <v>11.034000000000001</v>
      </c>
      <c r="N53" s="131">
        <f t="shared" si="30"/>
        <v>0.65442058769773437</v>
      </c>
      <c r="O53" s="131">
        <f t="shared" si="31"/>
        <v>21.572507230178886</v>
      </c>
      <c r="P53" s="222">
        <f t="shared" si="32"/>
        <v>11</v>
      </c>
      <c r="Q53" s="223">
        <f t="shared" si="33"/>
        <v>28</v>
      </c>
      <c r="R53" s="223">
        <f t="shared" si="34"/>
        <v>923</v>
      </c>
      <c r="T53">
        <v>503</v>
      </c>
      <c r="U53">
        <v>771</v>
      </c>
      <c r="V53" t="s">
        <v>272</v>
      </c>
      <c r="W53">
        <v>4278.5940000000001</v>
      </c>
      <c r="X53">
        <v>1513.8879999999999</v>
      </c>
      <c r="Y53">
        <v>2.8260000000000001</v>
      </c>
      <c r="Z53">
        <v>11.034000000000001</v>
      </c>
      <c r="AA53">
        <v>176.926074</v>
      </c>
      <c r="AB53">
        <v>3.3124639999999999</v>
      </c>
      <c r="AC53">
        <v>45.006630000000001</v>
      </c>
      <c r="AD53" s="1">
        <v>801</v>
      </c>
      <c r="AE53">
        <v>28</v>
      </c>
      <c r="AF53">
        <v>923</v>
      </c>
      <c r="AG53">
        <v>108</v>
      </c>
      <c r="AH53">
        <v>24.182946999999999</v>
      </c>
      <c r="AI53">
        <v>15262.6</v>
      </c>
      <c r="AJ53">
        <v>1844.6</v>
      </c>
      <c r="AK53">
        <v>11</v>
      </c>
      <c r="AL53">
        <v>2010</v>
      </c>
      <c r="AM53" t="s">
        <v>273</v>
      </c>
      <c r="AN53" t="s">
        <v>539</v>
      </c>
      <c r="AO53">
        <v>2504.4630000000002</v>
      </c>
      <c r="AR53" t="s">
        <v>117</v>
      </c>
      <c r="AS53" t="s">
        <v>120</v>
      </c>
      <c r="AT53" t="s">
        <v>204</v>
      </c>
      <c r="AU53" t="s">
        <v>272</v>
      </c>
      <c r="AV53" t="s">
        <v>48</v>
      </c>
      <c r="AW53">
        <v>2</v>
      </c>
      <c r="BB53">
        <v>0.9738949067025936</v>
      </c>
      <c r="BC53" t="s">
        <v>66</v>
      </c>
      <c r="BF53" t="s">
        <v>117</v>
      </c>
      <c r="BG53" t="s">
        <v>120</v>
      </c>
      <c r="BH53" t="s">
        <v>272</v>
      </c>
      <c r="BI53">
        <v>771</v>
      </c>
      <c r="BJ53">
        <v>2</v>
      </c>
      <c r="BK53" t="s">
        <v>204</v>
      </c>
      <c r="BL53" t="s">
        <v>464</v>
      </c>
      <c r="BM53">
        <v>0.9738949067025936</v>
      </c>
      <c r="BN53" t="s">
        <v>66</v>
      </c>
      <c r="BO53" t="s">
        <v>181</v>
      </c>
      <c r="BP53">
        <v>4278.5940000000001</v>
      </c>
    </row>
    <row r="54" spans="1:68" ht="16.5">
      <c r="A54" s="105" t="str">
        <f t="shared" si="18"/>
        <v>강화교통</v>
      </c>
      <c r="B54" s="106" t="str">
        <f t="shared" si="1"/>
        <v>손상림</v>
      </c>
      <c r="C54" s="107" t="str">
        <f t="shared" si="19"/>
        <v>F</v>
      </c>
      <c r="D54" s="108">
        <f t="shared" si="20"/>
        <v>0.77160000000000006</v>
      </c>
      <c r="E54" s="109">
        <f t="shared" si="21"/>
        <v>8247</v>
      </c>
      <c r="F54" s="235" t="s">
        <v>375</v>
      </c>
      <c r="G54" s="110" t="str">
        <f t="shared" si="23"/>
        <v>78바3238</v>
      </c>
      <c r="H54" s="111">
        <f t="shared" si="24"/>
        <v>1</v>
      </c>
      <c r="I54" s="112">
        <f t="shared" si="25"/>
        <v>2361.4380000000001</v>
      </c>
      <c r="J54" s="113">
        <f t="shared" si="26"/>
        <v>7.3254934108167484E-3</v>
      </c>
      <c r="K54" s="113">
        <f t="shared" si="27"/>
        <v>0.34674490488342774</v>
      </c>
      <c r="L54" s="113">
        <f t="shared" si="28"/>
        <v>0.13127594287887295</v>
      </c>
      <c r="M54" s="114">
        <f t="shared" si="29"/>
        <v>13.239000000000001</v>
      </c>
      <c r="N54" s="115">
        <f t="shared" si="30"/>
        <v>1.4398006638328</v>
      </c>
      <c r="O54" s="115">
        <f t="shared" si="31"/>
        <v>6.6484913006396944</v>
      </c>
      <c r="P54" s="224">
        <f t="shared" si="32"/>
        <v>0</v>
      </c>
      <c r="Q54" s="225">
        <f t="shared" si="33"/>
        <v>34</v>
      </c>
      <c r="R54" s="225">
        <f t="shared" si="34"/>
        <v>157</v>
      </c>
      <c r="T54">
        <v>503</v>
      </c>
      <c r="U54">
        <v>8247</v>
      </c>
      <c r="V54" t="s">
        <v>540</v>
      </c>
      <c r="W54">
        <v>2361.4380000000001</v>
      </c>
      <c r="X54">
        <v>1223.8810000000001</v>
      </c>
      <c r="Y54">
        <v>1.929</v>
      </c>
      <c r="Z54">
        <v>13.239000000000001</v>
      </c>
      <c r="AA54">
        <v>151.66910100000001</v>
      </c>
      <c r="AB54">
        <v>1.111051</v>
      </c>
      <c r="AC54">
        <v>52.590488000000001</v>
      </c>
      <c r="AD54" s="1">
        <v>310</v>
      </c>
      <c r="AE54">
        <v>34</v>
      </c>
      <c r="AF54">
        <v>157</v>
      </c>
      <c r="AG54">
        <v>75</v>
      </c>
      <c r="AH54">
        <v>15.56967</v>
      </c>
      <c r="AI54">
        <v>241.4</v>
      </c>
      <c r="AJ54">
        <v>0</v>
      </c>
      <c r="AK54">
        <v>0</v>
      </c>
      <c r="AL54">
        <v>0</v>
      </c>
      <c r="AM54" t="s">
        <v>541</v>
      </c>
      <c r="AN54" t="s">
        <v>542</v>
      </c>
      <c r="AO54">
        <v>2361.4380000000001</v>
      </c>
      <c r="AR54" t="s">
        <v>117</v>
      </c>
      <c r="AS54" t="s">
        <v>118</v>
      </c>
      <c r="AT54" t="s">
        <v>462</v>
      </c>
      <c r="AU54" t="s">
        <v>540</v>
      </c>
      <c r="AV54" t="s">
        <v>48</v>
      </c>
      <c r="AW54">
        <v>1</v>
      </c>
      <c r="BB54">
        <v>0.77160000000000006</v>
      </c>
      <c r="BC54" t="s">
        <v>70</v>
      </c>
      <c r="BF54" t="s">
        <v>117</v>
      </c>
      <c r="BG54" t="s">
        <v>118</v>
      </c>
      <c r="BH54" t="s">
        <v>540</v>
      </c>
      <c r="BI54">
        <v>8247</v>
      </c>
      <c r="BJ54">
        <v>1</v>
      </c>
      <c r="BK54" t="s">
        <v>462</v>
      </c>
      <c r="BL54" t="s">
        <v>177</v>
      </c>
      <c r="BM54">
        <v>0.77160000000000006</v>
      </c>
      <c r="BN54" t="s">
        <v>70</v>
      </c>
      <c r="BO54" t="s">
        <v>192</v>
      </c>
      <c r="BP54">
        <v>2361.4380000000001</v>
      </c>
    </row>
    <row r="55" spans="1:68" ht="16.5">
      <c r="A55" s="121" t="str">
        <f t="shared" si="18"/>
        <v>강화교통</v>
      </c>
      <c r="B55" s="122" t="str">
        <f t="shared" si="1"/>
        <v>송명신</v>
      </c>
      <c r="C55" s="123" t="str">
        <f t="shared" si="19"/>
        <v>D</v>
      </c>
      <c r="D55" s="124">
        <f t="shared" si="20"/>
        <v>0.8332142857142858</v>
      </c>
      <c r="E55" s="125">
        <f t="shared" si="21"/>
        <v>4503</v>
      </c>
      <c r="F55" s="234" t="str">
        <f t="shared" si="22"/>
        <v>70</v>
      </c>
      <c r="G55" s="126" t="str">
        <f t="shared" si="23"/>
        <v>78바3204</v>
      </c>
      <c r="H55" s="127">
        <f t="shared" si="24"/>
        <v>1</v>
      </c>
      <c r="I55" s="128">
        <f t="shared" si="25"/>
        <v>2882.5590000000002</v>
      </c>
      <c r="J55" s="129">
        <f t="shared" si="26"/>
        <v>1.9130329817163932E-2</v>
      </c>
      <c r="K55" s="129">
        <f t="shared" si="27"/>
        <v>0.28821257900543779</v>
      </c>
      <c r="L55" s="129">
        <f t="shared" si="28"/>
        <v>0.25706325525340501</v>
      </c>
      <c r="M55" s="130">
        <f t="shared" si="29"/>
        <v>16.106000000000002</v>
      </c>
      <c r="N55" s="131">
        <f t="shared" si="30"/>
        <v>0.20814838482057088</v>
      </c>
      <c r="O55" s="131">
        <f t="shared" si="31"/>
        <v>35.593373804317622</v>
      </c>
      <c r="P55" s="222">
        <f t="shared" si="32"/>
        <v>5</v>
      </c>
      <c r="Q55" s="223">
        <f t="shared" si="33"/>
        <v>6</v>
      </c>
      <c r="R55" s="223">
        <f t="shared" si="34"/>
        <v>1026</v>
      </c>
      <c r="T55">
        <v>503</v>
      </c>
      <c r="U55">
        <v>4503</v>
      </c>
      <c r="V55" t="s">
        <v>274</v>
      </c>
      <c r="W55">
        <v>2882.5590000000002</v>
      </c>
      <c r="X55">
        <v>1235.527</v>
      </c>
      <c r="Y55">
        <v>2.3330000000000002</v>
      </c>
      <c r="Z55">
        <v>16.106000000000002</v>
      </c>
      <c r="AA55">
        <v>125.076359</v>
      </c>
      <c r="AB55">
        <v>2.3927520000000002</v>
      </c>
      <c r="AC55">
        <v>36.048580000000001</v>
      </c>
      <c r="AD55" s="1">
        <v>741</v>
      </c>
      <c r="AE55">
        <v>6</v>
      </c>
      <c r="AF55">
        <v>1026</v>
      </c>
      <c r="AG55">
        <v>83</v>
      </c>
      <c r="AH55">
        <v>23.046392999999998</v>
      </c>
      <c r="AI55">
        <v>6272.9</v>
      </c>
      <c r="AJ55">
        <v>0</v>
      </c>
      <c r="AK55">
        <v>5</v>
      </c>
      <c r="AL55">
        <v>160</v>
      </c>
      <c r="AM55" t="s">
        <v>275</v>
      </c>
      <c r="AN55" t="s">
        <v>543</v>
      </c>
      <c r="AO55">
        <v>2882.5590000000002</v>
      </c>
      <c r="AR55" t="s">
        <v>117</v>
      </c>
      <c r="AS55" t="s">
        <v>120</v>
      </c>
      <c r="AT55" t="s">
        <v>203</v>
      </c>
      <c r="AU55" t="s">
        <v>274</v>
      </c>
      <c r="AV55" t="s">
        <v>48</v>
      </c>
      <c r="AW55">
        <v>1</v>
      </c>
      <c r="BB55">
        <v>0.8332142857142858</v>
      </c>
      <c r="BC55" t="s">
        <v>67</v>
      </c>
      <c r="BF55" t="s">
        <v>117</v>
      </c>
      <c r="BG55" t="s">
        <v>120</v>
      </c>
      <c r="BH55" t="s">
        <v>274</v>
      </c>
      <c r="BI55">
        <v>4503</v>
      </c>
      <c r="BJ55">
        <v>1</v>
      </c>
      <c r="BK55" t="s">
        <v>203</v>
      </c>
      <c r="BL55" t="s">
        <v>177</v>
      </c>
      <c r="BM55">
        <v>0.8332142857142858</v>
      </c>
      <c r="BN55" t="s">
        <v>67</v>
      </c>
      <c r="BO55" t="s">
        <v>182</v>
      </c>
      <c r="BP55">
        <v>2882.5590000000002</v>
      </c>
    </row>
    <row r="56" spans="1:68" ht="16.5">
      <c r="A56" s="105" t="str">
        <f t="shared" si="18"/>
        <v>강화교통</v>
      </c>
      <c r="B56" s="106" t="str">
        <f t="shared" si="1"/>
        <v>신대성</v>
      </c>
      <c r="C56" s="107" t="str">
        <f t="shared" si="19"/>
        <v>C</v>
      </c>
      <c r="D56" s="108">
        <f t="shared" si="20"/>
        <v>0.88509601562312179</v>
      </c>
      <c r="E56" s="109">
        <f t="shared" si="21"/>
        <v>4350</v>
      </c>
      <c r="F56" s="235" t="str">
        <f t="shared" si="22"/>
        <v>17</v>
      </c>
      <c r="G56" s="110" t="str">
        <f t="shared" si="23"/>
        <v>78바3209</v>
      </c>
      <c r="H56" s="111">
        <f t="shared" si="24"/>
        <v>2</v>
      </c>
      <c r="I56" s="112">
        <f t="shared" si="25"/>
        <v>3047.1469999999999</v>
      </c>
      <c r="J56" s="113">
        <f t="shared" si="26"/>
        <v>1.2093064350761878E-2</v>
      </c>
      <c r="K56" s="113">
        <f t="shared" si="27"/>
        <v>0.36382580011448895</v>
      </c>
      <c r="L56" s="113">
        <f t="shared" si="28"/>
        <v>0.20478171876840862</v>
      </c>
      <c r="M56" s="114">
        <f t="shared" si="29"/>
        <v>10.032999999999999</v>
      </c>
      <c r="N56" s="115">
        <f t="shared" si="30"/>
        <v>0.13127033254385168</v>
      </c>
      <c r="O56" s="115">
        <f t="shared" si="31"/>
        <v>11.026707933683541</v>
      </c>
      <c r="P56" s="224">
        <f t="shared" si="32"/>
        <v>7</v>
      </c>
      <c r="Q56" s="225">
        <f t="shared" si="33"/>
        <v>4</v>
      </c>
      <c r="R56" s="225">
        <f t="shared" si="34"/>
        <v>336</v>
      </c>
      <c r="T56">
        <v>503</v>
      </c>
      <c r="U56">
        <v>4350</v>
      </c>
      <c r="V56" t="s">
        <v>544</v>
      </c>
      <c r="W56">
        <v>3047.1469999999999</v>
      </c>
      <c r="X56">
        <v>1289.653</v>
      </c>
      <c r="Y56">
        <v>2.363</v>
      </c>
      <c r="Z56">
        <v>10.032999999999999</v>
      </c>
      <c r="AA56">
        <v>196.54993400000001</v>
      </c>
      <c r="AB56">
        <v>2.3768910000000001</v>
      </c>
      <c r="AC56">
        <v>71.509936999999994</v>
      </c>
      <c r="AD56" s="1">
        <v>624</v>
      </c>
      <c r="AE56">
        <v>4</v>
      </c>
      <c r="AF56">
        <v>336</v>
      </c>
      <c r="AG56">
        <v>79</v>
      </c>
      <c r="AH56">
        <v>15.503169</v>
      </c>
      <c r="AI56">
        <v>511</v>
      </c>
      <c r="AJ56">
        <v>0</v>
      </c>
      <c r="AK56">
        <v>7</v>
      </c>
      <c r="AL56">
        <v>1240</v>
      </c>
      <c r="AM56" t="s">
        <v>545</v>
      </c>
      <c r="AN56" t="s">
        <v>546</v>
      </c>
      <c r="AO56">
        <v>2244.3090000000002</v>
      </c>
      <c r="AR56" t="s">
        <v>117</v>
      </c>
      <c r="AS56" t="s">
        <v>118</v>
      </c>
      <c r="AT56" t="s">
        <v>455</v>
      </c>
      <c r="AU56" t="s">
        <v>544</v>
      </c>
      <c r="AV56" t="s">
        <v>48</v>
      </c>
      <c r="AW56">
        <v>2</v>
      </c>
      <c r="BB56">
        <v>0.88509601562312179</v>
      </c>
      <c r="BC56" t="s">
        <v>69</v>
      </c>
      <c r="BF56" t="s">
        <v>117</v>
      </c>
      <c r="BG56" t="s">
        <v>118</v>
      </c>
      <c r="BH56" t="s">
        <v>544</v>
      </c>
      <c r="BI56">
        <v>4350</v>
      </c>
      <c r="BJ56">
        <v>2</v>
      </c>
      <c r="BK56" t="s">
        <v>455</v>
      </c>
      <c r="BL56" t="s">
        <v>459</v>
      </c>
      <c r="BM56">
        <v>0.88509601562312179</v>
      </c>
      <c r="BN56" t="s">
        <v>69</v>
      </c>
      <c r="BO56" t="s">
        <v>180</v>
      </c>
      <c r="BP56">
        <v>3047.1469999999999</v>
      </c>
    </row>
    <row r="57" spans="1:68" ht="16.5">
      <c r="A57" s="121" t="str">
        <f t="shared" si="18"/>
        <v>강화교통</v>
      </c>
      <c r="B57" s="122" t="str">
        <f t="shared" si="1"/>
        <v>신동진</v>
      </c>
      <c r="C57" s="123" t="str">
        <f t="shared" si="19"/>
        <v>F</v>
      </c>
      <c r="D57" s="124">
        <f t="shared" si="20"/>
        <v>0.73862068965517236</v>
      </c>
      <c r="E57" s="125">
        <f t="shared" si="21"/>
        <v>5141</v>
      </c>
      <c r="F57" s="234" t="str">
        <f t="shared" si="22"/>
        <v>70</v>
      </c>
      <c r="G57" s="126" t="str">
        <f t="shared" si="23"/>
        <v>78바3203</v>
      </c>
      <c r="H57" s="127">
        <f t="shared" si="24"/>
        <v>1</v>
      </c>
      <c r="I57" s="128">
        <f t="shared" si="25"/>
        <v>3675.28</v>
      </c>
      <c r="J57" s="129">
        <f t="shared" si="26"/>
        <v>1.295529864086312E-2</v>
      </c>
      <c r="K57" s="129">
        <f t="shared" si="27"/>
        <v>0.31198186248538229</v>
      </c>
      <c r="L57" s="129">
        <f t="shared" si="28"/>
        <v>0.29113428092553489</v>
      </c>
      <c r="M57" s="130">
        <f t="shared" si="29"/>
        <v>15.717000000000001</v>
      </c>
      <c r="N57" s="131">
        <f t="shared" si="30"/>
        <v>0</v>
      </c>
      <c r="O57" s="131">
        <f t="shared" si="31"/>
        <v>16.270869158268212</v>
      </c>
      <c r="P57" s="222">
        <f t="shared" si="32"/>
        <v>7</v>
      </c>
      <c r="Q57" s="223">
        <f t="shared" si="33"/>
        <v>0</v>
      </c>
      <c r="R57" s="223">
        <f t="shared" si="34"/>
        <v>598</v>
      </c>
      <c r="T57">
        <v>503</v>
      </c>
      <c r="U57">
        <v>5141</v>
      </c>
      <c r="V57" t="s">
        <v>276</v>
      </c>
      <c r="W57">
        <v>3675.28</v>
      </c>
      <c r="X57">
        <v>1715.575</v>
      </c>
      <c r="Y57">
        <v>2.1419999999999999</v>
      </c>
      <c r="Z57">
        <v>15.717000000000001</v>
      </c>
      <c r="AA57">
        <v>167.83997500000001</v>
      </c>
      <c r="AB57">
        <v>2.174417</v>
      </c>
      <c r="AC57">
        <v>52.363028</v>
      </c>
      <c r="AD57" s="1">
        <v>1070</v>
      </c>
      <c r="AE57">
        <v>0</v>
      </c>
      <c r="AF57">
        <v>598</v>
      </c>
      <c r="AG57">
        <v>84</v>
      </c>
      <c r="AH57">
        <v>21.897524000000001</v>
      </c>
      <c r="AI57">
        <v>14540.9</v>
      </c>
      <c r="AJ57">
        <v>6.1</v>
      </c>
      <c r="AK57">
        <v>7</v>
      </c>
      <c r="AL57">
        <v>629</v>
      </c>
      <c r="AM57" t="s">
        <v>277</v>
      </c>
      <c r="AN57" t="s">
        <v>547</v>
      </c>
      <c r="AO57">
        <v>3675.28</v>
      </c>
      <c r="AR57" t="s">
        <v>117</v>
      </c>
      <c r="AS57" t="s">
        <v>120</v>
      </c>
      <c r="AT57" t="s">
        <v>202</v>
      </c>
      <c r="AU57" t="s">
        <v>276</v>
      </c>
      <c r="AV57" t="s">
        <v>48</v>
      </c>
      <c r="AW57">
        <v>1</v>
      </c>
      <c r="BB57">
        <v>0.73862068965517236</v>
      </c>
      <c r="BC57" t="s">
        <v>70</v>
      </c>
      <c r="BF57" t="s">
        <v>117</v>
      </c>
      <c r="BG57" t="s">
        <v>120</v>
      </c>
      <c r="BH57" t="s">
        <v>276</v>
      </c>
      <c r="BI57">
        <v>5141</v>
      </c>
      <c r="BJ57">
        <v>1</v>
      </c>
      <c r="BK57" t="s">
        <v>202</v>
      </c>
      <c r="BL57" t="s">
        <v>177</v>
      </c>
      <c r="BM57">
        <v>0.73862068965517236</v>
      </c>
      <c r="BN57" t="s">
        <v>70</v>
      </c>
      <c r="BO57" t="s">
        <v>192</v>
      </c>
      <c r="BP57">
        <v>3675.28</v>
      </c>
    </row>
    <row r="58" spans="1:68" ht="16.5">
      <c r="A58" s="105" t="str">
        <f t="shared" si="18"/>
        <v>강화교통</v>
      </c>
      <c r="B58" s="106" t="str">
        <f t="shared" si="1"/>
        <v>신형기</v>
      </c>
      <c r="C58" s="107" t="str">
        <f t="shared" si="19"/>
        <v>C</v>
      </c>
      <c r="D58" s="108">
        <f t="shared" si="20"/>
        <v>0.85245130112620326</v>
      </c>
      <c r="E58" s="109">
        <f t="shared" si="21"/>
        <v>6555</v>
      </c>
      <c r="F58" s="235" t="str">
        <f t="shared" si="22"/>
        <v>70</v>
      </c>
      <c r="G58" s="110" t="str">
        <f t="shared" si="23"/>
        <v>78바3220</v>
      </c>
      <c r="H58" s="111">
        <f t="shared" si="24"/>
        <v>2</v>
      </c>
      <c r="I58" s="112">
        <f t="shared" si="25"/>
        <v>2951.6260000000002</v>
      </c>
      <c r="J58" s="113">
        <f t="shared" si="26"/>
        <v>1.1687166302681575E-2</v>
      </c>
      <c r="K58" s="113">
        <f t="shared" si="27"/>
        <v>0.29697167625820314</v>
      </c>
      <c r="L58" s="113">
        <f t="shared" si="28"/>
        <v>0.24461093648043483</v>
      </c>
      <c r="M58" s="114">
        <f t="shared" si="29"/>
        <v>14.489000000000001</v>
      </c>
      <c r="N58" s="115">
        <f t="shared" si="30"/>
        <v>0</v>
      </c>
      <c r="O58" s="115">
        <f t="shared" si="31"/>
        <v>16.126704399541133</v>
      </c>
      <c r="P58" s="224">
        <f t="shared" si="32"/>
        <v>2</v>
      </c>
      <c r="Q58" s="225">
        <f t="shared" si="33"/>
        <v>0</v>
      </c>
      <c r="R58" s="225">
        <f t="shared" si="34"/>
        <v>476</v>
      </c>
      <c r="T58">
        <v>503</v>
      </c>
      <c r="U58">
        <v>6555</v>
      </c>
      <c r="V58" t="s">
        <v>278</v>
      </c>
      <c r="W58">
        <v>2951.6260000000002</v>
      </c>
      <c r="X58">
        <v>1194.462</v>
      </c>
      <c r="Y58">
        <v>2.4710000000000001</v>
      </c>
      <c r="Z58">
        <v>14.489000000000001</v>
      </c>
      <c r="AA58">
        <v>130.530529</v>
      </c>
      <c r="AB58">
        <v>1.5255320000000001</v>
      </c>
      <c r="AC58">
        <v>38.763869999999997</v>
      </c>
      <c r="AD58" s="1">
        <v>722</v>
      </c>
      <c r="AE58">
        <v>0</v>
      </c>
      <c r="AF58">
        <v>476</v>
      </c>
      <c r="AG58">
        <v>81</v>
      </c>
      <c r="AH58">
        <v>22.612532999999999</v>
      </c>
      <c r="AI58">
        <v>6497.5</v>
      </c>
      <c r="AJ58">
        <v>0</v>
      </c>
      <c r="AK58">
        <v>2</v>
      </c>
      <c r="AL58">
        <v>97</v>
      </c>
      <c r="AM58" t="s">
        <v>279</v>
      </c>
      <c r="AN58" t="s">
        <v>548</v>
      </c>
      <c r="AO58">
        <v>2611.627</v>
      </c>
      <c r="AR58" t="s">
        <v>117</v>
      </c>
      <c r="AS58" t="s">
        <v>120</v>
      </c>
      <c r="AT58" t="s">
        <v>206</v>
      </c>
      <c r="AU58" t="s">
        <v>278</v>
      </c>
      <c r="AV58" t="s">
        <v>48</v>
      </c>
      <c r="AW58">
        <v>2</v>
      </c>
      <c r="BB58">
        <v>0.85245130112620326</v>
      </c>
      <c r="BC58" t="s">
        <v>69</v>
      </c>
      <c r="BF58" t="s">
        <v>117</v>
      </c>
      <c r="BG58" t="s">
        <v>120</v>
      </c>
      <c r="BH58" t="s">
        <v>278</v>
      </c>
      <c r="BI58">
        <v>6555</v>
      </c>
      <c r="BJ58">
        <v>2</v>
      </c>
      <c r="BK58" t="s">
        <v>206</v>
      </c>
      <c r="BL58" t="s">
        <v>205</v>
      </c>
      <c r="BM58">
        <v>0.85245130112620326</v>
      </c>
      <c r="BN58" t="s">
        <v>69</v>
      </c>
      <c r="BO58" t="s">
        <v>180</v>
      </c>
      <c r="BP58">
        <v>2951.6260000000002</v>
      </c>
    </row>
    <row r="59" spans="1:68" ht="16.5">
      <c r="A59" s="121" t="str">
        <f t="shared" si="18"/>
        <v>강화교통</v>
      </c>
      <c r="B59" s="122" t="str">
        <f t="shared" si="1"/>
        <v>오재춘</v>
      </c>
      <c r="C59" s="123" t="str">
        <f t="shared" si="19"/>
        <v>F</v>
      </c>
      <c r="D59" s="124">
        <f t="shared" si="20"/>
        <v>0.7577174109029825</v>
      </c>
      <c r="E59" s="125">
        <f t="shared" si="21"/>
        <v>6860</v>
      </c>
      <c r="F59" s="234" t="str">
        <f t="shared" si="22"/>
        <v>70</v>
      </c>
      <c r="G59" s="126" t="str">
        <f t="shared" si="23"/>
        <v>78바3202</v>
      </c>
      <c r="H59" s="127">
        <f t="shared" si="24"/>
        <v>3</v>
      </c>
      <c r="I59" s="128">
        <f t="shared" si="25"/>
        <v>3401.0750000000003</v>
      </c>
      <c r="J59" s="129">
        <f t="shared" si="26"/>
        <v>1.1485767229894786E-2</v>
      </c>
      <c r="K59" s="129">
        <f t="shared" si="27"/>
        <v>0.32902961320631091</v>
      </c>
      <c r="L59" s="129">
        <f t="shared" si="28"/>
        <v>0.21169777202796172</v>
      </c>
      <c r="M59" s="130">
        <f t="shared" si="29"/>
        <v>18.835000000000001</v>
      </c>
      <c r="N59" s="131">
        <f t="shared" si="30"/>
        <v>0.2646222150349522</v>
      </c>
      <c r="O59" s="131">
        <f t="shared" si="31"/>
        <v>61.951000786516033</v>
      </c>
      <c r="P59" s="222">
        <f t="shared" si="32"/>
        <v>11</v>
      </c>
      <c r="Q59" s="223">
        <f t="shared" si="33"/>
        <v>9</v>
      </c>
      <c r="R59" s="223">
        <f t="shared" si="34"/>
        <v>2107</v>
      </c>
      <c r="T59">
        <v>503</v>
      </c>
      <c r="U59">
        <v>6860</v>
      </c>
      <c r="V59" t="s">
        <v>280</v>
      </c>
      <c r="W59">
        <v>3401.0749999999998</v>
      </c>
      <c r="X59">
        <v>1678.2809999999999</v>
      </c>
      <c r="Y59">
        <v>2.0270000000000001</v>
      </c>
      <c r="Z59">
        <v>18.835000000000001</v>
      </c>
      <c r="AA59">
        <v>156.15691699999999</v>
      </c>
      <c r="AB59">
        <v>1.793582</v>
      </c>
      <c r="AC59">
        <v>51.380249999999997</v>
      </c>
      <c r="AD59" s="1">
        <v>720</v>
      </c>
      <c r="AE59">
        <v>9</v>
      </c>
      <c r="AF59">
        <v>2107</v>
      </c>
      <c r="AG59">
        <v>86</v>
      </c>
      <c r="AH59">
        <v>21.779854</v>
      </c>
      <c r="AI59">
        <v>14486.5</v>
      </c>
      <c r="AJ59">
        <v>39.200000000000003</v>
      </c>
      <c r="AK59">
        <v>11</v>
      </c>
      <c r="AL59">
        <v>3686</v>
      </c>
      <c r="AM59" t="s">
        <v>281</v>
      </c>
      <c r="AN59" t="s">
        <v>549</v>
      </c>
      <c r="AO59">
        <v>2971.1790000000001</v>
      </c>
      <c r="AR59" t="s">
        <v>117</v>
      </c>
      <c r="AS59" t="s">
        <v>120</v>
      </c>
      <c r="AT59" t="s">
        <v>201</v>
      </c>
      <c r="AU59" t="s">
        <v>280</v>
      </c>
      <c r="AV59" t="s">
        <v>48</v>
      </c>
      <c r="AW59">
        <v>3</v>
      </c>
      <c r="BB59">
        <v>0.7577174109029825</v>
      </c>
      <c r="BC59" t="s">
        <v>70</v>
      </c>
      <c r="BF59" t="s">
        <v>117</v>
      </c>
      <c r="BG59" t="s">
        <v>120</v>
      </c>
      <c r="BH59" t="s">
        <v>280</v>
      </c>
      <c r="BI59">
        <v>6860</v>
      </c>
      <c r="BJ59">
        <v>3</v>
      </c>
      <c r="BK59" t="s">
        <v>201</v>
      </c>
      <c r="BL59" t="s">
        <v>208</v>
      </c>
      <c r="BM59">
        <v>0.7577174109029825</v>
      </c>
      <c r="BN59" t="s">
        <v>70</v>
      </c>
      <c r="BO59" t="s">
        <v>192</v>
      </c>
      <c r="BP59">
        <v>3401.0750000000003</v>
      </c>
    </row>
    <row r="60" spans="1:68" ht="16.5">
      <c r="A60" s="105" t="str">
        <f t="shared" si="18"/>
        <v>강화교통</v>
      </c>
      <c r="B60" s="106" t="str">
        <f t="shared" si="1"/>
        <v>오흥일</v>
      </c>
      <c r="C60" s="107" t="str">
        <f t="shared" si="19"/>
        <v>D</v>
      </c>
      <c r="D60" s="108">
        <f t="shared" si="20"/>
        <v>0.80640000000000001</v>
      </c>
      <c r="E60" s="109">
        <f t="shared" si="21"/>
        <v>2741</v>
      </c>
      <c r="F60" s="235" t="str">
        <f t="shared" si="22"/>
        <v>17</v>
      </c>
      <c r="G60" s="110" t="str">
        <f t="shared" si="23"/>
        <v>78바3239</v>
      </c>
      <c r="H60" s="111">
        <f t="shared" si="24"/>
        <v>1</v>
      </c>
      <c r="I60" s="112">
        <f t="shared" si="25"/>
        <v>1907.0840000000001</v>
      </c>
      <c r="J60" s="113">
        <f t="shared" si="26"/>
        <v>2.9105383017377372E-2</v>
      </c>
      <c r="K60" s="113">
        <f t="shared" si="27"/>
        <v>0.35180756014449172</v>
      </c>
      <c r="L60" s="113">
        <f t="shared" si="28"/>
        <v>0.21079302222660354</v>
      </c>
      <c r="M60" s="114">
        <f t="shared" si="29"/>
        <v>13.054</v>
      </c>
      <c r="N60" s="115">
        <f t="shared" si="30"/>
        <v>5.2436075180747152E-2</v>
      </c>
      <c r="O60" s="115">
        <f t="shared" si="31"/>
        <v>11.116447938318396</v>
      </c>
      <c r="P60" s="224">
        <f t="shared" si="32"/>
        <v>0</v>
      </c>
      <c r="Q60" s="225">
        <f t="shared" si="33"/>
        <v>1</v>
      </c>
      <c r="R60" s="225">
        <f t="shared" si="34"/>
        <v>212</v>
      </c>
      <c r="T60">
        <v>503</v>
      </c>
      <c r="U60">
        <v>2741</v>
      </c>
      <c r="V60" t="s">
        <v>434</v>
      </c>
      <c r="W60">
        <v>1907.0840000000001</v>
      </c>
      <c r="X60">
        <v>945.92200000000003</v>
      </c>
      <c r="Y60">
        <v>2.016</v>
      </c>
      <c r="Z60">
        <v>13.054</v>
      </c>
      <c r="AA60">
        <v>121.14800200000001</v>
      </c>
      <c r="AB60">
        <v>3.5260590000000001</v>
      </c>
      <c r="AC60">
        <v>42.620783000000003</v>
      </c>
      <c r="AD60" s="1">
        <v>402</v>
      </c>
      <c r="AE60">
        <v>1</v>
      </c>
      <c r="AF60">
        <v>212</v>
      </c>
      <c r="AG60">
        <v>77</v>
      </c>
      <c r="AH60">
        <v>15.741770000000001</v>
      </c>
      <c r="AI60">
        <v>910</v>
      </c>
      <c r="AJ60">
        <v>0</v>
      </c>
      <c r="AK60">
        <v>0</v>
      </c>
      <c r="AL60">
        <v>0</v>
      </c>
      <c r="AM60" t="s">
        <v>435</v>
      </c>
      <c r="AN60" t="s">
        <v>550</v>
      </c>
      <c r="AO60">
        <v>1907.0840000000001</v>
      </c>
      <c r="AR60" t="s">
        <v>117</v>
      </c>
      <c r="AS60" t="s">
        <v>118</v>
      </c>
      <c r="AT60" t="s">
        <v>431</v>
      </c>
      <c r="AU60" t="s">
        <v>434</v>
      </c>
      <c r="AV60" t="s">
        <v>48</v>
      </c>
      <c r="AW60">
        <v>1</v>
      </c>
      <c r="BB60">
        <v>0.80640000000000001</v>
      </c>
      <c r="BC60" t="s">
        <v>67</v>
      </c>
      <c r="BF60" t="s">
        <v>117</v>
      </c>
      <c r="BG60" t="s">
        <v>118</v>
      </c>
      <c r="BH60" t="s">
        <v>434</v>
      </c>
      <c r="BI60">
        <v>2741</v>
      </c>
      <c r="BJ60">
        <v>1</v>
      </c>
      <c r="BK60" t="s">
        <v>431</v>
      </c>
      <c r="BL60" t="s">
        <v>177</v>
      </c>
      <c r="BM60">
        <v>0.80640000000000001</v>
      </c>
      <c r="BN60" t="s">
        <v>67</v>
      </c>
      <c r="BO60" t="s">
        <v>182</v>
      </c>
      <c r="BP60">
        <v>1907.0840000000001</v>
      </c>
    </row>
    <row r="61" spans="1:68" ht="16.5">
      <c r="A61" s="121" t="str">
        <f t="shared" si="18"/>
        <v>강화교통</v>
      </c>
      <c r="B61" s="122" t="str">
        <f t="shared" si="1"/>
        <v>유병찬</v>
      </c>
      <c r="C61" s="123" t="str">
        <f t="shared" si="19"/>
        <v>C</v>
      </c>
      <c r="D61" s="124">
        <f t="shared" si="20"/>
        <v>0.88259259259259248</v>
      </c>
      <c r="E61" s="125">
        <f t="shared" si="21"/>
        <v>9396</v>
      </c>
      <c r="F61" s="234" t="str">
        <f t="shared" si="22"/>
        <v>800</v>
      </c>
      <c r="G61" s="126" t="str">
        <f t="shared" si="23"/>
        <v>78바3228</v>
      </c>
      <c r="H61" s="127">
        <f t="shared" si="24"/>
        <v>1</v>
      </c>
      <c r="I61" s="128">
        <f t="shared" si="25"/>
        <v>3227.9609999999998</v>
      </c>
      <c r="J61" s="129">
        <f t="shared" si="26"/>
        <v>7.2465144103893509E-3</v>
      </c>
      <c r="K61" s="129">
        <f t="shared" si="27"/>
        <v>0.36406463265222561</v>
      </c>
      <c r="L61" s="129">
        <f t="shared" si="28"/>
        <v>0.32156522337165788</v>
      </c>
      <c r="M61" s="130">
        <f t="shared" si="29"/>
        <v>12.226000000000001</v>
      </c>
      <c r="N61" s="131">
        <f t="shared" si="30"/>
        <v>2.5712826146288634</v>
      </c>
      <c r="O61" s="131">
        <f t="shared" si="31"/>
        <v>69.362671977759334</v>
      </c>
      <c r="P61" s="222">
        <f t="shared" si="32"/>
        <v>5</v>
      </c>
      <c r="Q61" s="223">
        <f t="shared" si="33"/>
        <v>83</v>
      </c>
      <c r="R61" s="223">
        <f t="shared" si="34"/>
        <v>2239</v>
      </c>
      <c r="T61">
        <v>503</v>
      </c>
      <c r="U61">
        <v>9396</v>
      </c>
      <c r="V61" t="s">
        <v>349</v>
      </c>
      <c r="W61">
        <v>3227.9609999999998</v>
      </c>
      <c r="X61">
        <v>1354.7850000000001</v>
      </c>
      <c r="Y61">
        <v>2.383</v>
      </c>
      <c r="Z61">
        <v>12.226000000000001</v>
      </c>
      <c r="AA61">
        <v>158.04191299999999</v>
      </c>
      <c r="AB61">
        <v>1.1452530000000001</v>
      </c>
      <c r="AC61">
        <v>57.537470999999996</v>
      </c>
      <c r="AD61" s="1">
        <v>1038</v>
      </c>
      <c r="AE61">
        <v>83</v>
      </c>
      <c r="AF61">
        <v>2239</v>
      </c>
      <c r="AG61">
        <v>108</v>
      </c>
      <c r="AH61">
        <v>20.424714000000002</v>
      </c>
      <c r="AI61">
        <v>13111</v>
      </c>
      <c r="AJ61">
        <v>1163.0999999999999</v>
      </c>
      <c r="AK61">
        <v>5</v>
      </c>
      <c r="AL61">
        <v>449</v>
      </c>
      <c r="AM61" t="s">
        <v>350</v>
      </c>
      <c r="AN61" t="s">
        <v>551</v>
      </c>
      <c r="AO61">
        <v>3227.9609999999998</v>
      </c>
      <c r="AR61" t="s">
        <v>117</v>
      </c>
      <c r="AS61" t="s">
        <v>122</v>
      </c>
      <c r="AT61" t="s">
        <v>324</v>
      </c>
      <c r="AU61" t="s">
        <v>349</v>
      </c>
      <c r="AV61" t="s">
        <v>48</v>
      </c>
      <c r="AW61">
        <v>1</v>
      </c>
      <c r="BB61">
        <v>0.88259259259259248</v>
      </c>
      <c r="BC61" t="s">
        <v>69</v>
      </c>
      <c r="BF61" t="s">
        <v>117</v>
      </c>
      <c r="BG61" t="s">
        <v>122</v>
      </c>
      <c r="BH61" t="s">
        <v>349</v>
      </c>
      <c r="BI61">
        <v>9396</v>
      </c>
      <c r="BJ61">
        <v>1</v>
      </c>
      <c r="BK61" t="s">
        <v>324</v>
      </c>
      <c r="BL61" t="s">
        <v>177</v>
      </c>
      <c r="BM61">
        <v>0.88259259259259248</v>
      </c>
      <c r="BN61" t="s">
        <v>69</v>
      </c>
      <c r="BO61" t="s">
        <v>180</v>
      </c>
      <c r="BP61">
        <v>3227.9609999999998</v>
      </c>
    </row>
    <row r="62" spans="1:68" ht="16.5">
      <c r="A62" s="105" t="str">
        <f t="shared" si="18"/>
        <v>강화교통</v>
      </c>
      <c r="B62" s="106" t="str">
        <f t="shared" si="1"/>
        <v>유영호</v>
      </c>
      <c r="C62" s="107" t="str">
        <f t="shared" si="19"/>
        <v>F</v>
      </c>
      <c r="D62" s="108">
        <f t="shared" si="20"/>
        <v>0.76894736842105271</v>
      </c>
      <c r="E62" s="109">
        <f t="shared" si="21"/>
        <v>3055</v>
      </c>
      <c r="F62" s="235" t="str">
        <f t="shared" si="22"/>
        <v>60-5</v>
      </c>
      <c r="G62" s="110" t="str">
        <f t="shared" si="23"/>
        <v>78바3232</v>
      </c>
      <c r="H62" s="111">
        <f t="shared" si="24"/>
        <v>1</v>
      </c>
      <c r="I62" s="112">
        <f t="shared" si="25"/>
        <v>3665.9720000000002</v>
      </c>
      <c r="J62" s="113">
        <f t="shared" si="26"/>
        <v>1.6158486820071292E-2</v>
      </c>
      <c r="K62" s="113">
        <f t="shared" si="27"/>
        <v>0.25403480716620092</v>
      </c>
      <c r="L62" s="113">
        <f t="shared" si="28"/>
        <v>0.20976701404156931</v>
      </c>
      <c r="M62" s="114">
        <f t="shared" si="29"/>
        <v>16.068000000000001</v>
      </c>
      <c r="N62" s="115">
        <f t="shared" si="30"/>
        <v>2.72778951939622E-2</v>
      </c>
      <c r="O62" s="115">
        <f t="shared" si="31"/>
        <v>22.340596163855043</v>
      </c>
      <c r="P62" s="224">
        <f t="shared" si="32"/>
        <v>24</v>
      </c>
      <c r="Q62" s="225">
        <f t="shared" si="33"/>
        <v>1</v>
      </c>
      <c r="R62" s="225">
        <f t="shared" si="34"/>
        <v>819</v>
      </c>
      <c r="T62">
        <v>503</v>
      </c>
      <c r="U62">
        <v>3055</v>
      </c>
      <c r="V62" t="s">
        <v>282</v>
      </c>
      <c r="W62">
        <v>3665.9720000000002</v>
      </c>
      <c r="X62">
        <v>1254.7729999999999</v>
      </c>
      <c r="Y62">
        <v>2.9220000000000002</v>
      </c>
      <c r="Z62">
        <v>16.068000000000001</v>
      </c>
      <c r="AA62">
        <v>118.495254</v>
      </c>
      <c r="AB62">
        <v>1.914704</v>
      </c>
      <c r="AC62">
        <v>30.101918999999999</v>
      </c>
      <c r="AD62" s="1">
        <v>769</v>
      </c>
      <c r="AE62">
        <v>1</v>
      </c>
      <c r="AF62">
        <v>819</v>
      </c>
      <c r="AG62">
        <v>94</v>
      </c>
      <c r="AH62">
        <v>30.937711</v>
      </c>
      <c r="AI62">
        <v>23430.7</v>
      </c>
      <c r="AJ62">
        <v>221.6</v>
      </c>
      <c r="AK62">
        <v>24</v>
      </c>
      <c r="AL62">
        <v>7571</v>
      </c>
      <c r="AM62" t="s">
        <v>283</v>
      </c>
      <c r="AN62" t="s">
        <v>552</v>
      </c>
      <c r="AO62">
        <v>3665.9720000000002</v>
      </c>
      <c r="AR62" t="s">
        <v>117</v>
      </c>
      <c r="AS62" t="s">
        <v>119</v>
      </c>
      <c r="AT62" t="s">
        <v>199</v>
      </c>
      <c r="AU62" t="s">
        <v>282</v>
      </c>
      <c r="AV62" t="s">
        <v>48</v>
      </c>
      <c r="AW62">
        <v>1</v>
      </c>
      <c r="BB62">
        <v>0.76894736842105271</v>
      </c>
      <c r="BC62" t="s">
        <v>70</v>
      </c>
      <c r="BF62" t="s">
        <v>117</v>
      </c>
      <c r="BG62" t="s">
        <v>119</v>
      </c>
      <c r="BH62" t="s">
        <v>282</v>
      </c>
      <c r="BI62">
        <v>3055</v>
      </c>
      <c r="BJ62">
        <v>1</v>
      </c>
      <c r="BK62" t="s">
        <v>199</v>
      </c>
      <c r="BL62" t="s">
        <v>177</v>
      </c>
      <c r="BM62">
        <v>0.76894736842105271</v>
      </c>
      <c r="BN62" t="s">
        <v>70</v>
      </c>
      <c r="BO62" t="s">
        <v>192</v>
      </c>
      <c r="BP62">
        <v>3665.9720000000002</v>
      </c>
    </row>
    <row r="63" spans="1:68" ht="16.5">
      <c r="A63" s="121" t="str">
        <f t="shared" si="18"/>
        <v>강화교통</v>
      </c>
      <c r="B63" s="122" t="str">
        <f t="shared" si="1"/>
        <v>유지홍</v>
      </c>
      <c r="C63" s="123" t="str">
        <f t="shared" si="19"/>
        <v>A</v>
      </c>
      <c r="D63" s="124">
        <f t="shared" si="20"/>
        <v>0.99</v>
      </c>
      <c r="E63" s="125">
        <f t="shared" si="21"/>
        <v>2543</v>
      </c>
      <c r="F63" s="234" t="str">
        <f t="shared" si="22"/>
        <v>800</v>
      </c>
      <c r="G63" s="126" t="str">
        <f t="shared" si="23"/>
        <v>78바3230</v>
      </c>
      <c r="H63" s="127">
        <f t="shared" si="24"/>
        <v>1</v>
      </c>
      <c r="I63" s="128">
        <f t="shared" si="25"/>
        <v>3228.5450000000001</v>
      </c>
      <c r="J63" s="129">
        <f t="shared" si="26"/>
        <v>4.8696812128364514E-3</v>
      </c>
      <c r="K63" s="129">
        <f t="shared" si="27"/>
        <v>0.32873179003137332</v>
      </c>
      <c r="L63" s="129">
        <f t="shared" si="28"/>
        <v>0.26730307305612899</v>
      </c>
      <c r="M63" s="130">
        <f t="shared" si="29"/>
        <v>9.9600000000000009</v>
      </c>
      <c r="N63" s="131">
        <f t="shared" si="30"/>
        <v>0.43363186822546995</v>
      </c>
      <c r="O63" s="131">
        <f t="shared" si="31"/>
        <v>2.2610804557470936</v>
      </c>
      <c r="P63" s="222">
        <f t="shared" si="32"/>
        <v>0</v>
      </c>
      <c r="Q63" s="223">
        <f t="shared" si="33"/>
        <v>14</v>
      </c>
      <c r="R63" s="223">
        <f t="shared" si="34"/>
        <v>73</v>
      </c>
      <c r="T63">
        <v>503</v>
      </c>
      <c r="U63">
        <v>2543</v>
      </c>
      <c r="V63" t="s">
        <v>351</v>
      </c>
      <c r="W63">
        <v>3228.5450000000001</v>
      </c>
      <c r="X63">
        <v>1208.0509999999999</v>
      </c>
      <c r="Y63">
        <v>2.673</v>
      </c>
      <c r="Z63">
        <v>9.9600000000000009</v>
      </c>
      <c r="AA63">
        <v>150.69857099999999</v>
      </c>
      <c r="AB63">
        <v>0.73385400000000001</v>
      </c>
      <c r="AC63">
        <v>49.539411000000001</v>
      </c>
      <c r="AD63" s="1">
        <v>863</v>
      </c>
      <c r="AE63">
        <v>14</v>
      </c>
      <c r="AF63">
        <v>73</v>
      </c>
      <c r="AG63">
        <v>89</v>
      </c>
      <c r="AH63">
        <v>21.423859</v>
      </c>
      <c r="AI63">
        <v>8530.9</v>
      </c>
      <c r="AJ63">
        <v>340.8</v>
      </c>
      <c r="AK63">
        <v>0</v>
      </c>
      <c r="AL63">
        <v>0</v>
      </c>
      <c r="AM63" t="s">
        <v>352</v>
      </c>
      <c r="AN63" t="s">
        <v>553</v>
      </c>
      <c r="AO63">
        <v>3228.5450000000001</v>
      </c>
      <c r="AR63" t="s">
        <v>117</v>
      </c>
      <c r="AS63" t="s">
        <v>122</v>
      </c>
      <c r="AT63" t="s">
        <v>224</v>
      </c>
      <c r="AU63" t="s">
        <v>351</v>
      </c>
      <c r="AV63" t="s">
        <v>48</v>
      </c>
      <c r="AW63">
        <v>1</v>
      </c>
      <c r="BB63">
        <v>0.99</v>
      </c>
      <c r="BC63" t="s">
        <v>66</v>
      </c>
      <c r="BF63" t="s">
        <v>117</v>
      </c>
      <c r="BG63" t="s">
        <v>122</v>
      </c>
      <c r="BH63" t="s">
        <v>351</v>
      </c>
      <c r="BI63">
        <v>2543</v>
      </c>
      <c r="BJ63">
        <v>1</v>
      </c>
      <c r="BK63" t="s">
        <v>224</v>
      </c>
      <c r="BL63" t="s">
        <v>177</v>
      </c>
      <c r="BM63">
        <v>0.99</v>
      </c>
      <c r="BN63" t="s">
        <v>66</v>
      </c>
      <c r="BO63" t="s">
        <v>181</v>
      </c>
      <c r="BP63">
        <v>3228.5450000000001</v>
      </c>
    </row>
    <row r="64" spans="1:68" ht="16.5">
      <c r="A64" s="105" t="str">
        <f t="shared" si="18"/>
        <v>강화교통</v>
      </c>
      <c r="B64" s="106" t="str">
        <f t="shared" si="1"/>
        <v>유평기</v>
      </c>
      <c r="C64" s="107" t="str">
        <f t="shared" si="19"/>
        <v>C</v>
      </c>
      <c r="D64" s="108">
        <f t="shared" si="20"/>
        <v>0.87111111111111106</v>
      </c>
      <c r="E64" s="109">
        <f t="shared" si="21"/>
        <v>9560</v>
      </c>
      <c r="F64" s="235" t="str">
        <f t="shared" si="22"/>
        <v>800</v>
      </c>
      <c r="G64" s="110" t="str">
        <f t="shared" si="23"/>
        <v>78바3230</v>
      </c>
      <c r="H64" s="111">
        <f t="shared" si="24"/>
        <v>1</v>
      </c>
      <c r="I64" s="112">
        <f t="shared" si="25"/>
        <v>2972.3069999999998</v>
      </c>
      <c r="J64" s="113">
        <f t="shared" si="26"/>
        <v>8.7182682227519796E-3</v>
      </c>
      <c r="K64" s="113">
        <f t="shared" si="27"/>
        <v>0.32498882321482081</v>
      </c>
      <c r="L64" s="113">
        <f t="shared" si="28"/>
        <v>0.28530027349126452</v>
      </c>
      <c r="M64" s="114">
        <f t="shared" si="29"/>
        <v>11.441000000000001</v>
      </c>
      <c r="N64" s="115">
        <f t="shared" si="30"/>
        <v>1.61490720844112</v>
      </c>
      <c r="O64" s="115">
        <f t="shared" si="31"/>
        <v>34.956012282715079</v>
      </c>
      <c r="P64" s="224">
        <f t="shared" si="32"/>
        <v>9</v>
      </c>
      <c r="Q64" s="225">
        <f t="shared" si="33"/>
        <v>48</v>
      </c>
      <c r="R64" s="225">
        <f t="shared" si="34"/>
        <v>1039</v>
      </c>
      <c r="T64">
        <v>503</v>
      </c>
      <c r="U64">
        <v>9560</v>
      </c>
      <c r="V64" t="s">
        <v>353</v>
      </c>
      <c r="W64">
        <v>2972.3069999999998</v>
      </c>
      <c r="X64">
        <v>1263.7260000000001</v>
      </c>
      <c r="Y64">
        <v>2.3519999999999999</v>
      </c>
      <c r="Z64">
        <v>11.441000000000001</v>
      </c>
      <c r="AA64">
        <v>145.03052299999999</v>
      </c>
      <c r="AB64">
        <v>1.2644150000000001</v>
      </c>
      <c r="AC64">
        <v>47.133299000000001</v>
      </c>
      <c r="AD64" s="1">
        <v>848</v>
      </c>
      <c r="AE64">
        <v>48</v>
      </c>
      <c r="AF64">
        <v>1039</v>
      </c>
      <c r="AG64">
        <v>102</v>
      </c>
      <c r="AH64">
        <v>20.494354000000001</v>
      </c>
      <c r="AI64">
        <v>13891.9</v>
      </c>
      <c r="AJ64">
        <v>924</v>
      </c>
      <c r="AK64">
        <v>9</v>
      </c>
      <c r="AL64">
        <v>1016</v>
      </c>
      <c r="AM64" t="s">
        <v>354</v>
      </c>
      <c r="AN64" t="s">
        <v>554</v>
      </c>
      <c r="AO64">
        <v>2972.3069999999998</v>
      </c>
      <c r="AR64" t="s">
        <v>117</v>
      </c>
      <c r="AS64" t="s">
        <v>122</v>
      </c>
      <c r="AT64" t="s">
        <v>224</v>
      </c>
      <c r="AU64" t="s">
        <v>353</v>
      </c>
      <c r="AV64" t="s">
        <v>48</v>
      </c>
      <c r="AW64">
        <v>1</v>
      </c>
      <c r="BB64">
        <v>0.87111111111111106</v>
      </c>
      <c r="BC64" t="s">
        <v>69</v>
      </c>
      <c r="BF64" t="s">
        <v>117</v>
      </c>
      <c r="BG64" t="s">
        <v>122</v>
      </c>
      <c r="BH64" t="s">
        <v>353</v>
      </c>
      <c r="BI64">
        <v>9560</v>
      </c>
      <c r="BJ64">
        <v>1</v>
      </c>
      <c r="BK64" t="s">
        <v>224</v>
      </c>
      <c r="BL64" t="s">
        <v>177</v>
      </c>
      <c r="BM64">
        <v>0.87111111111111106</v>
      </c>
      <c r="BN64" t="s">
        <v>69</v>
      </c>
      <c r="BO64" t="s">
        <v>180</v>
      </c>
      <c r="BP64">
        <v>2972.3069999999998</v>
      </c>
    </row>
    <row r="65" spans="1:68" ht="16.5">
      <c r="A65" s="121" t="str">
        <f t="shared" si="18"/>
        <v>강화교통</v>
      </c>
      <c r="B65" s="122" t="str">
        <f t="shared" si="1"/>
        <v>윤경욱</v>
      </c>
      <c r="C65" s="123" t="str">
        <f t="shared" si="19"/>
        <v>B</v>
      </c>
      <c r="D65" s="124">
        <f t="shared" si="20"/>
        <v>0.91647058823529415</v>
      </c>
      <c r="E65" s="125">
        <f t="shared" si="21"/>
        <v>1448</v>
      </c>
      <c r="F65" s="234" t="str">
        <f t="shared" si="22"/>
        <v>71</v>
      </c>
      <c r="G65" s="126" t="str">
        <f t="shared" si="23"/>
        <v>78바3229</v>
      </c>
      <c r="H65" s="127">
        <f t="shared" si="24"/>
        <v>1</v>
      </c>
      <c r="I65" s="128">
        <f t="shared" si="25"/>
        <v>3218.2530000000002</v>
      </c>
      <c r="J65" s="129">
        <f t="shared" si="26"/>
        <v>5.3156833490852311E-3</v>
      </c>
      <c r="K65" s="129">
        <f t="shared" si="27"/>
        <v>0.24375698465297763</v>
      </c>
      <c r="L65" s="129">
        <f t="shared" si="28"/>
        <v>0.16717144363727773</v>
      </c>
      <c r="M65" s="130">
        <f t="shared" si="29"/>
        <v>9.4009999999999998</v>
      </c>
      <c r="N65" s="131">
        <f t="shared" si="30"/>
        <v>3.1072759040386196E-2</v>
      </c>
      <c r="O65" s="131">
        <f t="shared" si="31"/>
        <v>5.9348969767137634</v>
      </c>
      <c r="P65" s="222">
        <f t="shared" si="32"/>
        <v>0</v>
      </c>
      <c r="Q65" s="223">
        <f t="shared" si="33"/>
        <v>1</v>
      </c>
      <c r="R65" s="223">
        <f t="shared" si="34"/>
        <v>191</v>
      </c>
      <c r="T65">
        <v>503</v>
      </c>
      <c r="U65">
        <v>1448</v>
      </c>
      <c r="V65" t="s">
        <v>284</v>
      </c>
      <c r="W65">
        <v>3218.2530000000002</v>
      </c>
      <c r="X65">
        <v>1032.914</v>
      </c>
      <c r="Y65">
        <v>3.1160000000000001</v>
      </c>
      <c r="Z65">
        <v>9.4009999999999998</v>
      </c>
      <c r="AA65">
        <v>133.35218699999999</v>
      </c>
      <c r="AB65">
        <v>0.70885799999999999</v>
      </c>
      <c r="AC65">
        <v>32.505527000000001</v>
      </c>
      <c r="AD65" s="1">
        <v>538</v>
      </c>
      <c r="AE65">
        <v>1</v>
      </c>
      <c r="AF65">
        <v>191</v>
      </c>
      <c r="AG65">
        <v>73</v>
      </c>
      <c r="AH65">
        <v>24.133483999999999</v>
      </c>
      <c r="AI65">
        <v>1212.8</v>
      </c>
      <c r="AJ65">
        <v>0</v>
      </c>
      <c r="AK65">
        <v>0</v>
      </c>
      <c r="AL65">
        <v>0</v>
      </c>
      <c r="AM65" t="s">
        <v>285</v>
      </c>
      <c r="AN65" t="s">
        <v>555</v>
      </c>
      <c r="AO65">
        <v>3218.2530000000002</v>
      </c>
      <c r="AR65" t="s">
        <v>117</v>
      </c>
      <c r="AS65" t="s">
        <v>121</v>
      </c>
      <c r="AT65" t="s">
        <v>217</v>
      </c>
      <c r="AU65" t="s">
        <v>284</v>
      </c>
      <c r="AV65" t="s">
        <v>48</v>
      </c>
      <c r="AW65">
        <v>1</v>
      </c>
      <c r="BB65">
        <v>0.91647058823529415</v>
      </c>
      <c r="BC65" t="s">
        <v>68</v>
      </c>
      <c r="BF65" t="s">
        <v>117</v>
      </c>
      <c r="BG65" t="s">
        <v>121</v>
      </c>
      <c r="BH65" t="s">
        <v>284</v>
      </c>
      <c r="BI65">
        <v>1448</v>
      </c>
      <c r="BJ65">
        <v>1</v>
      </c>
      <c r="BK65" t="s">
        <v>217</v>
      </c>
      <c r="BL65" t="s">
        <v>177</v>
      </c>
      <c r="BM65">
        <v>0.91647058823529415</v>
      </c>
      <c r="BN65" t="s">
        <v>68</v>
      </c>
      <c r="BO65" t="s">
        <v>178</v>
      </c>
      <c r="BP65">
        <v>3218.2530000000002</v>
      </c>
    </row>
    <row r="66" spans="1:68" ht="16.5">
      <c r="A66" s="105" t="str">
        <f t="shared" si="18"/>
        <v>강화교통</v>
      </c>
      <c r="B66" s="106" t="str">
        <f t="shared" si="1"/>
        <v>윤승현</v>
      </c>
      <c r="C66" s="107" t="str">
        <f t="shared" si="19"/>
        <v>B</v>
      </c>
      <c r="D66" s="108">
        <f t="shared" si="20"/>
        <v>0.92133333333333323</v>
      </c>
      <c r="E66" s="109">
        <f t="shared" si="21"/>
        <v>5947</v>
      </c>
      <c r="F66" s="235" t="str">
        <f t="shared" si="22"/>
        <v>70</v>
      </c>
      <c r="G66" s="110" t="str">
        <f t="shared" si="23"/>
        <v>78바3201</v>
      </c>
      <c r="H66" s="111">
        <f t="shared" si="24"/>
        <v>1</v>
      </c>
      <c r="I66" s="112">
        <f t="shared" si="25"/>
        <v>3192.152</v>
      </c>
      <c r="J66" s="113">
        <f t="shared" si="26"/>
        <v>1.5666947869064706E-2</v>
      </c>
      <c r="K66" s="113">
        <f t="shared" si="27"/>
        <v>0.26892284692194701</v>
      </c>
      <c r="L66" s="113">
        <f t="shared" si="28"/>
        <v>0.17386390121773648</v>
      </c>
      <c r="M66" s="114">
        <f t="shared" si="29"/>
        <v>9.5210000000000008</v>
      </c>
      <c r="N66" s="115">
        <f t="shared" si="30"/>
        <v>0</v>
      </c>
      <c r="O66" s="115">
        <f t="shared" si="31"/>
        <v>10.557141389257152</v>
      </c>
      <c r="P66" s="224">
        <f t="shared" si="32"/>
        <v>3</v>
      </c>
      <c r="Q66" s="225">
        <f t="shared" si="33"/>
        <v>0</v>
      </c>
      <c r="R66" s="225">
        <f t="shared" si="34"/>
        <v>337</v>
      </c>
      <c r="T66">
        <v>503</v>
      </c>
      <c r="U66">
        <v>5947</v>
      </c>
      <c r="V66" t="s">
        <v>556</v>
      </c>
      <c r="W66">
        <v>3192.152</v>
      </c>
      <c r="X66">
        <v>1154.8889999999999</v>
      </c>
      <c r="Y66">
        <v>2.7639999999999998</v>
      </c>
      <c r="Z66">
        <v>9.5210000000000008</v>
      </c>
      <c r="AA66">
        <v>146.59192200000001</v>
      </c>
      <c r="AB66">
        <v>2.2966479999999998</v>
      </c>
      <c r="AC66">
        <v>39.421917000000001</v>
      </c>
      <c r="AD66" s="1">
        <v>555</v>
      </c>
      <c r="AE66">
        <v>0</v>
      </c>
      <c r="AF66">
        <v>337</v>
      </c>
      <c r="AG66">
        <v>72</v>
      </c>
      <c r="AH66">
        <v>21.775770000000001</v>
      </c>
      <c r="AI66">
        <v>3903.4</v>
      </c>
      <c r="AJ66">
        <v>0</v>
      </c>
      <c r="AK66">
        <v>3</v>
      </c>
      <c r="AL66">
        <v>238</v>
      </c>
      <c r="AM66" t="s">
        <v>557</v>
      </c>
      <c r="AN66" t="s">
        <v>558</v>
      </c>
      <c r="AO66">
        <v>3192.152</v>
      </c>
      <c r="AR66" t="s">
        <v>117</v>
      </c>
      <c r="AS66" t="s">
        <v>120</v>
      </c>
      <c r="AT66" t="s">
        <v>467</v>
      </c>
      <c r="AU66" t="s">
        <v>556</v>
      </c>
      <c r="AV66" t="s">
        <v>48</v>
      </c>
      <c r="AW66">
        <v>1</v>
      </c>
      <c r="BB66">
        <v>0.92133333333333323</v>
      </c>
      <c r="BC66" t="s">
        <v>68</v>
      </c>
      <c r="BF66" t="s">
        <v>117</v>
      </c>
      <c r="BG66" t="s">
        <v>120</v>
      </c>
      <c r="BH66" t="s">
        <v>556</v>
      </c>
      <c r="BI66">
        <v>5947</v>
      </c>
      <c r="BJ66">
        <v>1</v>
      </c>
      <c r="BK66" t="s">
        <v>467</v>
      </c>
      <c r="BL66" t="s">
        <v>177</v>
      </c>
      <c r="BM66">
        <v>0.92133333333333323</v>
      </c>
      <c r="BN66" t="s">
        <v>68</v>
      </c>
      <c r="BO66" t="s">
        <v>178</v>
      </c>
      <c r="BP66">
        <v>3192.152</v>
      </c>
    </row>
    <row r="67" spans="1:68" ht="16.5">
      <c r="A67" s="121" t="str">
        <f t="shared" si="18"/>
        <v>강화교통</v>
      </c>
      <c r="B67" s="122" t="str">
        <f t="shared" si="1"/>
        <v>윤한상</v>
      </c>
      <c r="C67" s="123" t="str">
        <f t="shared" si="19"/>
        <v>S</v>
      </c>
      <c r="D67" s="124">
        <f t="shared" si="20"/>
        <v>1.0011111111111111</v>
      </c>
      <c r="E67" s="125">
        <f t="shared" si="21"/>
        <v>5862</v>
      </c>
      <c r="F67" s="234" t="s">
        <v>375</v>
      </c>
      <c r="G67" s="126" t="str">
        <f t="shared" si="23"/>
        <v>70바3711</v>
      </c>
      <c r="H67" s="127">
        <f t="shared" si="24"/>
        <v>1</v>
      </c>
      <c r="I67" s="128">
        <f t="shared" si="25"/>
        <v>3018.8890000000001</v>
      </c>
      <c r="J67" s="129">
        <f t="shared" si="26"/>
        <v>9.2161874151758753E-3</v>
      </c>
      <c r="K67" s="129">
        <f t="shared" si="27"/>
        <v>0.36572853214916795</v>
      </c>
      <c r="L67" s="129">
        <f t="shared" si="28"/>
        <v>0.30541036785386938</v>
      </c>
      <c r="M67" s="130">
        <f t="shared" si="29"/>
        <v>10.867000000000001</v>
      </c>
      <c r="N67" s="131">
        <f t="shared" si="30"/>
        <v>1.8218622811239498</v>
      </c>
      <c r="O67" s="131">
        <f t="shared" si="31"/>
        <v>27.029811298129875</v>
      </c>
      <c r="P67" s="222">
        <f t="shared" si="32"/>
        <v>5</v>
      </c>
      <c r="Q67" s="223">
        <f t="shared" si="33"/>
        <v>55</v>
      </c>
      <c r="R67" s="223">
        <f t="shared" si="34"/>
        <v>816</v>
      </c>
      <c r="T67">
        <v>503</v>
      </c>
      <c r="U67">
        <v>5862</v>
      </c>
      <c r="V67" t="s">
        <v>355</v>
      </c>
      <c r="W67">
        <v>3018.8890000000001</v>
      </c>
      <c r="X67">
        <v>1116.682</v>
      </c>
      <c r="Y67">
        <v>2.7029999999999998</v>
      </c>
      <c r="Z67">
        <v>10.867000000000001</v>
      </c>
      <c r="AA67">
        <v>140.992467</v>
      </c>
      <c r="AB67">
        <v>1.2994129999999999</v>
      </c>
      <c r="AC67">
        <v>51.564968</v>
      </c>
      <c r="AD67" s="1">
        <v>922</v>
      </c>
      <c r="AE67">
        <v>55</v>
      </c>
      <c r="AF67">
        <v>816</v>
      </c>
      <c r="AG67">
        <v>89</v>
      </c>
      <c r="AH67">
        <v>21.411704</v>
      </c>
      <c r="AI67">
        <v>11596</v>
      </c>
      <c r="AJ67">
        <v>239.9</v>
      </c>
      <c r="AK67">
        <v>5</v>
      </c>
      <c r="AL67">
        <v>621</v>
      </c>
      <c r="AM67" t="s">
        <v>356</v>
      </c>
      <c r="AN67" t="s">
        <v>559</v>
      </c>
      <c r="AO67">
        <v>3018.8890000000001</v>
      </c>
      <c r="AR67" t="s">
        <v>117</v>
      </c>
      <c r="AS67" t="s">
        <v>122</v>
      </c>
      <c r="AT67" t="s">
        <v>320</v>
      </c>
      <c r="AU67" t="s">
        <v>355</v>
      </c>
      <c r="AV67" t="s">
        <v>48</v>
      </c>
      <c r="AW67">
        <v>1</v>
      </c>
      <c r="BB67">
        <v>1.0011111111111111</v>
      </c>
      <c r="BC67" t="s">
        <v>71</v>
      </c>
      <c r="BF67" t="s">
        <v>117</v>
      </c>
      <c r="BG67" t="s">
        <v>122</v>
      </c>
      <c r="BH67" t="s">
        <v>355</v>
      </c>
      <c r="BI67">
        <v>5862</v>
      </c>
      <c r="BJ67">
        <v>1</v>
      </c>
      <c r="BK67" t="s">
        <v>320</v>
      </c>
      <c r="BL67" t="s">
        <v>177</v>
      </c>
      <c r="BM67">
        <v>1.0011111111111111</v>
      </c>
      <c r="BN67" t="s">
        <v>71</v>
      </c>
      <c r="BO67" t="s">
        <v>179</v>
      </c>
      <c r="BP67">
        <v>3018.8890000000001</v>
      </c>
    </row>
    <row r="68" spans="1:68" ht="16.5">
      <c r="A68" s="105" t="str">
        <f t="shared" si="18"/>
        <v>강화교통</v>
      </c>
      <c r="B68" s="106" t="str">
        <f t="shared" si="1"/>
        <v>이근섭</v>
      </c>
      <c r="C68" s="107" t="str">
        <f t="shared" si="19"/>
        <v>C</v>
      </c>
      <c r="D68" s="108">
        <f t="shared" si="20"/>
        <v>0.85004100406501792</v>
      </c>
      <c r="E68" s="109">
        <f t="shared" si="21"/>
        <v>6479</v>
      </c>
      <c r="F68" s="235" t="str">
        <f t="shared" si="22"/>
        <v>70</v>
      </c>
      <c r="G68" s="110" t="str">
        <f t="shared" si="23"/>
        <v>78바3204</v>
      </c>
      <c r="H68" s="111">
        <f t="shared" si="24"/>
        <v>4</v>
      </c>
      <c r="I68" s="112">
        <f t="shared" si="25"/>
        <v>1528.1759999999999</v>
      </c>
      <c r="J68" s="113">
        <f t="shared" si="26"/>
        <v>2.1430646671450147E-2</v>
      </c>
      <c r="K68" s="113">
        <f t="shared" si="27"/>
        <v>0.29753283753707571</v>
      </c>
      <c r="L68" s="113">
        <f t="shared" si="28"/>
        <v>0.2296855859534504</v>
      </c>
      <c r="M68" s="114">
        <f t="shared" si="29"/>
        <v>13.984</v>
      </c>
      <c r="N68" s="115">
        <f t="shared" si="30"/>
        <v>0.32718744437813446</v>
      </c>
      <c r="O68" s="115">
        <f t="shared" si="31"/>
        <v>39.327930814251765</v>
      </c>
      <c r="P68" s="224">
        <f t="shared" si="32"/>
        <v>2</v>
      </c>
      <c r="Q68" s="225">
        <f t="shared" si="33"/>
        <v>5</v>
      </c>
      <c r="R68" s="225">
        <f t="shared" si="34"/>
        <v>601</v>
      </c>
      <c r="T68">
        <v>503</v>
      </c>
      <c r="U68">
        <v>6479</v>
      </c>
      <c r="V68" t="s">
        <v>560</v>
      </c>
      <c r="W68">
        <v>1528.1759999999999</v>
      </c>
      <c r="X68">
        <v>583.34799999999996</v>
      </c>
      <c r="Y68">
        <v>2.62</v>
      </c>
      <c r="Z68">
        <v>13.984</v>
      </c>
      <c r="AA68">
        <v>63.032209000000002</v>
      </c>
      <c r="AB68">
        <v>1.350821</v>
      </c>
      <c r="AC68">
        <v>18.754152000000001</v>
      </c>
      <c r="AD68" s="1">
        <v>351</v>
      </c>
      <c r="AE68">
        <v>5</v>
      </c>
      <c r="AF68">
        <v>601</v>
      </c>
      <c r="AG68">
        <v>89</v>
      </c>
      <c r="AH68">
        <v>24.244365999999999</v>
      </c>
      <c r="AI68">
        <v>7002.9</v>
      </c>
      <c r="AJ68">
        <v>106.2</v>
      </c>
      <c r="AK68">
        <v>2</v>
      </c>
      <c r="AL68">
        <v>228</v>
      </c>
      <c r="AM68" t="s">
        <v>561</v>
      </c>
      <c r="AN68" t="s">
        <v>562</v>
      </c>
      <c r="AO68">
        <v>461.18099999999998</v>
      </c>
      <c r="AR68" t="s">
        <v>117</v>
      </c>
      <c r="AS68" t="s">
        <v>120</v>
      </c>
      <c r="AT68" t="s">
        <v>203</v>
      </c>
      <c r="AU68" t="s">
        <v>560</v>
      </c>
      <c r="AV68" t="s">
        <v>48</v>
      </c>
      <c r="AW68">
        <v>4</v>
      </c>
      <c r="BB68">
        <v>0.85004100406501792</v>
      </c>
      <c r="BC68" t="s">
        <v>69</v>
      </c>
      <c r="BF68" t="s">
        <v>117</v>
      </c>
      <c r="BG68" t="s">
        <v>120</v>
      </c>
      <c r="BH68" t="s">
        <v>560</v>
      </c>
      <c r="BI68">
        <v>6479</v>
      </c>
      <c r="BJ68">
        <v>4</v>
      </c>
      <c r="BK68" t="s">
        <v>203</v>
      </c>
      <c r="BL68" t="s">
        <v>197</v>
      </c>
      <c r="BM68">
        <v>0.85004100406501792</v>
      </c>
      <c r="BN68" t="s">
        <v>69</v>
      </c>
      <c r="BO68" t="s">
        <v>180</v>
      </c>
      <c r="BP68">
        <v>1528.1759999999999</v>
      </c>
    </row>
    <row r="69" spans="1:68" ht="16.5">
      <c r="A69" s="121" t="str">
        <f t="shared" si="18"/>
        <v>강화교통</v>
      </c>
      <c r="B69" s="122" t="str">
        <f t="shared" si="1"/>
        <v>이근실</v>
      </c>
      <c r="C69" s="123" t="str">
        <f t="shared" si="19"/>
        <v>C</v>
      </c>
      <c r="D69" s="124">
        <f t="shared" si="20"/>
        <v>0.88160125996211802</v>
      </c>
      <c r="E69" s="125">
        <f t="shared" si="21"/>
        <v>3560</v>
      </c>
      <c r="F69" s="234" t="str">
        <f t="shared" si="22"/>
        <v>70</v>
      </c>
      <c r="G69" s="126" t="str">
        <f t="shared" si="23"/>
        <v>78바3222</v>
      </c>
      <c r="H69" s="127">
        <f t="shared" si="24"/>
        <v>2</v>
      </c>
      <c r="I69" s="128">
        <f t="shared" si="25"/>
        <v>3086.442</v>
      </c>
      <c r="J69" s="129">
        <f t="shared" si="26"/>
        <v>1.0981308228477187E-2</v>
      </c>
      <c r="K69" s="129">
        <f t="shared" si="27"/>
        <v>0.28340081898145048</v>
      </c>
      <c r="L69" s="129">
        <f t="shared" si="28"/>
        <v>0.16912678093416303</v>
      </c>
      <c r="M69" s="130">
        <f t="shared" si="29"/>
        <v>10.967000000000001</v>
      </c>
      <c r="N69" s="131">
        <f t="shared" si="30"/>
        <v>0</v>
      </c>
      <c r="O69" s="131">
        <f t="shared" si="31"/>
        <v>12.700708453293469</v>
      </c>
      <c r="P69" s="222">
        <f t="shared" si="32"/>
        <v>10</v>
      </c>
      <c r="Q69" s="223">
        <f t="shared" si="33"/>
        <v>0</v>
      </c>
      <c r="R69" s="223">
        <f t="shared" si="34"/>
        <v>392</v>
      </c>
      <c r="T69">
        <v>503</v>
      </c>
      <c r="U69">
        <v>3560</v>
      </c>
      <c r="V69" t="s">
        <v>286</v>
      </c>
      <c r="W69">
        <v>3086.442</v>
      </c>
      <c r="X69">
        <v>1167.193</v>
      </c>
      <c r="Y69">
        <v>2.6440000000000001</v>
      </c>
      <c r="Z69">
        <v>10.967000000000001</v>
      </c>
      <c r="AA69">
        <v>138.08664400000001</v>
      </c>
      <c r="AB69">
        <v>1.5163720000000001</v>
      </c>
      <c r="AC69">
        <v>39.133868</v>
      </c>
      <c r="AD69" s="1">
        <v>522</v>
      </c>
      <c r="AE69">
        <v>0</v>
      </c>
      <c r="AF69">
        <v>392</v>
      </c>
      <c r="AG69">
        <v>79</v>
      </c>
      <c r="AH69">
        <v>22.351488</v>
      </c>
      <c r="AI69">
        <v>4125.2</v>
      </c>
      <c r="AJ69">
        <v>0</v>
      </c>
      <c r="AK69">
        <v>10</v>
      </c>
      <c r="AL69">
        <v>1215</v>
      </c>
      <c r="AM69" t="s">
        <v>287</v>
      </c>
      <c r="AN69" t="s">
        <v>563</v>
      </c>
      <c r="AO69">
        <v>2857.5419999999999</v>
      </c>
      <c r="AR69" t="s">
        <v>117</v>
      </c>
      <c r="AS69" t="s">
        <v>120</v>
      </c>
      <c r="AT69" t="s">
        <v>208</v>
      </c>
      <c r="AU69" t="s">
        <v>286</v>
      </c>
      <c r="AV69" t="s">
        <v>48</v>
      </c>
      <c r="AW69">
        <v>2</v>
      </c>
      <c r="BB69">
        <v>0.88160125996211802</v>
      </c>
      <c r="BC69" t="s">
        <v>69</v>
      </c>
      <c r="BF69" t="s">
        <v>117</v>
      </c>
      <c r="BG69" t="s">
        <v>120</v>
      </c>
      <c r="BH69" t="s">
        <v>286</v>
      </c>
      <c r="BI69">
        <v>3560</v>
      </c>
      <c r="BJ69">
        <v>2</v>
      </c>
      <c r="BK69" t="s">
        <v>208</v>
      </c>
      <c r="BL69" t="s">
        <v>464</v>
      </c>
      <c r="BM69">
        <v>0.88160125996211802</v>
      </c>
      <c r="BN69" t="s">
        <v>69</v>
      </c>
      <c r="BO69" t="s">
        <v>180</v>
      </c>
      <c r="BP69">
        <v>3086.442</v>
      </c>
    </row>
    <row r="70" spans="1:68" ht="16.5">
      <c r="A70" s="105" t="str">
        <f t="shared" si="18"/>
        <v>강화교통</v>
      </c>
      <c r="B70" s="106" t="str">
        <f t="shared" ref="B70:B92" si="35">IF(BH70="NULL", E70, BH70)</f>
        <v>이동열</v>
      </c>
      <c r="C70" s="107" t="str">
        <f t="shared" si="19"/>
        <v>D</v>
      </c>
      <c r="D70" s="108">
        <f t="shared" si="20"/>
        <v>0.84079999999999999</v>
      </c>
      <c r="E70" s="109">
        <f t="shared" si="21"/>
        <v>416</v>
      </c>
      <c r="F70" s="235" t="str">
        <f t="shared" si="22"/>
        <v>17</v>
      </c>
      <c r="G70" s="110" t="str">
        <f t="shared" si="23"/>
        <v>78바3234</v>
      </c>
      <c r="H70" s="111">
        <f t="shared" si="24"/>
        <v>1</v>
      </c>
      <c r="I70" s="112">
        <f t="shared" si="25"/>
        <v>1021.314</v>
      </c>
      <c r="J70" s="113">
        <f t="shared" si="26"/>
        <v>1.6975995258415491E-2</v>
      </c>
      <c r="K70" s="113">
        <f t="shared" si="27"/>
        <v>0.39249367891788967</v>
      </c>
      <c r="L70" s="113">
        <f t="shared" si="28"/>
        <v>0.20757573087219014</v>
      </c>
      <c r="M70" s="114">
        <f t="shared" si="29"/>
        <v>13.303000000000001</v>
      </c>
      <c r="N70" s="115">
        <f t="shared" si="30"/>
        <v>9.7913080600089686E-2</v>
      </c>
      <c r="O70" s="115">
        <f t="shared" si="31"/>
        <v>11.847482752610853</v>
      </c>
      <c r="P70" s="224">
        <f t="shared" si="32"/>
        <v>9</v>
      </c>
      <c r="Q70" s="225">
        <f t="shared" si="33"/>
        <v>1</v>
      </c>
      <c r="R70" s="225">
        <f t="shared" si="34"/>
        <v>121</v>
      </c>
      <c r="T70">
        <v>503</v>
      </c>
      <c r="U70">
        <v>416</v>
      </c>
      <c r="V70" t="s">
        <v>436</v>
      </c>
      <c r="W70">
        <v>1021.314</v>
      </c>
      <c r="X70">
        <v>485.90899999999999</v>
      </c>
      <c r="Y70">
        <v>2.1019999999999999</v>
      </c>
      <c r="Z70">
        <v>13.303000000000001</v>
      </c>
      <c r="AA70">
        <v>68.085256999999999</v>
      </c>
      <c r="AB70">
        <v>1.155815</v>
      </c>
      <c r="AC70">
        <v>26.723033000000001</v>
      </c>
      <c r="AD70" s="1">
        <v>212</v>
      </c>
      <c r="AE70">
        <v>1</v>
      </c>
      <c r="AF70">
        <v>121</v>
      </c>
      <c r="AG70">
        <v>92</v>
      </c>
      <c r="AH70">
        <v>15.000515999999999</v>
      </c>
      <c r="AI70">
        <v>206.7</v>
      </c>
      <c r="AJ70">
        <v>10.6</v>
      </c>
      <c r="AK70">
        <v>9</v>
      </c>
      <c r="AL70">
        <v>2483</v>
      </c>
      <c r="AM70" t="s">
        <v>437</v>
      </c>
      <c r="AN70" t="s">
        <v>564</v>
      </c>
      <c r="AO70">
        <v>1021.314</v>
      </c>
      <c r="AR70" t="s">
        <v>117</v>
      </c>
      <c r="AS70" t="s">
        <v>118</v>
      </c>
      <c r="AT70" t="s">
        <v>430</v>
      </c>
      <c r="AU70" t="s">
        <v>436</v>
      </c>
      <c r="AV70" t="s">
        <v>48</v>
      </c>
      <c r="AW70">
        <v>1</v>
      </c>
      <c r="BB70">
        <v>0.84079999999999999</v>
      </c>
      <c r="BC70" t="s">
        <v>67</v>
      </c>
      <c r="BF70" t="s">
        <v>117</v>
      </c>
      <c r="BG70" t="s">
        <v>118</v>
      </c>
      <c r="BH70" t="s">
        <v>436</v>
      </c>
      <c r="BI70">
        <v>416</v>
      </c>
      <c r="BJ70">
        <v>1</v>
      </c>
      <c r="BK70" t="s">
        <v>430</v>
      </c>
      <c r="BL70" t="s">
        <v>177</v>
      </c>
      <c r="BM70">
        <v>0.84079999999999999</v>
      </c>
      <c r="BN70" t="s">
        <v>67</v>
      </c>
      <c r="BO70" t="s">
        <v>182</v>
      </c>
      <c r="BP70">
        <v>1021.314</v>
      </c>
    </row>
    <row r="71" spans="1:68" ht="16.5">
      <c r="A71" s="121" t="str">
        <f t="shared" si="18"/>
        <v>강화교통</v>
      </c>
      <c r="B71" s="122" t="str">
        <f t="shared" si="35"/>
        <v>이상진</v>
      </c>
      <c r="C71" s="123" t="str">
        <f t="shared" si="19"/>
        <v>B</v>
      </c>
      <c r="D71" s="124">
        <f t="shared" si="20"/>
        <v>0.90647058823529414</v>
      </c>
      <c r="E71" s="125">
        <f t="shared" si="21"/>
        <v>9917</v>
      </c>
      <c r="F71" s="234" t="str">
        <f t="shared" si="22"/>
        <v>71</v>
      </c>
      <c r="G71" s="126" t="str">
        <f t="shared" si="23"/>
        <v>78바3225</v>
      </c>
      <c r="H71" s="127">
        <f t="shared" si="24"/>
        <v>1</v>
      </c>
      <c r="I71" s="128">
        <f t="shared" si="25"/>
        <v>3611.895</v>
      </c>
      <c r="J71" s="129">
        <f t="shared" si="26"/>
        <v>7.9702596854409162E-3</v>
      </c>
      <c r="K71" s="129">
        <f t="shared" si="27"/>
        <v>0.26168763398091388</v>
      </c>
      <c r="L71" s="129">
        <f t="shared" si="28"/>
        <v>0.27852415421821508</v>
      </c>
      <c r="M71" s="130">
        <f t="shared" si="29"/>
        <v>10.872999999999999</v>
      </c>
      <c r="N71" s="131">
        <f t="shared" si="30"/>
        <v>8.3058892908016435E-2</v>
      </c>
      <c r="O71" s="131">
        <f t="shared" si="31"/>
        <v>10.797656078042136</v>
      </c>
      <c r="P71" s="222">
        <f t="shared" si="32"/>
        <v>3</v>
      </c>
      <c r="Q71" s="223">
        <f t="shared" si="33"/>
        <v>3</v>
      </c>
      <c r="R71" s="223">
        <f t="shared" si="34"/>
        <v>390</v>
      </c>
      <c r="T71">
        <v>503</v>
      </c>
      <c r="U71">
        <v>9917</v>
      </c>
      <c r="V71" t="s">
        <v>288</v>
      </c>
      <c r="W71">
        <v>3611.895</v>
      </c>
      <c r="X71">
        <v>1171.902</v>
      </c>
      <c r="Y71">
        <v>3.0819999999999999</v>
      </c>
      <c r="Z71">
        <v>10.872999999999999</v>
      </c>
      <c r="AA71">
        <v>145.43302800000001</v>
      </c>
      <c r="AB71">
        <v>1.1591389999999999</v>
      </c>
      <c r="AC71">
        <v>38.058025000000001</v>
      </c>
      <c r="AD71" s="1">
        <v>1006</v>
      </c>
      <c r="AE71">
        <v>3</v>
      </c>
      <c r="AF71">
        <v>390</v>
      </c>
      <c r="AG71">
        <v>78</v>
      </c>
      <c r="AH71">
        <v>24.835452</v>
      </c>
      <c r="AI71">
        <v>4600.8</v>
      </c>
      <c r="AJ71">
        <v>0</v>
      </c>
      <c r="AK71">
        <v>3</v>
      </c>
      <c r="AL71">
        <v>78</v>
      </c>
      <c r="AM71" t="s">
        <v>289</v>
      </c>
      <c r="AN71" t="s">
        <v>565</v>
      </c>
      <c r="AO71">
        <v>3611.895</v>
      </c>
      <c r="AR71" t="s">
        <v>117</v>
      </c>
      <c r="AS71" t="s">
        <v>121</v>
      </c>
      <c r="AT71" t="s">
        <v>214</v>
      </c>
      <c r="AU71" t="s">
        <v>288</v>
      </c>
      <c r="AV71" t="s">
        <v>48</v>
      </c>
      <c r="AW71">
        <v>1</v>
      </c>
      <c r="BB71">
        <v>0.90647058823529414</v>
      </c>
      <c r="BC71" t="s">
        <v>68</v>
      </c>
      <c r="BF71" t="s">
        <v>117</v>
      </c>
      <c r="BG71" t="s">
        <v>121</v>
      </c>
      <c r="BH71" t="s">
        <v>288</v>
      </c>
      <c r="BI71">
        <v>9917</v>
      </c>
      <c r="BJ71">
        <v>1</v>
      </c>
      <c r="BK71" t="s">
        <v>214</v>
      </c>
      <c r="BL71" t="s">
        <v>177</v>
      </c>
      <c r="BM71">
        <v>0.90647058823529414</v>
      </c>
      <c r="BN71" t="s">
        <v>68</v>
      </c>
      <c r="BO71" t="s">
        <v>178</v>
      </c>
      <c r="BP71">
        <v>3611.895</v>
      </c>
    </row>
    <row r="72" spans="1:68" ht="16.5">
      <c r="A72" s="105" t="str">
        <f t="shared" ref="A72:A87" si="36">BF72</f>
        <v>강화교통</v>
      </c>
      <c r="B72" s="106" t="str">
        <f t="shared" si="35"/>
        <v>이성훈</v>
      </c>
      <c r="C72" s="107" t="str">
        <f t="shared" ref="C72:C87" si="37">BN72</f>
        <v>C</v>
      </c>
      <c r="D72" s="108">
        <f t="shared" ref="D72:D87" si="38">BM72</f>
        <v>0.85205128205128211</v>
      </c>
      <c r="E72" s="109">
        <f t="shared" ref="E72:E87" si="39">U72</f>
        <v>335</v>
      </c>
      <c r="F72" s="235" t="str">
        <f t="shared" ref="F72:F87" si="40">BG72</f>
        <v>60-5</v>
      </c>
      <c r="G72" s="110" t="str">
        <f t="shared" ref="G72:G87" si="41">BK72</f>
        <v>78바3205</v>
      </c>
      <c r="H72" s="111">
        <f t="shared" ref="H72:H87" si="42">BJ72</f>
        <v>1</v>
      </c>
      <c r="I72" s="112">
        <f t="shared" ref="I72:I87" si="43">BP72</f>
        <v>3798.136</v>
      </c>
      <c r="J72" s="113">
        <f t="shared" ref="J72:J87" si="44">AB72/AA72</f>
        <v>2.6794430059022465E-2</v>
      </c>
      <c r="K72" s="113">
        <f t="shared" ref="K72:K87" si="45">AC72/AA72</f>
        <v>0.20866809026452163</v>
      </c>
      <c r="L72" s="113">
        <f t="shared" ref="L72:L87" si="46">AD72/I72</f>
        <v>0.23722162660842055</v>
      </c>
      <c r="M72" s="114">
        <f t="shared" ref="M72:M87" si="47">Z72</f>
        <v>11.91</v>
      </c>
      <c r="N72" s="115">
        <f t="shared" ref="N72:N87" si="48">AE72*100/W72</f>
        <v>0</v>
      </c>
      <c r="O72" s="115">
        <f t="shared" ref="O72:O87" si="49">AF72*100/W72</f>
        <v>7.924940023211386</v>
      </c>
      <c r="P72" s="224">
        <f t="shared" ref="P72:P87" si="50">AK72</f>
        <v>5</v>
      </c>
      <c r="Q72" s="225">
        <f t="shared" ref="Q72:Q87" si="51">AE72</f>
        <v>0</v>
      </c>
      <c r="R72" s="225">
        <f t="shared" ref="R72:R87" si="52">AF72</f>
        <v>301</v>
      </c>
      <c r="T72">
        <v>503</v>
      </c>
      <c r="U72">
        <v>335</v>
      </c>
      <c r="V72" t="s">
        <v>290</v>
      </c>
      <c r="W72">
        <v>3798.136</v>
      </c>
      <c r="X72">
        <v>1142.867</v>
      </c>
      <c r="Y72">
        <v>3.323</v>
      </c>
      <c r="Z72">
        <v>11.91</v>
      </c>
      <c r="AA72">
        <v>125.688585</v>
      </c>
      <c r="AB72">
        <v>3.3677540000000001</v>
      </c>
      <c r="AC72">
        <v>26.227197</v>
      </c>
      <c r="AD72" s="1">
        <v>901</v>
      </c>
      <c r="AE72">
        <v>0</v>
      </c>
      <c r="AF72">
        <v>301</v>
      </c>
      <c r="AG72">
        <v>86</v>
      </c>
      <c r="AH72">
        <v>30.218623000000001</v>
      </c>
      <c r="AI72">
        <v>24953.4</v>
      </c>
      <c r="AJ72">
        <v>35.799999999999997</v>
      </c>
      <c r="AK72">
        <v>5</v>
      </c>
      <c r="AL72">
        <v>463</v>
      </c>
      <c r="AM72" t="s">
        <v>291</v>
      </c>
      <c r="AN72" t="s">
        <v>566</v>
      </c>
      <c r="AO72">
        <v>3798.136</v>
      </c>
      <c r="AR72" t="s">
        <v>117</v>
      </c>
      <c r="AS72" t="s">
        <v>119</v>
      </c>
      <c r="AT72" t="s">
        <v>196</v>
      </c>
      <c r="AU72" t="s">
        <v>290</v>
      </c>
      <c r="AV72" t="s">
        <v>48</v>
      </c>
      <c r="AW72">
        <v>1</v>
      </c>
      <c r="BB72">
        <v>0.85205128205128211</v>
      </c>
      <c r="BC72" t="s">
        <v>69</v>
      </c>
      <c r="BF72" t="s">
        <v>117</v>
      </c>
      <c r="BG72" t="s">
        <v>119</v>
      </c>
      <c r="BH72" t="s">
        <v>290</v>
      </c>
      <c r="BI72">
        <v>335</v>
      </c>
      <c r="BJ72">
        <v>1</v>
      </c>
      <c r="BK72" t="s">
        <v>196</v>
      </c>
      <c r="BL72" t="s">
        <v>177</v>
      </c>
      <c r="BM72">
        <v>0.85205128205128211</v>
      </c>
      <c r="BN72" t="s">
        <v>69</v>
      </c>
      <c r="BO72" t="s">
        <v>180</v>
      </c>
      <c r="BP72">
        <v>3798.136</v>
      </c>
    </row>
    <row r="73" spans="1:68" ht="16.5">
      <c r="A73" s="121" t="str">
        <f t="shared" si="36"/>
        <v>강화교통</v>
      </c>
      <c r="B73" s="122" t="str">
        <f t="shared" si="35"/>
        <v>이승호</v>
      </c>
      <c r="C73" s="123" t="str">
        <f t="shared" si="37"/>
        <v>B</v>
      </c>
      <c r="D73" s="124">
        <f t="shared" si="38"/>
        <v>0.93703703703703689</v>
      </c>
      <c r="E73" s="125">
        <f t="shared" si="39"/>
        <v>703</v>
      </c>
      <c r="F73" s="234" t="str">
        <f t="shared" si="40"/>
        <v>800</v>
      </c>
      <c r="G73" s="126" t="str">
        <f t="shared" si="41"/>
        <v>70바3711</v>
      </c>
      <c r="H73" s="127">
        <f t="shared" si="42"/>
        <v>1</v>
      </c>
      <c r="I73" s="128">
        <f t="shared" si="43"/>
        <v>3115.18</v>
      </c>
      <c r="J73" s="129">
        <f t="shared" si="44"/>
        <v>2.0351174784231305E-3</v>
      </c>
      <c r="K73" s="129">
        <f t="shared" si="45"/>
        <v>0.34051745198998984</v>
      </c>
      <c r="L73" s="129">
        <f t="shared" si="46"/>
        <v>0.2076926533940254</v>
      </c>
      <c r="M73" s="130">
        <f t="shared" si="47"/>
        <v>11.204000000000001</v>
      </c>
      <c r="N73" s="131">
        <f t="shared" si="48"/>
        <v>0.64201747571568901</v>
      </c>
      <c r="O73" s="131">
        <f t="shared" si="49"/>
        <v>32.100873785784451</v>
      </c>
      <c r="P73" s="222">
        <f t="shared" si="50"/>
        <v>0</v>
      </c>
      <c r="Q73" s="223">
        <f t="shared" si="51"/>
        <v>20</v>
      </c>
      <c r="R73" s="223">
        <f t="shared" si="52"/>
        <v>1000</v>
      </c>
      <c r="T73">
        <v>503</v>
      </c>
      <c r="U73">
        <v>703</v>
      </c>
      <c r="V73" t="s">
        <v>357</v>
      </c>
      <c r="W73">
        <v>3115.18</v>
      </c>
      <c r="X73">
        <v>1231.432</v>
      </c>
      <c r="Y73">
        <v>2.5299999999999998</v>
      </c>
      <c r="Z73">
        <v>11.204000000000001</v>
      </c>
      <c r="AA73">
        <v>145.08302499999999</v>
      </c>
      <c r="AB73">
        <v>0.295261</v>
      </c>
      <c r="AC73">
        <v>49.403301999999996</v>
      </c>
      <c r="AD73" s="1">
        <v>647</v>
      </c>
      <c r="AE73">
        <v>20</v>
      </c>
      <c r="AF73">
        <v>1000</v>
      </c>
      <c r="AG73">
        <v>96</v>
      </c>
      <c r="AH73">
        <v>21.471705</v>
      </c>
      <c r="AI73">
        <v>11118.5</v>
      </c>
      <c r="AJ73">
        <v>745.1</v>
      </c>
      <c r="AK73">
        <v>0</v>
      </c>
      <c r="AL73">
        <v>0</v>
      </c>
      <c r="AM73" t="s">
        <v>358</v>
      </c>
      <c r="AN73" t="s">
        <v>567</v>
      </c>
      <c r="AO73">
        <v>3115.18</v>
      </c>
      <c r="AR73" t="s">
        <v>117</v>
      </c>
      <c r="AS73" t="s">
        <v>122</v>
      </c>
      <c r="AT73" t="s">
        <v>320</v>
      </c>
      <c r="AU73" t="s">
        <v>357</v>
      </c>
      <c r="AV73" t="s">
        <v>48</v>
      </c>
      <c r="AW73">
        <v>1</v>
      </c>
      <c r="BB73">
        <v>0.93703703703703689</v>
      </c>
      <c r="BC73" t="s">
        <v>68</v>
      </c>
      <c r="BF73" t="s">
        <v>117</v>
      </c>
      <c r="BG73" t="s">
        <v>122</v>
      </c>
      <c r="BH73" t="s">
        <v>357</v>
      </c>
      <c r="BI73">
        <v>703</v>
      </c>
      <c r="BJ73">
        <v>1</v>
      </c>
      <c r="BK73" t="s">
        <v>320</v>
      </c>
      <c r="BL73" t="s">
        <v>177</v>
      </c>
      <c r="BM73">
        <v>0.93703703703703689</v>
      </c>
      <c r="BN73" t="s">
        <v>68</v>
      </c>
      <c r="BO73" t="s">
        <v>178</v>
      </c>
      <c r="BP73">
        <v>3115.18</v>
      </c>
    </row>
    <row r="74" spans="1:68" ht="16.5">
      <c r="A74" s="105" t="str">
        <f t="shared" si="36"/>
        <v>강화교통</v>
      </c>
      <c r="B74" s="106" t="str">
        <f t="shared" si="35"/>
        <v>이용희</v>
      </c>
      <c r="C74" s="107" t="str">
        <f t="shared" si="37"/>
        <v>C</v>
      </c>
      <c r="D74" s="108">
        <f t="shared" si="38"/>
        <v>0.87307692307692308</v>
      </c>
      <c r="E74" s="109">
        <f t="shared" si="39"/>
        <v>2964</v>
      </c>
      <c r="F74" s="235" t="s">
        <v>375</v>
      </c>
      <c r="G74" s="110" t="str">
        <f t="shared" si="41"/>
        <v>78바3206</v>
      </c>
      <c r="H74" s="111">
        <f t="shared" si="42"/>
        <v>1</v>
      </c>
      <c r="I74" s="112">
        <f t="shared" si="43"/>
        <v>3680.4549999999999</v>
      </c>
      <c r="J74" s="113">
        <f t="shared" si="44"/>
        <v>1.7189766040544535E-2</v>
      </c>
      <c r="K74" s="113">
        <f t="shared" si="45"/>
        <v>0.22178407663757721</v>
      </c>
      <c r="L74" s="113">
        <f t="shared" si="46"/>
        <v>0.16112138308986254</v>
      </c>
      <c r="M74" s="114">
        <f t="shared" si="47"/>
        <v>11.741</v>
      </c>
      <c r="N74" s="115">
        <f t="shared" si="48"/>
        <v>5.4341107281572522E-2</v>
      </c>
      <c r="O74" s="115">
        <f t="shared" si="49"/>
        <v>29.507221253893881</v>
      </c>
      <c r="P74" s="224">
        <f t="shared" si="50"/>
        <v>0</v>
      </c>
      <c r="Q74" s="225">
        <f t="shared" si="51"/>
        <v>2</v>
      </c>
      <c r="R74" s="225">
        <f t="shared" si="52"/>
        <v>1086</v>
      </c>
      <c r="T74">
        <v>503</v>
      </c>
      <c r="U74">
        <v>2964</v>
      </c>
      <c r="V74" t="s">
        <v>292</v>
      </c>
      <c r="W74">
        <v>3680.4549999999999</v>
      </c>
      <c r="X74">
        <v>1080.799</v>
      </c>
      <c r="Y74">
        <v>3.4049999999999998</v>
      </c>
      <c r="Z74">
        <v>11.741</v>
      </c>
      <c r="AA74">
        <v>115.942183</v>
      </c>
      <c r="AB74">
        <v>1.9930190000000001</v>
      </c>
      <c r="AC74">
        <v>25.714130000000001</v>
      </c>
      <c r="AD74" s="1">
        <v>593</v>
      </c>
      <c r="AE74">
        <v>2</v>
      </c>
      <c r="AF74">
        <v>1086</v>
      </c>
      <c r="AG74">
        <v>83</v>
      </c>
      <c r="AH74">
        <v>31.743881999999999</v>
      </c>
      <c r="AI74">
        <v>14776.2</v>
      </c>
      <c r="AJ74">
        <v>13.5</v>
      </c>
      <c r="AK74">
        <v>0</v>
      </c>
      <c r="AL74">
        <v>0</v>
      </c>
      <c r="AM74" t="s">
        <v>293</v>
      </c>
      <c r="AN74" t="s">
        <v>568</v>
      </c>
      <c r="AO74">
        <v>3680.4549999999999</v>
      </c>
      <c r="AR74" t="s">
        <v>117</v>
      </c>
      <c r="AS74" t="s">
        <v>119</v>
      </c>
      <c r="AT74" t="s">
        <v>197</v>
      </c>
      <c r="AU74" t="s">
        <v>292</v>
      </c>
      <c r="AV74" t="s">
        <v>48</v>
      </c>
      <c r="AW74">
        <v>1</v>
      </c>
      <c r="BB74">
        <v>0.87307692307692308</v>
      </c>
      <c r="BC74" t="s">
        <v>69</v>
      </c>
      <c r="BF74" t="s">
        <v>117</v>
      </c>
      <c r="BG74" t="s">
        <v>119</v>
      </c>
      <c r="BH74" t="s">
        <v>292</v>
      </c>
      <c r="BI74">
        <v>2964</v>
      </c>
      <c r="BJ74">
        <v>1</v>
      </c>
      <c r="BK74" t="s">
        <v>197</v>
      </c>
      <c r="BL74" t="s">
        <v>177</v>
      </c>
      <c r="BM74">
        <v>0.87307692307692308</v>
      </c>
      <c r="BN74" t="s">
        <v>69</v>
      </c>
      <c r="BO74" t="s">
        <v>180</v>
      </c>
      <c r="BP74">
        <v>3680.4549999999999</v>
      </c>
    </row>
    <row r="75" spans="1:68" ht="16.5">
      <c r="A75" s="121" t="str">
        <f t="shared" si="36"/>
        <v>강화교통</v>
      </c>
      <c r="B75" s="122" t="str">
        <f t="shared" si="35"/>
        <v>이우철</v>
      </c>
      <c r="C75" s="123" t="str">
        <f t="shared" si="37"/>
        <v>D</v>
      </c>
      <c r="D75" s="124">
        <f t="shared" si="38"/>
        <v>0.80223637526502889</v>
      </c>
      <c r="E75" s="125">
        <f t="shared" si="39"/>
        <v>6571</v>
      </c>
      <c r="F75" s="234" t="str">
        <f t="shared" si="40"/>
        <v>70</v>
      </c>
      <c r="G75" s="126" t="str">
        <f t="shared" si="41"/>
        <v>78바3221</v>
      </c>
      <c r="H75" s="127">
        <f t="shared" si="42"/>
        <v>4</v>
      </c>
      <c r="I75" s="128">
        <f t="shared" si="43"/>
        <v>1784.539</v>
      </c>
      <c r="J75" s="129">
        <f t="shared" si="44"/>
        <v>2.0246182000262042E-2</v>
      </c>
      <c r="K75" s="129">
        <f t="shared" si="45"/>
        <v>0.29587184625316065</v>
      </c>
      <c r="L75" s="129">
        <f t="shared" si="46"/>
        <v>0.29755583935122742</v>
      </c>
      <c r="M75" s="130">
        <f t="shared" si="47"/>
        <v>16.773</v>
      </c>
      <c r="N75" s="131">
        <f t="shared" si="48"/>
        <v>0.11207376246750561</v>
      </c>
      <c r="O75" s="131">
        <f t="shared" si="49"/>
        <v>32.781575521745395</v>
      </c>
      <c r="P75" s="222">
        <f t="shared" si="50"/>
        <v>3</v>
      </c>
      <c r="Q75" s="223">
        <f t="shared" si="51"/>
        <v>2</v>
      </c>
      <c r="R75" s="223">
        <f t="shared" si="52"/>
        <v>585</v>
      </c>
      <c r="T75">
        <v>503</v>
      </c>
      <c r="U75">
        <v>6571</v>
      </c>
      <c r="V75" t="s">
        <v>380</v>
      </c>
      <c r="W75">
        <v>1784.539</v>
      </c>
      <c r="X75">
        <v>735.06299999999999</v>
      </c>
      <c r="Y75">
        <v>2.4279999999999999</v>
      </c>
      <c r="Z75">
        <v>16.773</v>
      </c>
      <c r="AA75">
        <v>73.675816999999995</v>
      </c>
      <c r="AB75">
        <v>1.491654</v>
      </c>
      <c r="AC75">
        <v>21.7986</v>
      </c>
      <c r="AD75" s="1">
        <v>531</v>
      </c>
      <c r="AE75">
        <v>2</v>
      </c>
      <c r="AF75">
        <v>585</v>
      </c>
      <c r="AG75">
        <v>93</v>
      </c>
      <c r="AH75">
        <v>24.221502000000001</v>
      </c>
      <c r="AI75">
        <v>10998.5</v>
      </c>
      <c r="AJ75">
        <v>408.7</v>
      </c>
      <c r="AK75">
        <v>3</v>
      </c>
      <c r="AL75">
        <v>186</v>
      </c>
      <c r="AM75" t="s">
        <v>381</v>
      </c>
      <c r="AN75" t="s">
        <v>569</v>
      </c>
      <c r="AO75">
        <v>684.428</v>
      </c>
      <c r="AR75" t="s">
        <v>117</v>
      </c>
      <c r="AS75" t="s">
        <v>120</v>
      </c>
      <c r="AT75" t="s">
        <v>207</v>
      </c>
      <c r="AU75" t="s">
        <v>380</v>
      </c>
      <c r="AV75" t="s">
        <v>48</v>
      </c>
      <c r="AW75">
        <v>4</v>
      </c>
      <c r="BB75">
        <v>0.80223637526502889</v>
      </c>
      <c r="BC75" t="s">
        <v>67</v>
      </c>
      <c r="BF75" t="s">
        <v>117</v>
      </c>
      <c r="BG75" t="s">
        <v>120</v>
      </c>
      <c r="BH75" t="s">
        <v>380</v>
      </c>
      <c r="BI75">
        <v>6571</v>
      </c>
      <c r="BJ75">
        <v>4</v>
      </c>
      <c r="BK75" t="s">
        <v>207</v>
      </c>
      <c r="BL75" t="s">
        <v>198</v>
      </c>
      <c r="BM75">
        <v>0.80223637526502889</v>
      </c>
      <c r="BN75" t="s">
        <v>67</v>
      </c>
      <c r="BO75" t="s">
        <v>182</v>
      </c>
      <c r="BP75">
        <v>1784.539</v>
      </c>
    </row>
    <row r="76" spans="1:68" ht="16.5">
      <c r="A76" s="105" t="str">
        <f t="shared" si="36"/>
        <v>강화교통</v>
      </c>
      <c r="B76" s="106" t="str">
        <f t="shared" si="35"/>
        <v>이정세</v>
      </c>
      <c r="C76" s="107" t="str">
        <f t="shared" si="37"/>
        <v>C</v>
      </c>
      <c r="D76" s="108">
        <f t="shared" si="38"/>
        <v>0.88185185185185166</v>
      </c>
      <c r="E76" s="109">
        <f t="shared" si="39"/>
        <v>5786</v>
      </c>
      <c r="F76" s="235" t="str">
        <f t="shared" si="40"/>
        <v>800</v>
      </c>
      <c r="G76" s="110" t="str">
        <f t="shared" si="41"/>
        <v>78바3211</v>
      </c>
      <c r="H76" s="111">
        <f t="shared" si="42"/>
        <v>1</v>
      </c>
      <c r="I76" s="112">
        <f t="shared" si="43"/>
        <v>2883.8119999999999</v>
      </c>
      <c r="J76" s="113">
        <f t="shared" si="44"/>
        <v>5.3993160284894542E-3</v>
      </c>
      <c r="K76" s="113">
        <f t="shared" si="45"/>
        <v>0.3636473085712596</v>
      </c>
      <c r="L76" s="113">
        <f t="shared" si="46"/>
        <v>0.32422363177627389</v>
      </c>
      <c r="M76" s="114">
        <f t="shared" si="47"/>
        <v>12.417999999999999</v>
      </c>
      <c r="N76" s="115">
        <f t="shared" si="48"/>
        <v>1.8031688612156411</v>
      </c>
      <c r="O76" s="115">
        <f t="shared" si="49"/>
        <v>71.849343854592462</v>
      </c>
      <c r="P76" s="224">
        <f t="shared" si="50"/>
        <v>2</v>
      </c>
      <c r="Q76" s="225">
        <f t="shared" si="51"/>
        <v>52</v>
      </c>
      <c r="R76" s="225">
        <f t="shared" si="52"/>
        <v>2072</v>
      </c>
      <c r="T76">
        <v>503</v>
      </c>
      <c r="U76">
        <v>5786</v>
      </c>
      <c r="V76" t="s">
        <v>359</v>
      </c>
      <c r="W76">
        <v>2883.8119999999999</v>
      </c>
      <c r="X76">
        <v>1211.3489999999999</v>
      </c>
      <c r="Y76">
        <v>2.3809999999999998</v>
      </c>
      <c r="Z76">
        <v>12.417999999999999</v>
      </c>
      <c r="AA76">
        <v>139.41691800000001</v>
      </c>
      <c r="AB76">
        <v>0.75275599999999998</v>
      </c>
      <c r="AC76">
        <v>50.698587000000003</v>
      </c>
      <c r="AD76" s="1">
        <v>935</v>
      </c>
      <c r="AE76">
        <v>52</v>
      </c>
      <c r="AF76">
        <v>2072</v>
      </c>
      <c r="AG76">
        <v>96</v>
      </c>
      <c r="AH76">
        <v>20.684805999999998</v>
      </c>
      <c r="AI76">
        <v>9321.2000000000007</v>
      </c>
      <c r="AJ76">
        <v>387.8</v>
      </c>
      <c r="AK76">
        <v>2</v>
      </c>
      <c r="AL76">
        <v>41</v>
      </c>
      <c r="AM76" t="s">
        <v>360</v>
      </c>
      <c r="AN76" t="s">
        <v>570</v>
      </c>
      <c r="AO76">
        <v>2883.8119999999999</v>
      </c>
      <c r="AR76" t="s">
        <v>117</v>
      </c>
      <c r="AS76" t="s">
        <v>122</v>
      </c>
      <c r="AT76" t="s">
        <v>322</v>
      </c>
      <c r="AU76" t="s">
        <v>359</v>
      </c>
      <c r="AV76" t="s">
        <v>48</v>
      </c>
      <c r="AW76">
        <v>1</v>
      </c>
      <c r="BB76">
        <v>0.88185185185185166</v>
      </c>
      <c r="BC76" t="s">
        <v>69</v>
      </c>
      <c r="BF76" t="s">
        <v>117</v>
      </c>
      <c r="BG76" t="s">
        <v>122</v>
      </c>
      <c r="BH76" t="s">
        <v>359</v>
      </c>
      <c r="BI76">
        <v>5786</v>
      </c>
      <c r="BJ76">
        <v>1</v>
      </c>
      <c r="BK76" t="s">
        <v>322</v>
      </c>
      <c r="BL76" t="s">
        <v>177</v>
      </c>
      <c r="BM76">
        <v>0.88185185185185166</v>
      </c>
      <c r="BN76" t="s">
        <v>69</v>
      </c>
      <c r="BO76" t="s">
        <v>180</v>
      </c>
      <c r="BP76">
        <v>2883.8119999999999</v>
      </c>
    </row>
    <row r="77" spans="1:68" ht="16.5">
      <c r="A77" s="121" t="str">
        <f t="shared" si="36"/>
        <v>강화교통</v>
      </c>
      <c r="B77" s="122" t="str">
        <f t="shared" si="35"/>
        <v>이제강</v>
      </c>
      <c r="C77" s="123" t="str">
        <f t="shared" si="37"/>
        <v>F</v>
      </c>
      <c r="D77" s="124">
        <f t="shared" si="38"/>
        <v>0.75753869470963109</v>
      </c>
      <c r="E77" s="125">
        <f t="shared" si="39"/>
        <v>6014</v>
      </c>
      <c r="F77" s="234" t="str">
        <f t="shared" si="40"/>
        <v>800</v>
      </c>
      <c r="G77" s="126" t="str">
        <f t="shared" si="41"/>
        <v>70바3704</v>
      </c>
      <c r="H77" s="127">
        <f t="shared" si="42"/>
        <v>2</v>
      </c>
      <c r="I77" s="128">
        <f t="shared" si="43"/>
        <v>3102.2950000000001</v>
      </c>
      <c r="J77" s="129">
        <f t="shared" si="44"/>
        <v>1.4717002957561535E-2</v>
      </c>
      <c r="K77" s="129">
        <f t="shared" si="45"/>
        <v>0.34607353865571228</v>
      </c>
      <c r="L77" s="129">
        <f t="shared" si="46"/>
        <v>0.26915557675849655</v>
      </c>
      <c r="M77" s="130">
        <f t="shared" si="47"/>
        <v>14.278</v>
      </c>
      <c r="N77" s="131">
        <f t="shared" si="48"/>
        <v>9.6702602428202347E-2</v>
      </c>
      <c r="O77" s="131">
        <f t="shared" si="49"/>
        <v>22.338301160914742</v>
      </c>
      <c r="P77" s="222">
        <f t="shared" si="50"/>
        <v>7</v>
      </c>
      <c r="Q77" s="223">
        <f t="shared" si="51"/>
        <v>3</v>
      </c>
      <c r="R77" s="223">
        <f t="shared" si="52"/>
        <v>693</v>
      </c>
      <c r="T77">
        <v>503</v>
      </c>
      <c r="U77">
        <v>6014</v>
      </c>
      <c r="V77" t="s">
        <v>409</v>
      </c>
      <c r="W77">
        <v>3102.2950000000001</v>
      </c>
      <c r="X77">
        <v>1415.7829999999999</v>
      </c>
      <c r="Y77">
        <v>2.1909999999999998</v>
      </c>
      <c r="Z77">
        <v>14.278</v>
      </c>
      <c r="AA77">
        <v>143.74747400000001</v>
      </c>
      <c r="AB77">
        <v>2.115532</v>
      </c>
      <c r="AC77">
        <v>49.747197</v>
      </c>
      <c r="AD77" s="1">
        <v>835</v>
      </c>
      <c r="AE77">
        <v>3</v>
      </c>
      <c r="AF77">
        <v>693</v>
      </c>
      <c r="AG77">
        <v>87</v>
      </c>
      <c r="AH77">
        <v>21.581561000000001</v>
      </c>
      <c r="AI77">
        <v>16143.6</v>
      </c>
      <c r="AJ77">
        <v>30.4</v>
      </c>
      <c r="AK77">
        <v>7</v>
      </c>
      <c r="AL77">
        <v>848</v>
      </c>
      <c r="AM77" t="s">
        <v>410</v>
      </c>
      <c r="AN77" t="s">
        <v>571</v>
      </c>
      <c r="AO77">
        <v>2990.989</v>
      </c>
      <c r="AR77" t="s">
        <v>117</v>
      </c>
      <c r="AS77" t="s">
        <v>122</v>
      </c>
      <c r="AT77" t="s">
        <v>404</v>
      </c>
      <c r="AU77" t="s">
        <v>409</v>
      </c>
      <c r="AV77" t="s">
        <v>48</v>
      </c>
      <c r="AW77">
        <v>2</v>
      </c>
      <c r="BB77">
        <v>0.75753869470963109</v>
      </c>
      <c r="BC77" t="s">
        <v>70</v>
      </c>
      <c r="BF77" t="s">
        <v>117</v>
      </c>
      <c r="BG77" t="s">
        <v>122</v>
      </c>
      <c r="BH77" t="s">
        <v>409</v>
      </c>
      <c r="BI77">
        <v>6014</v>
      </c>
      <c r="BJ77">
        <v>2</v>
      </c>
      <c r="BK77" t="s">
        <v>404</v>
      </c>
      <c r="BL77" t="s">
        <v>321</v>
      </c>
      <c r="BM77">
        <v>0.75753869470963109</v>
      </c>
      <c r="BN77" t="s">
        <v>70</v>
      </c>
      <c r="BO77" t="s">
        <v>192</v>
      </c>
      <c r="BP77">
        <v>3102.2950000000001</v>
      </c>
    </row>
    <row r="78" spans="1:68" ht="16.5">
      <c r="A78" s="105" t="str">
        <f t="shared" si="36"/>
        <v>강화교통</v>
      </c>
      <c r="B78" s="106" t="str">
        <f t="shared" si="35"/>
        <v>이주영</v>
      </c>
      <c r="C78" s="107" t="str">
        <f t="shared" si="37"/>
        <v>C</v>
      </c>
      <c r="D78" s="108">
        <f t="shared" si="38"/>
        <v>0.89538461538461533</v>
      </c>
      <c r="E78" s="109">
        <f t="shared" si="39"/>
        <v>9128</v>
      </c>
      <c r="F78" s="235" t="s">
        <v>375</v>
      </c>
      <c r="G78" s="110" t="str">
        <f t="shared" si="41"/>
        <v>70바2504</v>
      </c>
      <c r="H78" s="111">
        <f t="shared" si="42"/>
        <v>1</v>
      </c>
      <c r="I78" s="112">
        <f t="shared" si="43"/>
        <v>2185.8850000000002</v>
      </c>
      <c r="J78" s="113">
        <f t="shared" si="44"/>
        <v>9.3873297761506765E-3</v>
      </c>
      <c r="K78" s="113">
        <f t="shared" si="45"/>
        <v>0.35830849069905907</v>
      </c>
      <c r="L78" s="113">
        <f t="shared" si="46"/>
        <v>0.15920325177216549</v>
      </c>
      <c r="M78" s="114">
        <f t="shared" si="47"/>
        <v>10.62</v>
      </c>
      <c r="N78" s="115">
        <f t="shared" si="48"/>
        <v>9.1496121708141087E-2</v>
      </c>
      <c r="O78" s="115">
        <f t="shared" si="49"/>
        <v>15.051112020989208</v>
      </c>
      <c r="P78" s="224">
        <f t="shared" si="50"/>
        <v>1</v>
      </c>
      <c r="Q78" s="225">
        <f t="shared" si="51"/>
        <v>2</v>
      </c>
      <c r="R78" s="225">
        <f t="shared" si="52"/>
        <v>329</v>
      </c>
      <c r="T78">
        <v>503</v>
      </c>
      <c r="U78">
        <v>9128</v>
      </c>
      <c r="V78" t="s">
        <v>572</v>
      </c>
      <c r="W78">
        <v>2185.8850000000002</v>
      </c>
      <c r="X78">
        <v>938.85</v>
      </c>
      <c r="Y78">
        <v>2.3279999999999998</v>
      </c>
      <c r="Z78">
        <v>10.62</v>
      </c>
      <c r="AA78">
        <v>141.55771999999999</v>
      </c>
      <c r="AB78">
        <v>1.3288489999999999</v>
      </c>
      <c r="AC78">
        <v>50.721333000000001</v>
      </c>
      <c r="AD78" s="1">
        <v>348</v>
      </c>
      <c r="AE78">
        <v>2</v>
      </c>
      <c r="AF78">
        <v>329</v>
      </c>
      <c r="AG78">
        <v>70</v>
      </c>
      <c r="AH78">
        <v>15.441651</v>
      </c>
      <c r="AI78">
        <v>108.9</v>
      </c>
      <c r="AJ78">
        <v>0</v>
      </c>
      <c r="AK78">
        <v>1</v>
      </c>
      <c r="AL78">
        <v>45</v>
      </c>
      <c r="AM78" t="s">
        <v>573</v>
      </c>
      <c r="AN78" t="s">
        <v>574</v>
      </c>
      <c r="AO78">
        <v>2185.8850000000002</v>
      </c>
      <c r="AR78" t="s">
        <v>117</v>
      </c>
      <c r="AS78" t="s">
        <v>118</v>
      </c>
      <c r="AT78" t="s">
        <v>193</v>
      </c>
      <c r="AU78" t="s">
        <v>572</v>
      </c>
      <c r="AV78" t="s">
        <v>48</v>
      </c>
      <c r="AW78">
        <v>1</v>
      </c>
      <c r="BB78">
        <v>0.89538461538461533</v>
      </c>
      <c r="BC78" t="s">
        <v>69</v>
      </c>
      <c r="BF78" t="s">
        <v>117</v>
      </c>
      <c r="BG78" t="s">
        <v>118</v>
      </c>
      <c r="BH78" t="s">
        <v>572</v>
      </c>
      <c r="BI78">
        <v>9128</v>
      </c>
      <c r="BJ78">
        <v>1</v>
      </c>
      <c r="BK78" t="s">
        <v>193</v>
      </c>
      <c r="BL78" t="s">
        <v>177</v>
      </c>
      <c r="BM78">
        <v>0.89538461538461533</v>
      </c>
      <c r="BN78" t="s">
        <v>69</v>
      </c>
      <c r="BO78" t="s">
        <v>180</v>
      </c>
      <c r="BP78">
        <v>2185.8850000000002</v>
      </c>
    </row>
    <row r="79" spans="1:68" ht="16.5">
      <c r="A79" s="121" t="str">
        <f t="shared" si="36"/>
        <v>강화교통</v>
      </c>
      <c r="B79" s="122" t="str">
        <f t="shared" si="35"/>
        <v>이희동</v>
      </c>
      <c r="C79" s="123" t="str">
        <f t="shared" si="37"/>
        <v>B</v>
      </c>
      <c r="D79" s="124">
        <f t="shared" si="38"/>
        <v>0.91778969740278682</v>
      </c>
      <c r="E79" s="125">
        <f t="shared" si="39"/>
        <v>8899</v>
      </c>
      <c r="F79" s="234" t="str">
        <f t="shared" si="40"/>
        <v>17</v>
      </c>
      <c r="G79" s="126" t="str">
        <f t="shared" si="41"/>
        <v>70바2504</v>
      </c>
      <c r="H79" s="127">
        <f t="shared" si="42"/>
        <v>2</v>
      </c>
      <c r="I79" s="128">
        <f t="shared" si="43"/>
        <v>952.98299999999995</v>
      </c>
      <c r="J79" s="129">
        <f t="shared" si="44"/>
        <v>1.1930691527224315E-2</v>
      </c>
      <c r="K79" s="129">
        <f t="shared" si="45"/>
        <v>0.35380335885134168</v>
      </c>
      <c r="L79" s="129">
        <f t="shared" si="46"/>
        <v>0.16159784592170059</v>
      </c>
      <c r="M79" s="130">
        <f t="shared" si="47"/>
        <v>10.534000000000001</v>
      </c>
      <c r="N79" s="131">
        <f t="shared" si="48"/>
        <v>0.10493366618292248</v>
      </c>
      <c r="O79" s="131">
        <f t="shared" si="49"/>
        <v>9.7588309550117902</v>
      </c>
      <c r="P79" s="222">
        <f t="shared" si="50"/>
        <v>4</v>
      </c>
      <c r="Q79" s="223">
        <f t="shared" si="51"/>
        <v>1</v>
      </c>
      <c r="R79" s="223">
        <f t="shared" si="52"/>
        <v>93</v>
      </c>
      <c r="T79">
        <v>503</v>
      </c>
      <c r="U79">
        <v>8899</v>
      </c>
      <c r="V79" t="s">
        <v>575</v>
      </c>
      <c r="W79">
        <v>952.98299999999995</v>
      </c>
      <c r="X79">
        <v>406.72899999999998</v>
      </c>
      <c r="Y79">
        <v>2.343</v>
      </c>
      <c r="Z79">
        <v>10.534000000000001</v>
      </c>
      <c r="AA79">
        <v>60.417202000000003</v>
      </c>
      <c r="AB79">
        <v>0.72081899999999999</v>
      </c>
      <c r="AC79">
        <v>21.375809</v>
      </c>
      <c r="AD79" s="1">
        <v>154</v>
      </c>
      <c r="AE79">
        <v>1</v>
      </c>
      <c r="AF79">
        <v>93</v>
      </c>
      <c r="AG79">
        <v>73</v>
      </c>
      <c r="AH79">
        <v>15.773370999999999</v>
      </c>
      <c r="AI79">
        <v>264</v>
      </c>
      <c r="AJ79">
        <v>0</v>
      </c>
      <c r="AK79">
        <v>4</v>
      </c>
      <c r="AL79">
        <v>1129</v>
      </c>
      <c r="AM79" t="s">
        <v>576</v>
      </c>
      <c r="AN79" t="s">
        <v>577</v>
      </c>
      <c r="AO79">
        <v>700.30899999999997</v>
      </c>
      <c r="AR79" t="s">
        <v>117</v>
      </c>
      <c r="AS79" t="s">
        <v>118</v>
      </c>
      <c r="AT79" t="s">
        <v>193</v>
      </c>
      <c r="AU79" t="s">
        <v>575</v>
      </c>
      <c r="AV79" t="s">
        <v>48</v>
      </c>
      <c r="AW79">
        <v>2</v>
      </c>
      <c r="BB79">
        <v>0.91778969740278682</v>
      </c>
      <c r="BC79" t="s">
        <v>68</v>
      </c>
      <c r="BF79" t="s">
        <v>117</v>
      </c>
      <c r="BG79" t="s">
        <v>118</v>
      </c>
      <c r="BH79" t="s">
        <v>575</v>
      </c>
      <c r="BI79">
        <v>8899</v>
      </c>
      <c r="BJ79">
        <v>2</v>
      </c>
      <c r="BK79" t="s">
        <v>193</v>
      </c>
      <c r="BL79" t="s">
        <v>431</v>
      </c>
      <c r="BM79">
        <v>0.91778969740278682</v>
      </c>
      <c r="BN79" t="s">
        <v>68</v>
      </c>
      <c r="BO79" t="s">
        <v>178</v>
      </c>
      <c r="BP79">
        <v>952.98299999999995</v>
      </c>
    </row>
    <row r="80" spans="1:68" ht="16.5">
      <c r="A80" s="105" t="str">
        <f t="shared" si="36"/>
        <v>강화교통</v>
      </c>
      <c r="B80" s="106" t="str">
        <f t="shared" si="35"/>
        <v>이희찬</v>
      </c>
      <c r="C80" s="107" t="str">
        <f t="shared" si="37"/>
        <v>F</v>
      </c>
      <c r="D80" s="108">
        <f t="shared" si="38"/>
        <v>0.73977537463408605</v>
      </c>
      <c r="E80" s="109">
        <f t="shared" si="39"/>
        <v>5451</v>
      </c>
      <c r="F80" s="235" t="s">
        <v>375</v>
      </c>
      <c r="G80" s="110" t="str">
        <f t="shared" si="41"/>
        <v>78바3217</v>
      </c>
      <c r="H80" s="111">
        <f t="shared" si="42"/>
        <v>2</v>
      </c>
      <c r="I80" s="112">
        <f t="shared" si="43"/>
        <v>716.72500000000002</v>
      </c>
      <c r="J80" s="113">
        <f t="shared" si="44"/>
        <v>2.1252987567939117E-2</v>
      </c>
      <c r="K80" s="113">
        <f t="shared" si="45"/>
        <v>0.40634379140053745</v>
      </c>
      <c r="L80" s="113">
        <f t="shared" si="46"/>
        <v>0.27625658376643758</v>
      </c>
      <c r="M80" s="114">
        <f t="shared" si="47"/>
        <v>14.702999999999999</v>
      </c>
      <c r="N80" s="115">
        <f t="shared" si="48"/>
        <v>0.27904705430953292</v>
      </c>
      <c r="O80" s="115">
        <f t="shared" si="49"/>
        <v>17.579964421500573</v>
      </c>
      <c r="P80" s="224">
        <f t="shared" si="50"/>
        <v>10</v>
      </c>
      <c r="Q80" s="225">
        <f t="shared" si="51"/>
        <v>2</v>
      </c>
      <c r="R80" s="225">
        <f t="shared" si="52"/>
        <v>126</v>
      </c>
      <c r="T80">
        <v>503</v>
      </c>
      <c r="U80">
        <v>5451</v>
      </c>
      <c r="V80" t="s">
        <v>578</v>
      </c>
      <c r="W80">
        <v>716.72500000000002</v>
      </c>
      <c r="X80">
        <v>372.68700000000001</v>
      </c>
      <c r="Y80">
        <v>1.923</v>
      </c>
      <c r="Z80">
        <v>14.702999999999999</v>
      </c>
      <c r="AA80">
        <v>48.593874</v>
      </c>
      <c r="AB80">
        <v>1.0327649999999999</v>
      </c>
      <c r="AC80">
        <v>19.745819000000001</v>
      </c>
      <c r="AD80" s="1">
        <v>198</v>
      </c>
      <c r="AE80">
        <v>2</v>
      </c>
      <c r="AF80">
        <v>126</v>
      </c>
      <c r="AG80">
        <v>87</v>
      </c>
      <c r="AH80">
        <v>14.749287000000001</v>
      </c>
      <c r="AI80">
        <v>387.2</v>
      </c>
      <c r="AJ80">
        <v>3.8</v>
      </c>
      <c r="AK80">
        <v>10</v>
      </c>
      <c r="AL80">
        <v>2504</v>
      </c>
      <c r="AM80" t="s">
        <v>579</v>
      </c>
      <c r="AN80" t="s">
        <v>580</v>
      </c>
      <c r="AO80">
        <v>507.43200000000002</v>
      </c>
      <c r="AR80" t="s">
        <v>117</v>
      </c>
      <c r="AS80" t="s">
        <v>118</v>
      </c>
      <c r="AT80" t="s">
        <v>457</v>
      </c>
      <c r="AU80" t="s">
        <v>578</v>
      </c>
      <c r="AV80" t="s">
        <v>48</v>
      </c>
      <c r="AW80">
        <v>2</v>
      </c>
      <c r="BB80">
        <v>0.73977537463408605</v>
      </c>
      <c r="BC80" t="s">
        <v>70</v>
      </c>
      <c r="BF80" t="s">
        <v>117</v>
      </c>
      <c r="BG80" t="s">
        <v>118</v>
      </c>
      <c r="BH80" t="s">
        <v>578</v>
      </c>
      <c r="BI80">
        <v>5451</v>
      </c>
      <c r="BJ80">
        <v>2</v>
      </c>
      <c r="BK80" t="s">
        <v>457</v>
      </c>
      <c r="BL80" t="s">
        <v>459</v>
      </c>
      <c r="BM80">
        <v>0.73977537463408605</v>
      </c>
      <c r="BN80" t="s">
        <v>70</v>
      </c>
      <c r="BO80" t="s">
        <v>192</v>
      </c>
      <c r="BP80">
        <v>716.72500000000002</v>
      </c>
    </row>
    <row r="81" spans="1:68" ht="16.5">
      <c r="A81" s="121" t="str">
        <f t="shared" si="36"/>
        <v>강화교통</v>
      </c>
      <c r="B81" s="122" t="str">
        <f t="shared" si="35"/>
        <v>임성주</v>
      </c>
      <c r="C81" s="123" t="str">
        <f t="shared" si="37"/>
        <v>C</v>
      </c>
      <c r="D81" s="124">
        <f t="shared" si="38"/>
        <v>0.88</v>
      </c>
      <c r="E81" s="125">
        <f t="shared" si="39"/>
        <v>9882</v>
      </c>
      <c r="F81" s="234" t="str">
        <f t="shared" si="40"/>
        <v>70</v>
      </c>
      <c r="G81" s="126" t="str">
        <f t="shared" si="41"/>
        <v>78바3214</v>
      </c>
      <c r="H81" s="127">
        <f t="shared" si="42"/>
        <v>1</v>
      </c>
      <c r="I81" s="128">
        <f t="shared" si="43"/>
        <v>2970.35</v>
      </c>
      <c r="J81" s="129">
        <f t="shared" si="44"/>
        <v>9.2681733907402607E-3</v>
      </c>
      <c r="K81" s="129">
        <f t="shared" si="45"/>
        <v>0.29630569754739677</v>
      </c>
      <c r="L81" s="129">
        <f t="shared" si="46"/>
        <v>0.22657262612150084</v>
      </c>
      <c r="M81" s="130">
        <f t="shared" si="47"/>
        <v>13.465999999999999</v>
      </c>
      <c r="N81" s="131">
        <f t="shared" si="48"/>
        <v>0</v>
      </c>
      <c r="O81" s="131">
        <f t="shared" si="49"/>
        <v>9.3928324944871822</v>
      </c>
      <c r="P81" s="222">
        <f t="shared" si="50"/>
        <v>12</v>
      </c>
      <c r="Q81" s="223">
        <f t="shared" si="51"/>
        <v>0</v>
      </c>
      <c r="R81" s="223">
        <f t="shared" si="52"/>
        <v>279</v>
      </c>
      <c r="T81">
        <v>503</v>
      </c>
      <c r="U81">
        <v>9882</v>
      </c>
      <c r="V81" t="s">
        <v>294</v>
      </c>
      <c r="W81">
        <v>2970.35</v>
      </c>
      <c r="X81">
        <v>1164.0730000000001</v>
      </c>
      <c r="Y81">
        <v>2.552</v>
      </c>
      <c r="Z81">
        <v>13.465999999999999</v>
      </c>
      <c r="AA81">
        <v>135.16719499999999</v>
      </c>
      <c r="AB81">
        <v>1.252753</v>
      </c>
      <c r="AC81">
        <v>40.050809999999998</v>
      </c>
      <c r="AD81" s="1">
        <v>673</v>
      </c>
      <c r="AE81">
        <v>0</v>
      </c>
      <c r="AF81">
        <v>279</v>
      </c>
      <c r="AG81">
        <v>72</v>
      </c>
      <c r="AH81">
        <v>21.975376000000001</v>
      </c>
      <c r="AI81">
        <v>5246.3</v>
      </c>
      <c r="AJ81">
        <v>0</v>
      </c>
      <c r="AK81">
        <v>12</v>
      </c>
      <c r="AL81">
        <v>1022</v>
      </c>
      <c r="AM81" t="s">
        <v>295</v>
      </c>
      <c r="AN81" t="s">
        <v>581</v>
      </c>
      <c r="AO81">
        <v>2970.35</v>
      </c>
      <c r="AR81" t="s">
        <v>117</v>
      </c>
      <c r="AS81" t="s">
        <v>120</v>
      </c>
      <c r="AT81" t="s">
        <v>205</v>
      </c>
      <c r="AU81" t="s">
        <v>294</v>
      </c>
      <c r="AV81" t="s">
        <v>48</v>
      </c>
      <c r="AW81">
        <v>1</v>
      </c>
      <c r="BB81">
        <v>0.88</v>
      </c>
      <c r="BC81" t="s">
        <v>69</v>
      </c>
      <c r="BF81" t="s">
        <v>117</v>
      </c>
      <c r="BG81" t="s">
        <v>120</v>
      </c>
      <c r="BH81" t="s">
        <v>294</v>
      </c>
      <c r="BI81">
        <v>9882</v>
      </c>
      <c r="BJ81">
        <v>1</v>
      </c>
      <c r="BK81" t="s">
        <v>205</v>
      </c>
      <c r="BL81" t="s">
        <v>177</v>
      </c>
      <c r="BM81">
        <v>0.88</v>
      </c>
      <c r="BN81" t="s">
        <v>69</v>
      </c>
      <c r="BO81" t="s">
        <v>180</v>
      </c>
      <c r="BP81">
        <v>2970.35</v>
      </c>
    </row>
    <row r="82" spans="1:68" ht="16.5">
      <c r="A82" s="105" t="str">
        <f t="shared" si="36"/>
        <v>강화교통</v>
      </c>
      <c r="B82" s="106" t="str">
        <f t="shared" si="35"/>
        <v>임승준</v>
      </c>
      <c r="C82" s="107" t="str">
        <f t="shared" si="37"/>
        <v>F</v>
      </c>
      <c r="D82" s="108">
        <f t="shared" si="38"/>
        <v>0.78392773991499431</v>
      </c>
      <c r="E82" s="109">
        <f t="shared" si="39"/>
        <v>7449</v>
      </c>
      <c r="F82" s="235" t="str">
        <f t="shared" si="40"/>
        <v>71</v>
      </c>
      <c r="G82" s="110" t="str">
        <f t="shared" si="41"/>
        <v>78바3237</v>
      </c>
      <c r="H82" s="111">
        <f t="shared" si="42"/>
        <v>2</v>
      </c>
      <c r="I82" s="112">
        <f t="shared" si="43"/>
        <v>2620.8139999999999</v>
      </c>
      <c r="J82" s="113">
        <f t="shared" si="44"/>
        <v>1.5765493584144818E-2</v>
      </c>
      <c r="K82" s="113">
        <f t="shared" si="45"/>
        <v>0.2897551876914552</v>
      </c>
      <c r="L82" s="113">
        <f t="shared" si="46"/>
        <v>0.23962020959900246</v>
      </c>
      <c r="M82" s="114">
        <f t="shared" si="47"/>
        <v>15.071</v>
      </c>
      <c r="N82" s="115">
        <f t="shared" si="48"/>
        <v>1.2973068672557457</v>
      </c>
      <c r="O82" s="115">
        <f t="shared" si="49"/>
        <v>14.194063371151101</v>
      </c>
      <c r="P82" s="224">
        <f t="shared" si="50"/>
        <v>3</v>
      </c>
      <c r="Q82" s="225">
        <f t="shared" si="51"/>
        <v>34</v>
      </c>
      <c r="R82" s="225">
        <f t="shared" si="52"/>
        <v>372</v>
      </c>
      <c r="T82">
        <v>503</v>
      </c>
      <c r="U82">
        <v>7449</v>
      </c>
      <c r="V82" t="s">
        <v>296</v>
      </c>
      <c r="W82">
        <v>2620.8139999999999</v>
      </c>
      <c r="X82">
        <v>1018.601</v>
      </c>
      <c r="Y82">
        <v>2.573</v>
      </c>
      <c r="Z82">
        <v>15.071</v>
      </c>
      <c r="AA82">
        <v>110.965254</v>
      </c>
      <c r="AB82">
        <v>1.749422</v>
      </c>
      <c r="AC82">
        <v>32.152757999999999</v>
      </c>
      <c r="AD82" s="1">
        <v>628</v>
      </c>
      <c r="AE82">
        <v>34</v>
      </c>
      <c r="AF82">
        <v>372</v>
      </c>
      <c r="AG82">
        <v>79</v>
      </c>
      <c r="AH82">
        <v>23.61833</v>
      </c>
      <c r="AI82">
        <v>4034.2</v>
      </c>
      <c r="AJ82">
        <v>0</v>
      </c>
      <c r="AK82">
        <v>3</v>
      </c>
      <c r="AL82">
        <v>177</v>
      </c>
      <c r="AM82" t="s">
        <v>297</v>
      </c>
      <c r="AN82" t="s">
        <v>582</v>
      </c>
      <c r="AO82">
        <v>2496.652</v>
      </c>
      <c r="AR82" t="s">
        <v>117</v>
      </c>
      <c r="AS82" t="s">
        <v>121</v>
      </c>
      <c r="AT82" t="s">
        <v>218</v>
      </c>
      <c r="AU82" t="s">
        <v>296</v>
      </c>
      <c r="AV82" t="s">
        <v>48</v>
      </c>
      <c r="AW82">
        <v>2</v>
      </c>
      <c r="BB82">
        <v>0.78392773991499431</v>
      </c>
      <c r="BC82" t="s">
        <v>70</v>
      </c>
      <c r="BF82" t="s">
        <v>117</v>
      </c>
      <c r="BG82" t="s">
        <v>121</v>
      </c>
      <c r="BH82" t="s">
        <v>296</v>
      </c>
      <c r="BI82">
        <v>7449</v>
      </c>
      <c r="BJ82">
        <v>2</v>
      </c>
      <c r="BK82" t="s">
        <v>218</v>
      </c>
      <c r="BL82" t="s">
        <v>464</v>
      </c>
      <c r="BM82">
        <v>0.78392773991499431</v>
      </c>
      <c r="BN82" t="s">
        <v>70</v>
      </c>
      <c r="BO82" t="s">
        <v>192</v>
      </c>
      <c r="BP82">
        <v>2620.8139999999999</v>
      </c>
    </row>
    <row r="83" spans="1:68" ht="16.5">
      <c r="A83" s="121" t="str">
        <f t="shared" si="36"/>
        <v>강화교통</v>
      </c>
      <c r="B83" s="122" t="str">
        <f t="shared" si="35"/>
        <v>전덕기</v>
      </c>
      <c r="C83" s="123" t="str">
        <f t="shared" si="37"/>
        <v>F</v>
      </c>
      <c r="D83" s="124">
        <f t="shared" si="38"/>
        <v>0.77640304549936545</v>
      </c>
      <c r="E83" s="125">
        <f t="shared" si="39"/>
        <v>9498</v>
      </c>
      <c r="F83" s="234" t="str">
        <f t="shared" si="40"/>
        <v>70</v>
      </c>
      <c r="G83" s="126" t="str">
        <f t="shared" si="41"/>
        <v>78바3202</v>
      </c>
      <c r="H83" s="127">
        <f t="shared" si="42"/>
        <v>3</v>
      </c>
      <c r="I83" s="128">
        <f t="shared" si="43"/>
        <v>3325.0950000000003</v>
      </c>
      <c r="J83" s="129">
        <f t="shared" si="44"/>
        <v>1.6048047398498962E-2</v>
      </c>
      <c r="K83" s="129">
        <f t="shared" si="45"/>
        <v>0.29535619052884743</v>
      </c>
      <c r="L83" s="129">
        <f t="shared" si="46"/>
        <v>0.27487936434898852</v>
      </c>
      <c r="M83" s="130">
        <f t="shared" si="47"/>
        <v>15.494999999999999</v>
      </c>
      <c r="N83" s="131">
        <f t="shared" si="48"/>
        <v>6.014865740678086E-2</v>
      </c>
      <c r="O83" s="131">
        <f t="shared" si="49"/>
        <v>39.607890902365199</v>
      </c>
      <c r="P83" s="222">
        <f t="shared" si="50"/>
        <v>12</v>
      </c>
      <c r="Q83" s="223">
        <f t="shared" si="51"/>
        <v>2</v>
      </c>
      <c r="R83" s="223">
        <f t="shared" si="52"/>
        <v>1317</v>
      </c>
      <c r="T83">
        <v>503</v>
      </c>
      <c r="U83">
        <v>9498</v>
      </c>
      <c r="V83" t="s">
        <v>583</v>
      </c>
      <c r="W83">
        <v>3325.0949999999998</v>
      </c>
      <c r="X83">
        <v>1500.251</v>
      </c>
      <c r="Y83">
        <v>2.2160000000000002</v>
      </c>
      <c r="Z83">
        <v>15.494999999999999</v>
      </c>
      <c r="AA83">
        <v>148.164692</v>
      </c>
      <c r="AB83">
        <v>2.3777539999999999</v>
      </c>
      <c r="AC83">
        <v>43.761358999999999</v>
      </c>
      <c r="AD83" s="1">
        <v>914</v>
      </c>
      <c r="AE83">
        <v>2</v>
      </c>
      <c r="AF83">
        <v>1317</v>
      </c>
      <c r="AG83">
        <v>83</v>
      </c>
      <c r="AH83">
        <v>22.441884999999999</v>
      </c>
      <c r="AI83">
        <v>9864.2000000000007</v>
      </c>
      <c r="AJ83">
        <v>20.3</v>
      </c>
      <c r="AK83">
        <v>12</v>
      </c>
      <c r="AL83">
        <v>1488</v>
      </c>
      <c r="AM83" t="s">
        <v>584</v>
      </c>
      <c r="AN83" t="s">
        <v>585</v>
      </c>
      <c r="AO83">
        <v>1128.7560000000001</v>
      </c>
      <c r="AR83" t="s">
        <v>117</v>
      </c>
      <c r="AS83" t="s">
        <v>120</v>
      </c>
      <c r="AT83" t="s">
        <v>201</v>
      </c>
      <c r="AU83" t="s">
        <v>583</v>
      </c>
      <c r="AV83" t="s">
        <v>48</v>
      </c>
      <c r="AW83">
        <v>3</v>
      </c>
      <c r="BB83">
        <v>0.77640304549936545</v>
      </c>
      <c r="BC83" t="s">
        <v>70</v>
      </c>
      <c r="BF83" t="s">
        <v>117</v>
      </c>
      <c r="BG83" t="s">
        <v>120</v>
      </c>
      <c r="BH83" t="s">
        <v>583</v>
      </c>
      <c r="BI83">
        <v>9498</v>
      </c>
      <c r="BJ83">
        <v>3</v>
      </c>
      <c r="BK83" t="s">
        <v>201</v>
      </c>
      <c r="BL83" t="s">
        <v>202</v>
      </c>
      <c r="BM83">
        <v>0.77640304549936545</v>
      </c>
      <c r="BN83" t="s">
        <v>70</v>
      </c>
      <c r="BO83" t="s">
        <v>192</v>
      </c>
      <c r="BP83">
        <v>3325.0950000000003</v>
      </c>
    </row>
    <row r="84" spans="1:68" ht="16.5">
      <c r="A84" s="105" t="str">
        <f t="shared" si="36"/>
        <v>강화교통</v>
      </c>
      <c r="B84" s="106" t="str">
        <f t="shared" si="35"/>
        <v>전종한</v>
      </c>
      <c r="C84" s="107" t="str">
        <f t="shared" si="37"/>
        <v>D</v>
      </c>
      <c r="D84" s="108">
        <f t="shared" si="38"/>
        <v>0.82117647058823529</v>
      </c>
      <c r="E84" s="109">
        <f t="shared" si="39"/>
        <v>6810</v>
      </c>
      <c r="F84" s="235" t="str">
        <f t="shared" si="40"/>
        <v>71</v>
      </c>
      <c r="G84" s="110" t="str">
        <f t="shared" si="41"/>
        <v>78바3225</v>
      </c>
      <c r="H84" s="111">
        <f t="shared" si="42"/>
        <v>1</v>
      </c>
      <c r="I84" s="112">
        <f t="shared" si="43"/>
        <v>3577.2809999999999</v>
      </c>
      <c r="J84" s="113">
        <f t="shared" si="44"/>
        <v>5.4187060893106792E-3</v>
      </c>
      <c r="K84" s="113">
        <f t="shared" si="45"/>
        <v>0.2852119666480763</v>
      </c>
      <c r="L84" s="113">
        <f t="shared" si="46"/>
        <v>0.27842375256514657</v>
      </c>
      <c r="M84" s="114">
        <f t="shared" si="47"/>
        <v>12.909000000000001</v>
      </c>
      <c r="N84" s="115">
        <f t="shared" si="48"/>
        <v>0.16772515214767864</v>
      </c>
      <c r="O84" s="115">
        <f t="shared" si="49"/>
        <v>26.27694050313632</v>
      </c>
      <c r="P84" s="224">
        <f t="shared" si="50"/>
        <v>5</v>
      </c>
      <c r="Q84" s="225">
        <f t="shared" si="51"/>
        <v>6</v>
      </c>
      <c r="R84" s="225">
        <f t="shared" si="52"/>
        <v>940</v>
      </c>
      <c r="T84">
        <v>503</v>
      </c>
      <c r="U84">
        <v>6810</v>
      </c>
      <c r="V84" t="s">
        <v>298</v>
      </c>
      <c r="W84">
        <v>3577.2809999999999</v>
      </c>
      <c r="X84">
        <v>1281.1849999999999</v>
      </c>
      <c r="Y84">
        <v>2.7919999999999998</v>
      </c>
      <c r="Z84">
        <v>12.909000000000001</v>
      </c>
      <c r="AA84">
        <v>146.966635</v>
      </c>
      <c r="AB84">
        <v>0.79636899999999999</v>
      </c>
      <c r="AC84">
        <v>41.916643000000001</v>
      </c>
      <c r="AD84" s="1">
        <v>996</v>
      </c>
      <c r="AE84">
        <v>6</v>
      </c>
      <c r="AF84">
        <v>940</v>
      </c>
      <c r="AG84">
        <v>83</v>
      </c>
      <c r="AH84">
        <v>24.340769000000002</v>
      </c>
      <c r="AI84">
        <v>9960</v>
      </c>
      <c r="AJ84">
        <v>0</v>
      </c>
      <c r="AK84">
        <v>5</v>
      </c>
      <c r="AL84">
        <v>421</v>
      </c>
      <c r="AM84" t="s">
        <v>299</v>
      </c>
      <c r="AN84" t="s">
        <v>586</v>
      </c>
      <c r="AO84">
        <v>3577.2809999999999</v>
      </c>
      <c r="AR84" t="s">
        <v>117</v>
      </c>
      <c r="AS84" t="s">
        <v>121</v>
      </c>
      <c r="AT84" t="s">
        <v>214</v>
      </c>
      <c r="AU84" t="s">
        <v>298</v>
      </c>
      <c r="AV84" t="s">
        <v>48</v>
      </c>
      <c r="AW84">
        <v>1</v>
      </c>
      <c r="BB84">
        <v>0.82117647058823529</v>
      </c>
      <c r="BC84" t="s">
        <v>67</v>
      </c>
      <c r="BF84" t="s">
        <v>117</v>
      </c>
      <c r="BG84" t="s">
        <v>121</v>
      </c>
      <c r="BH84" t="s">
        <v>298</v>
      </c>
      <c r="BI84">
        <v>6810</v>
      </c>
      <c r="BJ84">
        <v>1</v>
      </c>
      <c r="BK84" t="s">
        <v>214</v>
      </c>
      <c r="BL84" t="s">
        <v>177</v>
      </c>
      <c r="BM84">
        <v>0.82117647058823529</v>
      </c>
      <c r="BN84" t="s">
        <v>67</v>
      </c>
      <c r="BO84" t="s">
        <v>182</v>
      </c>
      <c r="BP84">
        <v>3577.2809999999999</v>
      </c>
    </row>
    <row r="85" spans="1:68" ht="16.5">
      <c r="A85" s="121" t="str">
        <f t="shared" si="36"/>
        <v>강화교통</v>
      </c>
      <c r="B85" s="122" t="str">
        <f t="shared" si="35"/>
        <v>전판남</v>
      </c>
      <c r="C85" s="123" t="str">
        <f t="shared" si="37"/>
        <v>F</v>
      </c>
      <c r="D85" s="124">
        <f t="shared" si="38"/>
        <v>0.77200000000000002</v>
      </c>
      <c r="E85" s="125">
        <f t="shared" si="39"/>
        <v>29</v>
      </c>
      <c r="F85" s="234" t="str">
        <f t="shared" si="40"/>
        <v>17</v>
      </c>
      <c r="G85" s="126" t="str">
        <f t="shared" si="41"/>
        <v>78바3238</v>
      </c>
      <c r="H85" s="127">
        <f t="shared" si="42"/>
        <v>1</v>
      </c>
      <c r="I85" s="128">
        <f t="shared" si="43"/>
        <v>2239.538</v>
      </c>
      <c r="J85" s="129">
        <f t="shared" si="44"/>
        <v>5.6725988764526969E-3</v>
      </c>
      <c r="K85" s="129">
        <f t="shared" si="45"/>
        <v>0.38362133019514311</v>
      </c>
      <c r="L85" s="129">
        <f t="shared" si="46"/>
        <v>0.19870169651061961</v>
      </c>
      <c r="M85" s="130">
        <f t="shared" si="47"/>
        <v>13.224</v>
      </c>
      <c r="N85" s="131">
        <f t="shared" si="48"/>
        <v>0.22326033315799956</v>
      </c>
      <c r="O85" s="131">
        <f t="shared" si="49"/>
        <v>7.7248075272667842</v>
      </c>
      <c r="P85" s="222">
        <f t="shared" si="50"/>
        <v>1</v>
      </c>
      <c r="Q85" s="223">
        <f t="shared" si="51"/>
        <v>5</v>
      </c>
      <c r="R85" s="223">
        <f t="shared" si="52"/>
        <v>173</v>
      </c>
      <c r="T85">
        <v>503</v>
      </c>
      <c r="U85">
        <v>29</v>
      </c>
      <c r="V85" t="s">
        <v>587</v>
      </c>
      <c r="W85">
        <v>2239.538</v>
      </c>
      <c r="X85">
        <v>1160.625</v>
      </c>
      <c r="Y85">
        <v>1.93</v>
      </c>
      <c r="Z85">
        <v>13.224</v>
      </c>
      <c r="AA85">
        <v>152.235513</v>
      </c>
      <c r="AB85">
        <v>0.86357099999999998</v>
      </c>
      <c r="AC85">
        <v>58.400790000000001</v>
      </c>
      <c r="AD85" s="1">
        <v>445</v>
      </c>
      <c r="AE85">
        <v>5</v>
      </c>
      <c r="AF85">
        <v>173</v>
      </c>
      <c r="AG85">
        <v>69</v>
      </c>
      <c r="AH85">
        <v>14.711008</v>
      </c>
      <c r="AI85">
        <v>196.9</v>
      </c>
      <c r="AJ85">
        <v>0</v>
      </c>
      <c r="AK85">
        <v>1</v>
      </c>
      <c r="AL85">
        <v>29</v>
      </c>
      <c r="AM85" t="s">
        <v>588</v>
      </c>
      <c r="AN85" t="s">
        <v>589</v>
      </c>
      <c r="AO85">
        <v>2239.538</v>
      </c>
      <c r="AR85" t="s">
        <v>117</v>
      </c>
      <c r="AS85" t="s">
        <v>118</v>
      </c>
      <c r="AT85" t="s">
        <v>462</v>
      </c>
      <c r="AU85" t="s">
        <v>587</v>
      </c>
      <c r="AV85" t="s">
        <v>48</v>
      </c>
      <c r="AW85">
        <v>1</v>
      </c>
      <c r="BB85">
        <v>0.77200000000000002</v>
      </c>
      <c r="BC85" t="s">
        <v>70</v>
      </c>
      <c r="BF85" t="s">
        <v>117</v>
      </c>
      <c r="BG85" t="s">
        <v>118</v>
      </c>
      <c r="BH85" t="s">
        <v>587</v>
      </c>
      <c r="BI85">
        <v>29</v>
      </c>
      <c r="BJ85">
        <v>1</v>
      </c>
      <c r="BK85" t="s">
        <v>462</v>
      </c>
      <c r="BL85" t="s">
        <v>177</v>
      </c>
      <c r="BM85">
        <v>0.77200000000000002</v>
      </c>
      <c r="BN85" t="s">
        <v>70</v>
      </c>
      <c r="BO85" t="s">
        <v>192</v>
      </c>
      <c r="BP85">
        <v>2239.538</v>
      </c>
    </row>
    <row r="86" spans="1:68" ht="16.5">
      <c r="A86" s="105" t="str">
        <f t="shared" si="36"/>
        <v>강화교통</v>
      </c>
      <c r="B86" s="106" t="str">
        <f t="shared" si="35"/>
        <v>정봉진</v>
      </c>
      <c r="C86" s="107" t="str">
        <f t="shared" si="37"/>
        <v>S</v>
      </c>
      <c r="D86" s="108">
        <f t="shared" si="38"/>
        <v>1.0414814814814815</v>
      </c>
      <c r="E86" s="109">
        <f t="shared" si="39"/>
        <v>8578</v>
      </c>
      <c r="F86" s="235" t="str">
        <f t="shared" si="40"/>
        <v>800</v>
      </c>
      <c r="G86" s="110" t="str">
        <f t="shared" si="41"/>
        <v>78바3241</v>
      </c>
      <c r="H86" s="111">
        <f t="shared" si="42"/>
        <v>1</v>
      </c>
      <c r="I86" s="112">
        <f t="shared" si="43"/>
        <v>3328.319</v>
      </c>
      <c r="J86" s="113">
        <f t="shared" si="44"/>
        <v>8.0071539108467447E-3</v>
      </c>
      <c r="K86" s="113">
        <f t="shared" si="45"/>
        <v>0.35345722949700276</v>
      </c>
      <c r="L86" s="113">
        <f t="shared" si="46"/>
        <v>0.28152349579472402</v>
      </c>
      <c r="M86" s="114">
        <f t="shared" si="47"/>
        <v>10.244</v>
      </c>
      <c r="N86" s="115">
        <f t="shared" si="48"/>
        <v>0.18027118193899083</v>
      </c>
      <c r="O86" s="115">
        <f t="shared" si="49"/>
        <v>20.340598362116133</v>
      </c>
      <c r="P86" s="224">
        <f t="shared" si="50"/>
        <v>0</v>
      </c>
      <c r="Q86" s="225">
        <f t="shared" si="51"/>
        <v>6</v>
      </c>
      <c r="R86" s="225">
        <f t="shared" si="52"/>
        <v>677</v>
      </c>
      <c r="T86">
        <v>503</v>
      </c>
      <c r="U86">
        <v>8578</v>
      </c>
      <c r="V86" t="s">
        <v>387</v>
      </c>
      <c r="W86">
        <v>3328.319</v>
      </c>
      <c r="X86">
        <v>1183.4780000000001</v>
      </c>
      <c r="Y86">
        <v>2.8119999999999998</v>
      </c>
      <c r="Z86">
        <v>10.244</v>
      </c>
      <c r="AA86">
        <v>151.527748</v>
      </c>
      <c r="AB86">
        <v>1.213306</v>
      </c>
      <c r="AC86">
        <v>53.558577999999997</v>
      </c>
      <c r="AD86" s="1">
        <v>937</v>
      </c>
      <c r="AE86">
        <v>6</v>
      </c>
      <c r="AF86">
        <v>677</v>
      </c>
      <c r="AG86">
        <v>93</v>
      </c>
      <c r="AH86">
        <v>21.965078999999999</v>
      </c>
      <c r="AI86">
        <v>14543.3</v>
      </c>
      <c r="AJ86">
        <v>446.3</v>
      </c>
      <c r="AK86">
        <v>0</v>
      </c>
      <c r="AL86">
        <v>0</v>
      </c>
      <c r="AM86" t="s">
        <v>388</v>
      </c>
      <c r="AN86" t="s">
        <v>590</v>
      </c>
      <c r="AO86">
        <v>3328.319</v>
      </c>
      <c r="AR86" t="s">
        <v>117</v>
      </c>
      <c r="AS86" t="s">
        <v>122</v>
      </c>
      <c r="AT86" t="s">
        <v>386</v>
      </c>
      <c r="AU86" t="s">
        <v>387</v>
      </c>
      <c r="AV86" t="s">
        <v>48</v>
      </c>
      <c r="AW86">
        <v>1</v>
      </c>
      <c r="BB86">
        <v>1.0414814814814815</v>
      </c>
      <c r="BC86" t="s">
        <v>71</v>
      </c>
      <c r="BF86" t="s">
        <v>117</v>
      </c>
      <c r="BG86" t="s">
        <v>122</v>
      </c>
      <c r="BH86" t="s">
        <v>387</v>
      </c>
      <c r="BI86">
        <v>8578</v>
      </c>
      <c r="BJ86">
        <v>1</v>
      </c>
      <c r="BK86" t="s">
        <v>386</v>
      </c>
      <c r="BL86" t="s">
        <v>177</v>
      </c>
      <c r="BM86">
        <v>1.0414814814814815</v>
      </c>
      <c r="BN86" t="s">
        <v>71</v>
      </c>
      <c r="BO86" t="s">
        <v>179</v>
      </c>
      <c r="BP86">
        <v>3328.319</v>
      </c>
    </row>
    <row r="87" spans="1:68" ht="16.5">
      <c r="A87" s="121" t="str">
        <f t="shared" si="36"/>
        <v>강화교통</v>
      </c>
      <c r="B87" s="122" t="str">
        <f t="shared" si="35"/>
        <v>정상복</v>
      </c>
      <c r="C87" s="123" t="str">
        <f t="shared" si="37"/>
        <v>C</v>
      </c>
      <c r="D87" s="124">
        <f t="shared" si="38"/>
        <v>0.86142857142857143</v>
      </c>
      <c r="E87" s="125">
        <f t="shared" si="39"/>
        <v>4337</v>
      </c>
      <c r="F87" s="234" t="str">
        <f t="shared" si="40"/>
        <v>800</v>
      </c>
      <c r="G87" s="126" t="str">
        <f t="shared" si="41"/>
        <v>78바3210</v>
      </c>
      <c r="H87" s="127">
        <f t="shared" si="42"/>
        <v>1</v>
      </c>
      <c r="I87" s="128">
        <f t="shared" si="43"/>
        <v>2959.8330000000001</v>
      </c>
      <c r="J87" s="129">
        <f t="shared" si="44"/>
        <v>1.0313521685936931E-2</v>
      </c>
      <c r="K87" s="129">
        <f t="shared" si="45"/>
        <v>0.31827164270178659</v>
      </c>
      <c r="L87" s="129">
        <f t="shared" si="46"/>
        <v>0.10676278019739627</v>
      </c>
      <c r="M87" s="130">
        <f t="shared" si="47"/>
        <v>12.151</v>
      </c>
      <c r="N87" s="131">
        <f t="shared" si="48"/>
        <v>0</v>
      </c>
      <c r="O87" s="131">
        <f t="shared" si="49"/>
        <v>24.190553994093584</v>
      </c>
      <c r="P87" s="222">
        <f t="shared" si="50"/>
        <v>6</v>
      </c>
      <c r="Q87" s="223">
        <f t="shared" si="51"/>
        <v>0</v>
      </c>
      <c r="R87" s="223">
        <f t="shared" si="52"/>
        <v>716</v>
      </c>
      <c r="T87">
        <v>503</v>
      </c>
      <c r="U87">
        <v>4337</v>
      </c>
      <c r="V87" t="s">
        <v>361</v>
      </c>
      <c r="W87">
        <v>2959.8330000000001</v>
      </c>
      <c r="X87">
        <v>1226.943</v>
      </c>
      <c r="Y87">
        <v>2.4119999999999999</v>
      </c>
      <c r="Z87">
        <v>12.151</v>
      </c>
      <c r="AA87">
        <v>137.41135600000001</v>
      </c>
      <c r="AB87">
        <v>1.417195</v>
      </c>
      <c r="AC87">
        <v>43.734138000000002</v>
      </c>
      <c r="AD87" s="1">
        <v>316</v>
      </c>
      <c r="AE87">
        <v>0</v>
      </c>
      <c r="AF87">
        <v>716</v>
      </c>
      <c r="AG87">
        <v>88</v>
      </c>
      <c r="AH87">
        <v>21.539943999999998</v>
      </c>
      <c r="AI87">
        <v>9593.6</v>
      </c>
      <c r="AJ87">
        <v>159</v>
      </c>
      <c r="AK87">
        <v>6</v>
      </c>
      <c r="AL87">
        <v>585</v>
      </c>
      <c r="AM87" t="s">
        <v>362</v>
      </c>
      <c r="AN87" t="s">
        <v>591</v>
      </c>
      <c r="AO87">
        <v>2959.8330000000001</v>
      </c>
      <c r="AR87" t="s">
        <v>117</v>
      </c>
      <c r="AS87" t="s">
        <v>122</v>
      </c>
      <c r="AT87" t="s">
        <v>222</v>
      </c>
      <c r="AU87" t="s">
        <v>361</v>
      </c>
      <c r="AV87" t="s">
        <v>48</v>
      </c>
      <c r="AW87">
        <v>1</v>
      </c>
      <c r="BB87">
        <v>0.86142857142857143</v>
      </c>
      <c r="BC87" t="s">
        <v>69</v>
      </c>
      <c r="BF87" t="s">
        <v>117</v>
      </c>
      <c r="BG87" t="s">
        <v>122</v>
      </c>
      <c r="BH87" t="s">
        <v>361</v>
      </c>
      <c r="BI87">
        <v>4337</v>
      </c>
      <c r="BJ87">
        <v>1</v>
      </c>
      <c r="BK87" t="s">
        <v>222</v>
      </c>
      <c r="BL87" t="s">
        <v>177</v>
      </c>
      <c r="BM87">
        <v>0.86142857142857143</v>
      </c>
      <c r="BN87" t="s">
        <v>69</v>
      </c>
      <c r="BO87" t="s">
        <v>180</v>
      </c>
      <c r="BP87">
        <v>2959.8330000000001</v>
      </c>
    </row>
    <row r="88" spans="1:68" ht="16.5">
      <c r="A88" s="105" t="str">
        <f t="shared" ref="A88:A92" si="53">BF88</f>
        <v>강화교통</v>
      </c>
      <c r="B88" s="106" t="str">
        <f t="shared" si="35"/>
        <v>정연복</v>
      </c>
      <c r="C88" s="107" t="str">
        <f t="shared" ref="C88:C92" si="54">BN88</f>
        <v>C</v>
      </c>
      <c r="D88" s="108">
        <f t="shared" ref="D88:D92" si="55">BM88</f>
        <v>0.86806501971053063</v>
      </c>
      <c r="E88" s="109">
        <f t="shared" ref="E88:E92" si="56">U88</f>
        <v>9106</v>
      </c>
      <c r="F88" s="235" t="str">
        <f t="shared" ref="F88:F92" si="57">BG88</f>
        <v>70</v>
      </c>
      <c r="G88" s="110" t="str">
        <f t="shared" ref="G88:G92" si="58">BK88</f>
        <v>78바3201</v>
      </c>
      <c r="H88" s="111">
        <f t="shared" ref="H88:H92" si="59">BJ88</f>
        <v>2</v>
      </c>
      <c r="I88" s="112">
        <f t="shared" ref="I88:I92" si="60">BP88</f>
        <v>3261.37</v>
      </c>
      <c r="J88" s="113">
        <f t="shared" ref="J88:J92" si="61">AB88/AA88</f>
        <v>1.7890037372809642E-2</v>
      </c>
      <c r="K88" s="113">
        <f t="shared" ref="K88:K92" si="62">AC88/AA88</f>
        <v>0.29961526980462616</v>
      </c>
      <c r="L88" s="113">
        <f t="shared" ref="L88:L92" si="63">AD88/I88</f>
        <v>0.22843161002891424</v>
      </c>
      <c r="M88" s="114">
        <f t="shared" ref="M88:M92" si="64">Z88</f>
        <v>11.641999999999999</v>
      </c>
      <c r="N88" s="115">
        <f t="shared" ref="N88:N92" si="65">AE88*100/W88</f>
        <v>6.132392215541322E-2</v>
      </c>
      <c r="O88" s="115">
        <f t="shared" ref="O88:O92" si="66">AF88*100/W88</f>
        <v>33.850805029788098</v>
      </c>
      <c r="P88" s="224">
        <f t="shared" ref="P88:P92" si="67">AK88</f>
        <v>1</v>
      </c>
      <c r="Q88" s="225">
        <f t="shared" ref="Q88:Q92" si="68">AE88</f>
        <v>2</v>
      </c>
      <c r="R88" s="225">
        <f t="shared" ref="R88:R92" si="69">AF88</f>
        <v>1104</v>
      </c>
      <c r="T88">
        <v>503</v>
      </c>
      <c r="U88">
        <v>9106</v>
      </c>
      <c r="V88" t="s">
        <v>592</v>
      </c>
      <c r="W88">
        <v>3261.37</v>
      </c>
      <c r="X88">
        <v>1257.809</v>
      </c>
      <c r="Y88">
        <v>2.593</v>
      </c>
      <c r="Z88">
        <v>11.641999999999999</v>
      </c>
      <c r="AA88">
        <v>148.28079700000001</v>
      </c>
      <c r="AB88">
        <v>2.652749</v>
      </c>
      <c r="AC88">
        <v>44.427191000000001</v>
      </c>
      <c r="AD88" s="1">
        <v>745</v>
      </c>
      <c r="AE88">
        <v>2</v>
      </c>
      <c r="AF88">
        <v>1104</v>
      </c>
      <c r="AG88">
        <v>82</v>
      </c>
      <c r="AH88">
        <v>21.994554000000001</v>
      </c>
      <c r="AI88">
        <v>1898.7</v>
      </c>
      <c r="AJ88">
        <v>0</v>
      </c>
      <c r="AK88">
        <v>1</v>
      </c>
      <c r="AL88">
        <v>78</v>
      </c>
      <c r="AM88" t="s">
        <v>593</v>
      </c>
      <c r="AN88" t="s">
        <v>594</v>
      </c>
      <c r="AO88">
        <v>2982.96</v>
      </c>
      <c r="AR88" t="s">
        <v>117</v>
      </c>
      <c r="AS88" t="s">
        <v>120</v>
      </c>
      <c r="AT88" t="s">
        <v>467</v>
      </c>
      <c r="AU88" t="s">
        <v>592</v>
      </c>
      <c r="AV88" t="s">
        <v>48</v>
      </c>
      <c r="AW88">
        <v>2</v>
      </c>
      <c r="BB88">
        <v>0.86806501971053063</v>
      </c>
      <c r="BC88" t="s">
        <v>69</v>
      </c>
      <c r="BF88" t="s">
        <v>117</v>
      </c>
      <c r="BG88" t="s">
        <v>120</v>
      </c>
      <c r="BH88" t="s">
        <v>592</v>
      </c>
      <c r="BI88">
        <v>9106</v>
      </c>
      <c r="BJ88">
        <v>2</v>
      </c>
      <c r="BK88" t="s">
        <v>467</v>
      </c>
      <c r="BL88" t="s">
        <v>464</v>
      </c>
      <c r="BM88">
        <v>0.86806501971053063</v>
      </c>
      <c r="BN88" t="s">
        <v>69</v>
      </c>
      <c r="BO88" t="s">
        <v>180</v>
      </c>
      <c r="BP88">
        <v>3261.37</v>
      </c>
    </row>
    <row r="89" spans="1:68" ht="16.5">
      <c r="A89" s="121" t="str">
        <f t="shared" si="53"/>
        <v>강화교통</v>
      </c>
      <c r="B89" s="122" t="str">
        <f t="shared" si="35"/>
        <v>정찬희</v>
      </c>
      <c r="C89" s="123" t="str">
        <f t="shared" si="54"/>
        <v>C</v>
      </c>
      <c r="D89" s="124">
        <f t="shared" si="55"/>
        <v>0.87121212121212122</v>
      </c>
      <c r="E89" s="125">
        <f t="shared" si="56"/>
        <v>1002</v>
      </c>
      <c r="F89" s="234" t="str">
        <f t="shared" si="57"/>
        <v>71</v>
      </c>
      <c r="G89" s="126" t="str">
        <f t="shared" si="58"/>
        <v>78바3208</v>
      </c>
      <c r="H89" s="127">
        <f t="shared" si="59"/>
        <v>1</v>
      </c>
      <c r="I89" s="128">
        <f t="shared" si="60"/>
        <v>3322.92</v>
      </c>
      <c r="J89" s="129">
        <f t="shared" si="61"/>
        <v>1.2133248723906139E-2</v>
      </c>
      <c r="K89" s="129">
        <f t="shared" si="62"/>
        <v>0.27046896830083222</v>
      </c>
      <c r="L89" s="129">
        <f t="shared" si="63"/>
        <v>0.26753578178228787</v>
      </c>
      <c r="M89" s="130">
        <f t="shared" si="64"/>
        <v>11.821999999999999</v>
      </c>
      <c r="N89" s="131">
        <f t="shared" si="65"/>
        <v>3.0094013698795035E-2</v>
      </c>
      <c r="O89" s="131">
        <f t="shared" si="66"/>
        <v>13.060801945277046</v>
      </c>
      <c r="P89" s="222">
        <f t="shared" si="67"/>
        <v>4</v>
      </c>
      <c r="Q89" s="223">
        <f t="shared" si="68"/>
        <v>1</v>
      </c>
      <c r="R89" s="223">
        <f t="shared" si="69"/>
        <v>434</v>
      </c>
      <c r="T89">
        <v>503</v>
      </c>
      <c r="U89">
        <v>1002</v>
      </c>
      <c r="V89" t="s">
        <v>300</v>
      </c>
      <c r="W89">
        <v>3322.92</v>
      </c>
      <c r="X89">
        <v>1155.846</v>
      </c>
      <c r="Y89">
        <v>2.875</v>
      </c>
      <c r="Z89">
        <v>11.821999999999999</v>
      </c>
      <c r="AA89">
        <v>136.103037</v>
      </c>
      <c r="AB89">
        <v>1.6513720000000001</v>
      </c>
      <c r="AC89">
        <v>36.811647999999998</v>
      </c>
      <c r="AD89" s="1">
        <v>889</v>
      </c>
      <c r="AE89">
        <v>1</v>
      </c>
      <c r="AF89">
        <v>434</v>
      </c>
      <c r="AG89">
        <v>79</v>
      </c>
      <c r="AH89">
        <v>24.414738</v>
      </c>
      <c r="AI89">
        <v>8108.6</v>
      </c>
      <c r="AJ89">
        <v>0</v>
      </c>
      <c r="AK89">
        <v>4</v>
      </c>
      <c r="AL89">
        <v>509</v>
      </c>
      <c r="AM89" t="s">
        <v>301</v>
      </c>
      <c r="AN89" t="s">
        <v>595</v>
      </c>
      <c r="AO89">
        <v>3322.92</v>
      </c>
      <c r="AR89" t="s">
        <v>117</v>
      </c>
      <c r="AS89" t="s">
        <v>121</v>
      </c>
      <c r="AT89" t="s">
        <v>209</v>
      </c>
      <c r="AU89" t="s">
        <v>300</v>
      </c>
      <c r="AV89" t="s">
        <v>48</v>
      </c>
      <c r="AW89">
        <v>1</v>
      </c>
      <c r="BB89">
        <v>0.87121212121212122</v>
      </c>
      <c r="BC89" t="s">
        <v>69</v>
      </c>
      <c r="BF89" t="s">
        <v>117</v>
      </c>
      <c r="BG89" t="s">
        <v>121</v>
      </c>
      <c r="BH89" t="s">
        <v>300</v>
      </c>
      <c r="BI89">
        <v>1002</v>
      </c>
      <c r="BJ89">
        <v>1</v>
      </c>
      <c r="BK89" t="s">
        <v>209</v>
      </c>
      <c r="BL89" t="s">
        <v>177</v>
      </c>
      <c r="BM89">
        <v>0.87121212121212122</v>
      </c>
      <c r="BN89" t="s">
        <v>69</v>
      </c>
      <c r="BO89" t="s">
        <v>180</v>
      </c>
      <c r="BP89">
        <v>3322.92</v>
      </c>
    </row>
    <row r="90" spans="1:68" ht="16.5">
      <c r="A90" s="105" t="str">
        <f t="shared" si="53"/>
        <v>강화교통</v>
      </c>
      <c r="B90" s="106" t="str">
        <f t="shared" si="35"/>
        <v>정해현</v>
      </c>
      <c r="C90" s="107" t="str">
        <f t="shared" si="54"/>
        <v>F</v>
      </c>
      <c r="D90" s="108">
        <f t="shared" si="55"/>
        <v>0.79545454545454553</v>
      </c>
      <c r="E90" s="109">
        <f t="shared" si="56"/>
        <v>6163</v>
      </c>
      <c r="F90" s="235" t="str">
        <f t="shared" si="57"/>
        <v>71</v>
      </c>
      <c r="G90" s="110" t="str">
        <f t="shared" si="58"/>
        <v>78바3219</v>
      </c>
      <c r="H90" s="111">
        <f t="shared" si="59"/>
        <v>1</v>
      </c>
      <c r="I90" s="112">
        <f t="shared" si="60"/>
        <v>3205.652</v>
      </c>
      <c r="J90" s="113">
        <f t="shared" si="61"/>
        <v>9.8472631354260941E-3</v>
      </c>
      <c r="K90" s="113">
        <f t="shared" si="62"/>
        <v>0.27643713008829063</v>
      </c>
      <c r="L90" s="113">
        <f t="shared" si="63"/>
        <v>0.21274923166956364</v>
      </c>
      <c r="M90" s="114">
        <f t="shared" si="64"/>
        <v>13.815</v>
      </c>
      <c r="N90" s="115">
        <f t="shared" si="65"/>
        <v>3.074884192174112E-2</v>
      </c>
      <c r="O90" s="115">
        <f t="shared" si="66"/>
        <v>22.600398812479725</v>
      </c>
      <c r="P90" s="224">
        <f t="shared" si="67"/>
        <v>8</v>
      </c>
      <c r="Q90" s="225">
        <f t="shared" si="68"/>
        <v>1</v>
      </c>
      <c r="R90" s="225">
        <f t="shared" si="69"/>
        <v>735</v>
      </c>
      <c r="T90">
        <v>503</v>
      </c>
      <c r="U90">
        <v>6163</v>
      </c>
      <c r="V90" t="s">
        <v>302</v>
      </c>
      <c r="W90">
        <v>3252.1550000000002</v>
      </c>
      <c r="X90">
        <v>1239.749</v>
      </c>
      <c r="Y90">
        <v>2.6230000000000002</v>
      </c>
      <c r="Z90">
        <v>13.815</v>
      </c>
      <c r="AA90">
        <v>132.57775100000001</v>
      </c>
      <c r="AB90">
        <v>1.305528</v>
      </c>
      <c r="AC90">
        <v>36.649413000000003</v>
      </c>
      <c r="AD90" s="1">
        <v>682</v>
      </c>
      <c r="AE90">
        <v>1</v>
      </c>
      <c r="AF90">
        <v>735</v>
      </c>
      <c r="AG90">
        <v>75</v>
      </c>
      <c r="AH90">
        <v>24.530170999999999</v>
      </c>
      <c r="AI90">
        <v>5547.8</v>
      </c>
      <c r="AJ90">
        <v>0</v>
      </c>
      <c r="AK90">
        <v>8</v>
      </c>
      <c r="AL90">
        <v>850</v>
      </c>
      <c r="AM90" t="s">
        <v>303</v>
      </c>
      <c r="AN90" t="s">
        <v>596</v>
      </c>
      <c r="AO90">
        <v>3205.652</v>
      </c>
      <c r="AR90" t="s">
        <v>117</v>
      </c>
      <c r="AS90" t="s">
        <v>121</v>
      </c>
      <c r="AT90" t="s">
        <v>211</v>
      </c>
      <c r="AU90" t="s">
        <v>302</v>
      </c>
      <c r="AV90" t="s">
        <v>48</v>
      </c>
      <c r="AW90">
        <v>1</v>
      </c>
      <c r="BB90">
        <v>0.79545454545454553</v>
      </c>
      <c r="BC90" t="s">
        <v>70</v>
      </c>
      <c r="BF90" t="s">
        <v>117</v>
      </c>
      <c r="BG90" t="s">
        <v>121</v>
      </c>
      <c r="BH90" t="s">
        <v>302</v>
      </c>
      <c r="BI90">
        <v>6163</v>
      </c>
      <c r="BJ90">
        <v>1</v>
      </c>
      <c r="BK90" t="s">
        <v>211</v>
      </c>
      <c r="BL90" t="s">
        <v>177</v>
      </c>
      <c r="BM90">
        <v>0.79545454545454553</v>
      </c>
      <c r="BN90" t="s">
        <v>70</v>
      </c>
      <c r="BO90" t="s">
        <v>192</v>
      </c>
      <c r="BP90">
        <v>3205.652</v>
      </c>
    </row>
    <row r="91" spans="1:68" ht="16.5">
      <c r="A91" s="121" t="str">
        <f t="shared" si="53"/>
        <v>강화교통</v>
      </c>
      <c r="B91" s="122" t="str">
        <f t="shared" si="35"/>
        <v>정희경</v>
      </c>
      <c r="C91" s="123" t="str">
        <f t="shared" si="54"/>
        <v>B</v>
      </c>
      <c r="D91" s="124">
        <f t="shared" si="55"/>
        <v>0.91037037037037039</v>
      </c>
      <c r="E91" s="125">
        <f t="shared" si="56"/>
        <v>1536</v>
      </c>
      <c r="F91" s="234" t="str">
        <f t="shared" si="57"/>
        <v>800</v>
      </c>
      <c r="G91" s="126" t="str">
        <f t="shared" si="58"/>
        <v>78바3212</v>
      </c>
      <c r="H91" s="127">
        <f t="shared" si="59"/>
        <v>1</v>
      </c>
      <c r="I91" s="128">
        <f t="shared" si="60"/>
        <v>2564.6590000000001</v>
      </c>
      <c r="J91" s="129">
        <f t="shared" si="61"/>
        <v>8.6001494600433329E-3</v>
      </c>
      <c r="K91" s="129">
        <f t="shared" si="62"/>
        <v>0.3445480378948596</v>
      </c>
      <c r="L91" s="129">
        <f t="shared" si="63"/>
        <v>0.18715938454196054</v>
      </c>
      <c r="M91" s="130">
        <f t="shared" si="64"/>
        <v>11.118</v>
      </c>
      <c r="N91" s="131">
        <f t="shared" si="65"/>
        <v>1.0527715380485281</v>
      </c>
      <c r="O91" s="131">
        <f t="shared" si="66"/>
        <v>14.387877686663217</v>
      </c>
      <c r="P91" s="222">
        <f t="shared" si="67"/>
        <v>2</v>
      </c>
      <c r="Q91" s="223">
        <f t="shared" si="68"/>
        <v>27</v>
      </c>
      <c r="R91" s="223">
        <f t="shared" si="69"/>
        <v>369</v>
      </c>
      <c r="T91">
        <v>503</v>
      </c>
      <c r="U91">
        <v>1536</v>
      </c>
      <c r="V91" t="s">
        <v>363</v>
      </c>
      <c r="W91">
        <v>2564.6590000000001</v>
      </c>
      <c r="X91">
        <v>1043.538</v>
      </c>
      <c r="Y91">
        <v>2.4580000000000002</v>
      </c>
      <c r="Z91">
        <v>11.118</v>
      </c>
      <c r="AA91">
        <v>125.54526</v>
      </c>
      <c r="AB91">
        <v>1.0797079999999999</v>
      </c>
      <c r="AC91">
        <v>43.256373000000004</v>
      </c>
      <c r="AD91" s="1">
        <v>480</v>
      </c>
      <c r="AE91">
        <v>27</v>
      </c>
      <c r="AF91">
        <v>369</v>
      </c>
      <c r="AG91">
        <v>90</v>
      </c>
      <c r="AH91">
        <v>20.428162</v>
      </c>
      <c r="AI91">
        <v>12499.5</v>
      </c>
      <c r="AJ91">
        <v>114.6</v>
      </c>
      <c r="AK91">
        <v>2</v>
      </c>
      <c r="AL91">
        <v>214</v>
      </c>
      <c r="AM91" t="s">
        <v>364</v>
      </c>
      <c r="AN91" t="s">
        <v>597</v>
      </c>
      <c r="AO91">
        <v>2564.6590000000001</v>
      </c>
      <c r="AR91" t="s">
        <v>117</v>
      </c>
      <c r="AS91" t="s">
        <v>122</v>
      </c>
      <c r="AT91" t="s">
        <v>323</v>
      </c>
      <c r="AU91" t="s">
        <v>363</v>
      </c>
      <c r="AV91" t="s">
        <v>48</v>
      </c>
      <c r="AW91">
        <v>1</v>
      </c>
      <c r="BB91">
        <v>0.91037037037037039</v>
      </c>
      <c r="BC91" t="s">
        <v>68</v>
      </c>
      <c r="BF91" t="s">
        <v>117</v>
      </c>
      <c r="BG91" t="s">
        <v>122</v>
      </c>
      <c r="BH91" t="s">
        <v>363</v>
      </c>
      <c r="BI91">
        <v>1536</v>
      </c>
      <c r="BJ91">
        <v>1</v>
      </c>
      <c r="BK91" t="s">
        <v>323</v>
      </c>
      <c r="BL91" t="s">
        <v>177</v>
      </c>
      <c r="BM91">
        <v>0.91037037037037039</v>
      </c>
      <c r="BN91" t="s">
        <v>68</v>
      </c>
      <c r="BO91" t="s">
        <v>178</v>
      </c>
      <c r="BP91">
        <v>2564.6590000000001</v>
      </c>
    </row>
    <row r="92" spans="1:68" ht="16.5">
      <c r="A92" s="105" t="str">
        <f t="shared" si="53"/>
        <v>강화교통</v>
      </c>
      <c r="B92" s="106" t="str">
        <f t="shared" si="35"/>
        <v>조규봉</v>
      </c>
      <c r="C92" s="107" t="str">
        <f t="shared" si="54"/>
        <v>C</v>
      </c>
      <c r="D92" s="108">
        <f t="shared" si="55"/>
        <v>0.868148148148148</v>
      </c>
      <c r="E92" s="109">
        <f t="shared" si="56"/>
        <v>6048</v>
      </c>
      <c r="F92" s="235" t="str">
        <f t="shared" si="57"/>
        <v>800</v>
      </c>
      <c r="G92" s="110" t="str">
        <f t="shared" si="58"/>
        <v>70바3720</v>
      </c>
      <c r="H92" s="111">
        <f t="shared" si="59"/>
        <v>1</v>
      </c>
      <c r="I92" s="112">
        <f t="shared" si="60"/>
        <v>2845.777</v>
      </c>
      <c r="J92" s="113">
        <f t="shared" si="61"/>
        <v>1.1000297936450187E-2</v>
      </c>
      <c r="K92" s="113">
        <f t="shared" si="62"/>
        <v>0.36569636459668697</v>
      </c>
      <c r="L92" s="113">
        <f t="shared" si="63"/>
        <v>0.26073722572077856</v>
      </c>
      <c r="M92" s="114">
        <f t="shared" si="64"/>
        <v>12.497</v>
      </c>
      <c r="N92" s="115">
        <f t="shared" si="65"/>
        <v>2.1786668456453193</v>
      </c>
      <c r="O92" s="115">
        <f t="shared" si="66"/>
        <v>50.039057874176365</v>
      </c>
      <c r="P92" s="224">
        <f t="shared" si="67"/>
        <v>0</v>
      </c>
      <c r="Q92" s="225">
        <f t="shared" si="68"/>
        <v>62</v>
      </c>
      <c r="R92" s="225">
        <f t="shared" si="69"/>
        <v>1424</v>
      </c>
      <c r="T92">
        <v>503</v>
      </c>
      <c r="U92">
        <v>6048</v>
      </c>
      <c r="V92" t="s">
        <v>365</v>
      </c>
      <c r="W92">
        <v>2845.777</v>
      </c>
      <c r="X92">
        <v>1213.954</v>
      </c>
      <c r="Y92">
        <v>2.3439999999999999</v>
      </c>
      <c r="Z92">
        <v>12.497</v>
      </c>
      <c r="AA92">
        <v>140.85218499999999</v>
      </c>
      <c r="AB92">
        <v>1.5494159999999999</v>
      </c>
      <c r="AC92">
        <v>51.509132000000001</v>
      </c>
      <c r="AD92" s="1">
        <v>742</v>
      </c>
      <c r="AE92">
        <v>62</v>
      </c>
      <c r="AF92">
        <v>1424</v>
      </c>
      <c r="AG92">
        <v>92</v>
      </c>
      <c r="AH92">
        <v>20.203996</v>
      </c>
      <c r="AI92">
        <v>6334.1</v>
      </c>
      <c r="AJ92">
        <v>63.3</v>
      </c>
      <c r="AK92">
        <v>0</v>
      </c>
      <c r="AL92">
        <v>0</v>
      </c>
      <c r="AM92" t="s">
        <v>366</v>
      </c>
      <c r="AN92" t="s">
        <v>598</v>
      </c>
      <c r="AO92">
        <v>2845.777</v>
      </c>
      <c r="AR92" t="s">
        <v>117</v>
      </c>
      <c r="AS92" t="s">
        <v>122</v>
      </c>
      <c r="AT92" t="s">
        <v>321</v>
      </c>
      <c r="AU92" t="s">
        <v>365</v>
      </c>
      <c r="AV92" t="s">
        <v>48</v>
      </c>
      <c r="AW92">
        <v>1</v>
      </c>
      <c r="BB92">
        <v>0.868148148148148</v>
      </c>
      <c r="BC92" t="s">
        <v>69</v>
      </c>
      <c r="BF92" t="s">
        <v>117</v>
      </c>
      <c r="BG92" t="s">
        <v>122</v>
      </c>
      <c r="BH92" t="s">
        <v>365</v>
      </c>
      <c r="BI92">
        <v>6048</v>
      </c>
      <c r="BJ92">
        <v>1</v>
      </c>
      <c r="BK92" t="s">
        <v>321</v>
      </c>
      <c r="BL92" t="s">
        <v>177</v>
      </c>
      <c r="BM92">
        <v>0.868148148148148</v>
      </c>
      <c r="BN92" t="s">
        <v>69</v>
      </c>
      <c r="BO92" t="s">
        <v>180</v>
      </c>
      <c r="BP92">
        <v>2845.777</v>
      </c>
    </row>
    <row r="93" spans="1:68" ht="16.5">
      <c r="A93" s="121" t="str">
        <f t="shared" ref="A93:A104" si="70">BF93</f>
        <v>강화교통</v>
      </c>
      <c r="B93" s="122" t="str">
        <f t="shared" ref="B93:B104" si="71">IF(BH93="NULL", E93, BH93)</f>
        <v>조성만</v>
      </c>
      <c r="C93" s="123" t="str">
        <f t="shared" ref="C93:C104" si="72">BN93</f>
        <v>F</v>
      </c>
      <c r="D93" s="124">
        <f t="shared" ref="D93:D104" si="73">BM93</f>
        <v>0.76918302938089034</v>
      </c>
      <c r="E93" s="125">
        <f t="shared" ref="E93:E104" si="74">U93</f>
        <v>6538</v>
      </c>
      <c r="F93" s="234" t="str">
        <f t="shared" ref="F93:F104" si="75">BG93</f>
        <v>71</v>
      </c>
      <c r="G93" s="126" t="str">
        <f t="shared" ref="G93:G104" si="76">BK93</f>
        <v>78바3237</v>
      </c>
      <c r="H93" s="127">
        <f t="shared" ref="H93:H104" si="77">BJ93</f>
        <v>2</v>
      </c>
      <c r="I93" s="128">
        <f t="shared" ref="I93:I104" si="78">BP93</f>
        <v>3028.529</v>
      </c>
      <c r="J93" s="129">
        <f t="shared" ref="J93:J104" si="79">AB93/AA93</f>
        <v>1.166337966266638E-2</v>
      </c>
      <c r="K93" s="129">
        <f t="shared" ref="K93:K104" si="80">AC93/AA93</f>
        <v>0.30249475193862935</v>
      </c>
      <c r="L93" s="129">
        <f t="shared" ref="L93:L104" si="81">AD93/I93</f>
        <v>0.19052153702341962</v>
      </c>
      <c r="M93" s="130">
        <f t="shared" ref="M93:M104" si="82">Z93</f>
        <v>16.36</v>
      </c>
      <c r="N93" s="131">
        <f t="shared" ref="N93:N104" si="83">AE93*100/W93</f>
        <v>0.26415464405326811</v>
      </c>
      <c r="O93" s="131">
        <f t="shared" ref="O93:O104" si="84">AF93*100/W93</f>
        <v>29.684378125486003</v>
      </c>
      <c r="P93" s="222">
        <f t="shared" ref="P93:P104" si="85">AK93</f>
        <v>4</v>
      </c>
      <c r="Q93" s="223">
        <f t="shared" ref="Q93:Q104" si="86">AE93</f>
        <v>8</v>
      </c>
      <c r="R93" s="223">
        <f t="shared" ref="R93:R104" si="87">AF93</f>
        <v>899</v>
      </c>
      <c r="T93">
        <v>503</v>
      </c>
      <c r="U93">
        <v>6538</v>
      </c>
      <c r="V93" t="s">
        <v>304</v>
      </c>
      <c r="W93">
        <v>3028.529</v>
      </c>
      <c r="X93">
        <v>1198.126</v>
      </c>
      <c r="Y93">
        <v>2.528</v>
      </c>
      <c r="Z93">
        <v>16.36</v>
      </c>
      <c r="AA93">
        <v>125.03331300000001</v>
      </c>
      <c r="AB93">
        <v>1.4583109999999999</v>
      </c>
      <c r="AC93">
        <v>37.821921000000003</v>
      </c>
      <c r="AD93" s="1">
        <v>577</v>
      </c>
      <c r="AE93">
        <v>8</v>
      </c>
      <c r="AF93">
        <v>899</v>
      </c>
      <c r="AG93">
        <v>85</v>
      </c>
      <c r="AH93">
        <v>24.221775999999998</v>
      </c>
      <c r="AI93">
        <v>7319.2</v>
      </c>
      <c r="AJ93">
        <v>0</v>
      </c>
      <c r="AK93">
        <v>4</v>
      </c>
      <c r="AL93">
        <v>1114</v>
      </c>
      <c r="AM93" t="s">
        <v>305</v>
      </c>
      <c r="AN93" t="s">
        <v>599</v>
      </c>
      <c r="AO93">
        <v>2904.1149999999998</v>
      </c>
      <c r="AR93" t="s">
        <v>117</v>
      </c>
      <c r="AS93" t="s">
        <v>121</v>
      </c>
      <c r="AT93" t="s">
        <v>218</v>
      </c>
      <c r="AU93" t="s">
        <v>304</v>
      </c>
      <c r="AV93" t="s">
        <v>48</v>
      </c>
      <c r="AW93">
        <v>2</v>
      </c>
      <c r="BB93">
        <v>0.76918302938089034</v>
      </c>
      <c r="BC93" t="s">
        <v>70</v>
      </c>
      <c r="BF93" t="s">
        <v>117</v>
      </c>
      <c r="BG93" t="s">
        <v>121</v>
      </c>
      <c r="BH93" t="s">
        <v>304</v>
      </c>
      <c r="BI93">
        <v>6538</v>
      </c>
      <c r="BJ93">
        <v>2</v>
      </c>
      <c r="BK93" t="s">
        <v>218</v>
      </c>
      <c r="BL93" t="s">
        <v>464</v>
      </c>
      <c r="BM93">
        <v>0.76918302938089034</v>
      </c>
      <c r="BN93" t="s">
        <v>70</v>
      </c>
      <c r="BO93" t="s">
        <v>192</v>
      </c>
      <c r="BP93">
        <v>3028.529</v>
      </c>
    </row>
    <row r="94" spans="1:68" ht="16.5">
      <c r="A94" s="105" t="str">
        <f t="shared" si="70"/>
        <v>강화교통</v>
      </c>
      <c r="B94" s="106" t="str">
        <f t="shared" si="71"/>
        <v>조영주</v>
      </c>
      <c r="C94" s="107" t="str">
        <f t="shared" si="72"/>
        <v>F</v>
      </c>
      <c r="D94" s="108">
        <f t="shared" si="73"/>
        <v>0.70969696969696972</v>
      </c>
      <c r="E94" s="109">
        <f t="shared" si="74"/>
        <v>1362</v>
      </c>
      <c r="F94" s="235" t="str">
        <f t="shared" si="75"/>
        <v>71</v>
      </c>
      <c r="G94" s="110" t="str">
        <f t="shared" si="76"/>
        <v>78바3227</v>
      </c>
      <c r="H94" s="111">
        <f t="shared" si="77"/>
        <v>1</v>
      </c>
      <c r="I94" s="112">
        <f t="shared" si="78"/>
        <v>1090.3309999999999</v>
      </c>
      <c r="J94" s="113">
        <f t="shared" si="79"/>
        <v>1.1564939265420552E-2</v>
      </c>
      <c r="K94" s="113">
        <f t="shared" si="80"/>
        <v>0.29265804050699562</v>
      </c>
      <c r="L94" s="113">
        <f t="shared" si="81"/>
        <v>0.27514580434748714</v>
      </c>
      <c r="M94" s="114">
        <f t="shared" si="82"/>
        <v>17.100999999999999</v>
      </c>
      <c r="N94" s="115">
        <f t="shared" si="83"/>
        <v>0.27514580434748714</v>
      </c>
      <c r="O94" s="115">
        <f t="shared" si="84"/>
        <v>38.97898894922735</v>
      </c>
      <c r="P94" s="224">
        <f t="shared" si="85"/>
        <v>11</v>
      </c>
      <c r="Q94" s="225">
        <f t="shared" si="86"/>
        <v>3</v>
      </c>
      <c r="R94" s="225">
        <f t="shared" si="87"/>
        <v>425</v>
      </c>
      <c r="T94">
        <v>503</v>
      </c>
      <c r="U94">
        <v>1362</v>
      </c>
      <c r="V94" t="s">
        <v>600</v>
      </c>
      <c r="W94">
        <v>1090.3309999999999</v>
      </c>
      <c r="X94">
        <v>465.56099999999998</v>
      </c>
      <c r="Y94">
        <v>2.3420000000000001</v>
      </c>
      <c r="Z94">
        <v>17.100999999999999</v>
      </c>
      <c r="AA94">
        <v>44.146102999999997</v>
      </c>
      <c r="AB94">
        <v>0.51054699999999997</v>
      </c>
      <c r="AC94">
        <v>12.919712000000001</v>
      </c>
      <c r="AD94" s="1">
        <v>300</v>
      </c>
      <c r="AE94">
        <v>3</v>
      </c>
      <c r="AF94">
        <v>425</v>
      </c>
      <c r="AG94">
        <v>81</v>
      </c>
      <c r="AH94">
        <v>24.698238</v>
      </c>
      <c r="AI94">
        <v>6927</v>
      </c>
      <c r="AJ94">
        <v>0</v>
      </c>
      <c r="AK94">
        <v>11</v>
      </c>
      <c r="AL94">
        <v>1930</v>
      </c>
      <c r="AM94" t="s">
        <v>601</v>
      </c>
      <c r="AN94" t="s">
        <v>602</v>
      </c>
      <c r="AO94">
        <v>1090.3309999999999</v>
      </c>
      <c r="AR94" t="s">
        <v>117</v>
      </c>
      <c r="AS94" t="s">
        <v>121</v>
      </c>
      <c r="AT94" t="s">
        <v>474</v>
      </c>
      <c r="AU94" t="s">
        <v>600</v>
      </c>
      <c r="AV94" t="s">
        <v>48</v>
      </c>
      <c r="AW94">
        <v>1</v>
      </c>
      <c r="BB94">
        <v>0.70969696969696972</v>
      </c>
      <c r="BC94" t="s">
        <v>70</v>
      </c>
      <c r="BF94" t="s">
        <v>117</v>
      </c>
      <c r="BG94" t="s">
        <v>121</v>
      </c>
      <c r="BH94" t="s">
        <v>600</v>
      </c>
      <c r="BI94">
        <v>1362</v>
      </c>
      <c r="BJ94">
        <v>1</v>
      </c>
      <c r="BK94" t="s">
        <v>474</v>
      </c>
      <c r="BL94" t="s">
        <v>177</v>
      </c>
      <c r="BM94">
        <v>0.70969696969696972</v>
      </c>
      <c r="BN94" t="s">
        <v>70</v>
      </c>
      <c r="BO94" t="s">
        <v>192</v>
      </c>
      <c r="BP94">
        <v>1090.3309999999999</v>
      </c>
    </row>
    <row r="95" spans="1:68" ht="16.5">
      <c r="A95" s="121" t="str">
        <f t="shared" si="70"/>
        <v>강화교통</v>
      </c>
      <c r="B95" s="122" t="str">
        <f t="shared" si="71"/>
        <v>조정진</v>
      </c>
      <c r="C95" s="123" t="str">
        <f t="shared" si="72"/>
        <v>C</v>
      </c>
      <c r="D95" s="124">
        <f t="shared" si="73"/>
        <v>0.85851084731716698</v>
      </c>
      <c r="E95" s="125">
        <f t="shared" si="74"/>
        <v>819</v>
      </c>
      <c r="F95" s="234" t="str">
        <f t="shared" si="75"/>
        <v>60-5</v>
      </c>
      <c r="G95" s="126" t="str">
        <f t="shared" si="76"/>
        <v>78바3231</v>
      </c>
      <c r="H95" s="127">
        <f t="shared" si="77"/>
        <v>8</v>
      </c>
      <c r="I95" s="128">
        <f t="shared" si="78"/>
        <v>3007.3240000000001</v>
      </c>
      <c r="J95" s="129">
        <f t="shared" si="79"/>
        <v>2.1207066260721139E-2</v>
      </c>
      <c r="K95" s="129">
        <f t="shared" si="80"/>
        <v>0.31897499885348846</v>
      </c>
      <c r="L95" s="129">
        <f t="shared" si="81"/>
        <v>0.29328399600442118</v>
      </c>
      <c r="M95" s="130">
        <f t="shared" si="82"/>
        <v>15.077</v>
      </c>
      <c r="N95" s="131">
        <f t="shared" si="83"/>
        <v>0.56528661361396382</v>
      </c>
      <c r="O95" s="131">
        <f t="shared" si="84"/>
        <v>58.091512587270273</v>
      </c>
      <c r="P95" s="222">
        <f t="shared" si="85"/>
        <v>12</v>
      </c>
      <c r="Q95" s="223">
        <f t="shared" si="86"/>
        <v>17</v>
      </c>
      <c r="R95" s="223">
        <f t="shared" si="87"/>
        <v>1747</v>
      </c>
      <c r="T95">
        <v>503</v>
      </c>
      <c r="U95">
        <v>819</v>
      </c>
      <c r="V95" t="s">
        <v>306</v>
      </c>
      <c r="W95">
        <v>3007.3240000000001</v>
      </c>
      <c r="X95">
        <v>1156.4639999999999</v>
      </c>
      <c r="Y95">
        <v>2.6</v>
      </c>
      <c r="Z95">
        <v>15.077</v>
      </c>
      <c r="AA95">
        <v>121.17192300000001</v>
      </c>
      <c r="AB95">
        <v>2.5697009999999998</v>
      </c>
      <c r="AC95">
        <v>38.650813999999997</v>
      </c>
      <c r="AD95" s="1">
        <v>882</v>
      </c>
      <c r="AE95">
        <v>17</v>
      </c>
      <c r="AF95">
        <v>1747</v>
      </c>
      <c r="AG95">
        <v>108</v>
      </c>
      <c r="AH95">
        <v>24.818653000000001</v>
      </c>
      <c r="AI95">
        <v>19072.2</v>
      </c>
      <c r="AJ95">
        <v>3857.4</v>
      </c>
      <c r="AK95">
        <v>12</v>
      </c>
      <c r="AL95">
        <v>2498</v>
      </c>
      <c r="AM95" t="s">
        <v>307</v>
      </c>
      <c r="AN95" t="s">
        <v>603</v>
      </c>
      <c r="AO95">
        <v>519.89700000000005</v>
      </c>
      <c r="AR95" t="s">
        <v>117</v>
      </c>
      <c r="AS95" t="s">
        <v>119</v>
      </c>
      <c r="AT95" t="s">
        <v>198</v>
      </c>
      <c r="AU95" t="s">
        <v>306</v>
      </c>
      <c r="AV95" t="s">
        <v>48</v>
      </c>
      <c r="AW95">
        <v>8</v>
      </c>
      <c r="BB95">
        <v>0.85851084731716698</v>
      </c>
      <c r="BC95" t="s">
        <v>69</v>
      </c>
      <c r="BF95" t="s">
        <v>117</v>
      </c>
      <c r="BG95" t="s">
        <v>119</v>
      </c>
      <c r="BH95" t="s">
        <v>306</v>
      </c>
      <c r="BI95">
        <v>819</v>
      </c>
      <c r="BJ95">
        <v>8</v>
      </c>
      <c r="BK95" t="s">
        <v>198</v>
      </c>
      <c r="BL95" t="s">
        <v>325</v>
      </c>
      <c r="BM95">
        <v>0.85851084731716698</v>
      </c>
      <c r="BN95" t="s">
        <v>69</v>
      </c>
      <c r="BO95" t="s">
        <v>180</v>
      </c>
      <c r="BP95">
        <v>3007.3240000000001</v>
      </c>
    </row>
    <row r="96" spans="1:68" ht="16.5">
      <c r="A96" s="105" t="str">
        <f t="shared" si="70"/>
        <v>강화교통</v>
      </c>
      <c r="B96" s="106" t="str">
        <f t="shared" si="71"/>
        <v>최종수</v>
      </c>
      <c r="C96" s="107" t="str">
        <f t="shared" si="72"/>
        <v>D</v>
      </c>
      <c r="D96" s="108">
        <f t="shared" si="73"/>
        <v>0.8423170413613279</v>
      </c>
      <c r="E96" s="109">
        <f t="shared" si="74"/>
        <v>1710</v>
      </c>
      <c r="F96" s="235" t="str">
        <f t="shared" si="75"/>
        <v>71</v>
      </c>
      <c r="G96" s="110" t="str">
        <f t="shared" si="76"/>
        <v>78바3219</v>
      </c>
      <c r="H96" s="111">
        <f t="shared" si="77"/>
        <v>6</v>
      </c>
      <c r="I96" s="112">
        <f t="shared" si="78"/>
        <v>2925.5119999999997</v>
      </c>
      <c r="J96" s="113">
        <f t="shared" si="79"/>
        <v>1.1121589479978555E-2</v>
      </c>
      <c r="K96" s="113">
        <f t="shared" si="80"/>
        <v>0.2865148770514418</v>
      </c>
      <c r="L96" s="113">
        <f t="shared" si="81"/>
        <v>0.23551433048300607</v>
      </c>
      <c r="M96" s="114">
        <f t="shared" si="82"/>
        <v>11.659000000000001</v>
      </c>
      <c r="N96" s="115">
        <f t="shared" si="83"/>
        <v>0.10254615260508246</v>
      </c>
      <c r="O96" s="115">
        <f t="shared" si="84"/>
        <v>24.679440726956511</v>
      </c>
      <c r="P96" s="224">
        <f t="shared" si="85"/>
        <v>1</v>
      </c>
      <c r="Q96" s="225">
        <f t="shared" si="86"/>
        <v>3</v>
      </c>
      <c r="R96" s="225">
        <f t="shared" si="87"/>
        <v>722</v>
      </c>
      <c r="T96">
        <v>503</v>
      </c>
      <c r="U96">
        <v>1710</v>
      </c>
      <c r="V96" t="s">
        <v>308</v>
      </c>
      <c r="W96">
        <v>2925.5120000000002</v>
      </c>
      <c r="X96">
        <v>1143.4580000000001</v>
      </c>
      <c r="Y96">
        <v>2.5579999999999998</v>
      </c>
      <c r="Z96">
        <v>11.659000000000001</v>
      </c>
      <c r="AA96">
        <v>132.02330499999999</v>
      </c>
      <c r="AB96">
        <v>1.4683090000000001</v>
      </c>
      <c r="AC96">
        <v>37.826641000000002</v>
      </c>
      <c r="AD96" s="1">
        <v>689</v>
      </c>
      <c r="AE96">
        <v>3</v>
      </c>
      <c r="AF96">
        <v>722</v>
      </c>
      <c r="AG96">
        <v>86</v>
      </c>
      <c r="AH96">
        <v>22.159057000000001</v>
      </c>
      <c r="AI96">
        <v>7321.4</v>
      </c>
      <c r="AJ96">
        <v>0</v>
      </c>
      <c r="AK96">
        <v>1</v>
      </c>
      <c r="AL96">
        <v>10</v>
      </c>
      <c r="AM96" t="s">
        <v>309</v>
      </c>
      <c r="AN96" t="s">
        <v>604</v>
      </c>
      <c r="AO96">
        <v>1360.877</v>
      </c>
      <c r="AR96" t="s">
        <v>117</v>
      </c>
      <c r="AS96" t="s">
        <v>121</v>
      </c>
      <c r="AT96" t="s">
        <v>211</v>
      </c>
      <c r="AU96" t="s">
        <v>308</v>
      </c>
      <c r="AV96" t="s">
        <v>48</v>
      </c>
      <c r="AW96">
        <v>6</v>
      </c>
      <c r="BB96">
        <v>0.8423170413613279</v>
      </c>
      <c r="BC96" t="s">
        <v>67</v>
      </c>
      <c r="BF96" t="s">
        <v>117</v>
      </c>
      <c r="BG96" t="s">
        <v>121</v>
      </c>
      <c r="BH96" t="s">
        <v>308</v>
      </c>
      <c r="BI96">
        <v>1710</v>
      </c>
      <c r="BJ96">
        <v>6</v>
      </c>
      <c r="BK96" t="s">
        <v>211</v>
      </c>
      <c r="BL96" t="s">
        <v>404</v>
      </c>
      <c r="BM96">
        <v>0.8423170413613279</v>
      </c>
      <c r="BN96" t="s">
        <v>67</v>
      </c>
      <c r="BO96" t="s">
        <v>182</v>
      </c>
      <c r="BP96">
        <v>2925.5119999999997</v>
      </c>
    </row>
    <row r="97" spans="1:68" ht="16.5">
      <c r="A97" s="121" t="str">
        <f t="shared" si="70"/>
        <v>강화교통</v>
      </c>
      <c r="B97" s="122" t="str">
        <f t="shared" si="71"/>
        <v>태승환</v>
      </c>
      <c r="C97" s="123" t="str">
        <f t="shared" si="72"/>
        <v>F</v>
      </c>
      <c r="D97" s="124">
        <f t="shared" si="73"/>
        <v>0.7936363636363637</v>
      </c>
      <c r="E97" s="125">
        <f t="shared" si="74"/>
        <v>3150</v>
      </c>
      <c r="F97" s="234" t="str">
        <f t="shared" si="75"/>
        <v>71</v>
      </c>
      <c r="G97" s="126" t="str">
        <f t="shared" si="76"/>
        <v>78바3223</v>
      </c>
      <c r="H97" s="127">
        <f t="shared" si="77"/>
        <v>1</v>
      </c>
      <c r="I97" s="128">
        <f t="shared" si="78"/>
        <v>3523.212</v>
      </c>
      <c r="J97" s="129">
        <f t="shared" si="79"/>
        <v>1.0419889015917954E-2</v>
      </c>
      <c r="K97" s="129">
        <f t="shared" si="80"/>
        <v>0.29141109230683976</v>
      </c>
      <c r="L97" s="129">
        <f t="shared" si="81"/>
        <v>0.31164743989291588</v>
      </c>
      <c r="M97" s="130">
        <f t="shared" si="82"/>
        <v>13.635</v>
      </c>
      <c r="N97" s="131">
        <f t="shared" si="83"/>
        <v>1.9868233872954566</v>
      </c>
      <c r="O97" s="131">
        <f t="shared" si="84"/>
        <v>9.1961539640532557</v>
      </c>
      <c r="P97" s="222">
        <f t="shared" si="85"/>
        <v>19</v>
      </c>
      <c r="Q97" s="223">
        <f t="shared" si="86"/>
        <v>70</v>
      </c>
      <c r="R97" s="223">
        <f t="shared" si="87"/>
        <v>324</v>
      </c>
      <c r="T97">
        <v>503</v>
      </c>
      <c r="U97">
        <v>3150</v>
      </c>
      <c r="V97" t="s">
        <v>310</v>
      </c>
      <c r="W97">
        <v>3523.212</v>
      </c>
      <c r="X97">
        <v>1345.008</v>
      </c>
      <c r="Y97">
        <v>2.6190000000000002</v>
      </c>
      <c r="Z97">
        <v>13.635</v>
      </c>
      <c r="AA97">
        <v>148.45858699999999</v>
      </c>
      <c r="AB97">
        <v>1.5469219999999999</v>
      </c>
      <c r="AC97">
        <v>43.262478999999999</v>
      </c>
      <c r="AD97" s="1">
        <v>1098</v>
      </c>
      <c r="AE97">
        <v>70</v>
      </c>
      <c r="AF97">
        <v>324</v>
      </c>
      <c r="AG97">
        <v>80</v>
      </c>
      <c r="AH97">
        <v>23.731950999999999</v>
      </c>
      <c r="AI97">
        <v>10542.4</v>
      </c>
      <c r="AJ97">
        <v>0</v>
      </c>
      <c r="AK97">
        <v>19</v>
      </c>
      <c r="AL97">
        <v>5780</v>
      </c>
      <c r="AM97" t="s">
        <v>311</v>
      </c>
      <c r="AN97" t="s">
        <v>605</v>
      </c>
      <c r="AO97">
        <v>3523.212</v>
      </c>
      <c r="AR97" t="s">
        <v>117</v>
      </c>
      <c r="AS97" t="s">
        <v>121</v>
      </c>
      <c r="AT97" t="s">
        <v>212</v>
      </c>
      <c r="AU97" t="s">
        <v>310</v>
      </c>
      <c r="AV97" t="s">
        <v>48</v>
      </c>
      <c r="AW97">
        <v>1</v>
      </c>
      <c r="BB97">
        <v>0.7936363636363637</v>
      </c>
      <c r="BC97" t="s">
        <v>70</v>
      </c>
      <c r="BF97" t="s">
        <v>117</v>
      </c>
      <c r="BG97" t="s">
        <v>121</v>
      </c>
      <c r="BH97" t="s">
        <v>310</v>
      </c>
      <c r="BI97">
        <v>3150</v>
      </c>
      <c r="BJ97">
        <v>1</v>
      </c>
      <c r="BK97" t="s">
        <v>212</v>
      </c>
      <c r="BL97" t="s">
        <v>177</v>
      </c>
      <c r="BM97">
        <v>0.7936363636363637</v>
      </c>
      <c r="BN97" t="s">
        <v>70</v>
      </c>
      <c r="BO97" t="s">
        <v>192</v>
      </c>
      <c r="BP97">
        <v>3523.212</v>
      </c>
    </row>
    <row r="98" spans="1:68" ht="16.5">
      <c r="A98" s="105" t="str">
        <f t="shared" si="70"/>
        <v>강화교통</v>
      </c>
      <c r="B98" s="106" t="str">
        <f t="shared" si="71"/>
        <v>한금섭</v>
      </c>
      <c r="C98" s="107" t="str">
        <f t="shared" si="72"/>
        <v>B</v>
      </c>
      <c r="D98" s="108">
        <f t="shared" si="73"/>
        <v>0.90999999999999992</v>
      </c>
      <c r="E98" s="109">
        <f t="shared" si="74"/>
        <v>4880</v>
      </c>
      <c r="F98" s="235" t="str">
        <f t="shared" si="75"/>
        <v>70</v>
      </c>
      <c r="G98" s="110" t="str">
        <f t="shared" si="76"/>
        <v>78바3221</v>
      </c>
      <c r="H98" s="111">
        <f t="shared" si="77"/>
        <v>1</v>
      </c>
      <c r="I98" s="112">
        <f t="shared" si="78"/>
        <v>3086.0279999999998</v>
      </c>
      <c r="J98" s="113">
        <f t="shared" si="79"/>
        <v>6.3340589401715691E-3</v>
      </c>
      <c r="K98" s="113">
        <f t="shared" si="80"/>
        <v>0.31919870936002837</v>
      </c>
      <c r="L98" s="113">
        <f t="shared" si="81"/>
        <v>0.25826078052435042</v>
      </c>
      <c r="M98" s="114">
        <f t="shared" si="82"/>
        <v>14.138999999999999</v>
      </c>
      <c r="N98" s="115">
        <f t="shared" si="83"/>
        <v>0.22682879092477451</v>
      </c>
      <c r="O98" s="115">
        <f t="shared" si="84"/>
        <v>28.061961848693532</v>
      </c>
      <c r="P98" s="224">
        <f t="shared" si="85"/>
        <v>8</v>
      </c>
      <c r="Q98" s="225">
        <f t="shared" si="86"/>
        <v>7</v>
      </c>
      <c r="R98" s="225">
        <f t="shared" si="87"/>
        <v>866</v>
      </c>
      <c r="T98">
        <v>503</v>
      </c>
      <c r="U98">
        <v>4880</v>
      </c>
      <c r="V98" t="s">
        <v>312</v>
      </c>
      <c r="W98">
        <v>3086.0279999999998</v>
      </c>
      <c r="X98">
        <v>1256.069</v>
      </c>
      <c r="Y98">
        <v>2.4569999999999999</v>
      </c>
      <c r="Z98">
        <v>14.138999999999999</v>
      </c>
      <c r="AA98">
        <v>140.06942599999999</v>
      </c>
      <c r="AB98">
        <v>0.887208</v>
      </c>
      <c r="AC98">
        <v>44.709980000000002</v>
      </c>
      <c r="AD98" s="1">
        <v>797</v>
      </c>
      <c r="AE98">
        <v>7</v>
      </c>
      <c r="AF98">
        <v>866</v>
      </c>
      <c r="AG98">
        <v>113</v>
      </c>
      <c r="AH98">
        <v>22.032131</v>
      </c>
      <c r="AI98">
        <v>7467.6</v>
      </c>
      <c r="AJ98">
        <v>470</v>
      </c>
      <c r="AK98">
        <v>8</v>
      </c>
      <c r="AL98">
        <v>889</v>
      </c>
      <c r="AM98" t="s">
        <v>313</v>
      </c>
      <c r="AN98" t="s">
        <v>606</v>
      </c>
      <c r="AO98">
        <v>3086.0279999999998</v>
      </c>
      <c r="AR98" t="s">
        <v>117</v>
      </c>
      <c r="AS98" t="s">
        <v>120</v>
      </c>
      <c r="AT98" t="s">
        <v>207</v>
      </c>
      <c r="AU98" t="s">
        <v>312</v>
      </c>
      <c r="AV98" t="s">
        <v>48</v>
      </c>
      <c r="AW98">
        <v>1</v>
      </c>
      <c r="BB98">
        <v>0.90999999999999992</v>
      </c>
      <c r="BC98" t="s">
        <v>68</v>
      </c>
      <c r="BF98" t="s">
        <v>117</v>
      </c>
      <c r="BG98" t="s">
        <v>120</v>
      </c>
      <c r="BH98" t="s">
        <v>312</v>
      </c>
      <c r="BI98">
        <v>4880</v>
      </c>
      <c r="BJ98">
        <v>1</v>
      </c>
      <c r="BK98" t="s">
        <v>207</v>
      </c>
      <c r="BL98" t="s">
        <v>177</v>
      </c>
      <c r="BM98">
        <v>0.90999999999999992</v>
      </c>
      <c r="BN98" t="s">
        <v>68</v>
      </c>
      <c r="BO98" t="s">
        <v>178</v>
      </c>
      <c r="BP98">
        <v>3086.0279999999998</v>
      </c>
    </row>
    <row r="99" spans="1:68" ht="16.5">
      <c r="A99" s="121" t="str">
        <f t="shared" si="70"/>
        <v>강화교통</v>
      </c>
      <c r="B99" s="122" t="str">
        <f t="shared" si="71"/>
        <v>한재만</v>
      </c>
      <c r="C99" s="123" t="str">
        <f t="shared" si="72"/>
        <v>D</v>
      </c>
      <c r="D99" s="124">
        <f t="shared" si="73"/>
        <v>0.82566666666666666</v>
      </c>
      <c r="E99" s="125">
        <f t="shared" si="74"/>
        <v>2844</v>
      </c>
      <c r="F99" s="234" t="str">
        <f t="shared" si="75"/>
        <v>70</v>
      </c>
      <c r="G99" s="126" t="str">
        <f t="shared" si="76"/>
        <v>78바3222</v>
      </c>
      <c r="H99" s="127">
        <f t="shared" si="77"/>
        <v>1</v>
      </c>
      <c r="I99" s="128">
        <f t="shared" si="78"/>
        <v>3104.471</v>
      </c>
      <c r="J99" s="129">
        <f t="shared" si="79"/>
        <v>1.3539708182802205E-2</v>
      </c>
      <c r="K99" s="129">
        <f t="shared" si="80"/>
        <v>0.3216394080680624</v>
      </c>
      <c r="L99" s="129">
        <f t="shared" si="81"/>
        <v>0.19004848168979513</v>
      </c>
      <c r="M99" s="130">
        <f t="shared" si="82"/>
        <v>12.938000000000001</v>
      </c>
      <c r="N99" s="131">
        <f t="shared" si="83"/>
        <v>0</v>
      </c>
      <c r="O99" s="131">
        <f t="shared" si="84"/>
        <v>19.488022274970518</v>
      </c>
      <c r="P99" s="222">
        <f t="shared" si="85"/>
        <v>15</v>
      </c>
      <c r="Q99" s="223">
        <f t="shared" si="86"/>
        <v>0</v>
      </c>
      <c r="R99" s="223">
        <f t="shared" si="87"/>
        <v>605</v>
      </c>
      <c r="T99">
        <v>503</v>
      </c>
      <c r="U99">
        <v>2844</v>
      </c>
      <c r="V99" t="s">
        <v>314</v>
      </c>
      <c r="W99">
        <v>3104.471</v>
      </c>
      <c r="X99">
        <v>1253.337</v>
      </c>
      <c r="Y99">
        <v>2.4769999999999999</v>
      </c>
      <c r="Z99">
        <v>12.938000000000001</v>
      </c>
      <c r="AA99">
        <v>141.844416</v>
      </c>
      <c r="AB99">
        <v>1.9205319999999999</v>
      </c>
      <c r="AC99">
        <v>45.622754</v>
      </c>
      <c r="AD99" s="1">
        <v>590</v>
      </c>
      <c r="AE99">
        <v>0</v>
      </c>
      <c r="AF99">
        <v>605</v>
      </c>
      <c r="AG99">
        <v>86</v>
      </c>
      <c r="AH99">
        <v>21.886451000000001</v>
      </c>
      <c r="AI99">
        <v>6978.8</v>
      </c>
      <c r="AJ99">
        <v>38.4</v>
      </c>
      <c r="AK99">
        <v>15</v>
      </c>
      <c r="AL99">
        <v>4371</v>
      </c>
      <c r="AM99" t="s">
        <v>315</v>
      </c>
      <c r="AN99" t="s">
        <v>607</v>
      </c>
      <c r="AO99">
        <v>3104.471</v>
      </c>
      <c r="AR99" t="s">
        <v>117</v>
      </c>
      <c r="AS99" t="s">
        <v>120</v>
      </c>
      <c r="AT99" t="s">
        <v>208</v>
      </c>
      <c r="AU99" t="s">
        <v>314</v>
      </c>
      <c r="AV99" t="s">
        <v>48</v>
      </c>
      <c r="AW99">
        <v>1</v>
      </c>
      <c r="BB99">
        <v>0.82566666666666666</v>
      </c>
      <c r="BC99" t="s">
        <v>67</v>
      </c>
      <c r="BF99" t="s">
        <v>117</v>
      </c>
      <c r="BG99" t="s">
        <v>120</v>
      </c>
      <c r="BH99" t="s">
        <v>314</v>
      </c>
      <c r="BI99">
        <v>2844</v>
      </c>
      <c r="BJ99">
        <v>1</v>
      </c>
      <c r="BK99" t="s">
        <v>208</v>
      </c>
      <c r="BL99" t="s">
        <v>177</v>
      </c>
      <c r="BM99">
        <v>0.82566666666666666</v>
      </c>
      <c r="BN99" t="s">
        <v>67</v>
      </c>
      <c r="BO99" t="s">
        <v>182</v>
      </c>
      <c r="BP99">
        <v>3104.471</v>
      </c>
    </row>
    <row r="100" spans="1:68" ht="16.5">
      <c r="A100" s="105" t="str">
        <f t="shared" si="70"/>
        <v>강화교통</v>
      </c>
      <c r="B100" s="106" t="str">
        <f t="shared" si="71"/>
        <v>한재열</v>
      </c>
      <c r="C100" s="107" t="str">
        <f t="shared" si="72"/>
        <v>F</v>
      </c>
      <c r="D100" s="108">
        <f t="shared" si="73"/>
        <v>0.72015487303203529</v>
      </c>
      <c r="E100" s="109">
        <f t="shared" si="74"/>
        <v>4474</v>
      </c>
      <c r="F100" s="235" t="str">
        <f t="shared" si="75"/>
        <v>71</v>
      </c>
      <c r="G100" s="110" t="str">
        <f t="shared" si="76"/>
        <v>78바3223</v>
      </c>
      <c r="H100" s="111">
        <f t="shared" si="77"/>
        <v>2</v>
      </c>
      <c r="I100" s="112">
        <f t="shared" si="78"/>
        <v>3898.1570000000002</v>
      </c>
      <c r="J100" s="113">
        <f t="shared" si="79"/>
        <v>8.8320555878592822E-3</v>
      </c>
      <c r="K100" s="113">
        <f t="shared" si="80"/>
        <v>0.28383424164391213</v>
      </c>
      <c r="L100" s="113">
        <f t="shared" si="81"/>
        <v>0.28244116386282031</v>
      </c>
      <c r="M100" s="114">
        <f t="shared" si="82"/>
        <v>16.285</v>
      </c>
      <c r="N100" s="115">
        <f t="shared" si="83"/>
        <v>2.2318239106326399</v>
      </c>
      <c r="O100" s="115">
        <f t="shared" si="84"/>
        <v>50.870193273385347</v>
      </c>
      <c r="P100" s="224">
        <f t="shared" si="85"/>
        <v>8</v>
      </c>
      <c r="Q100" s="225">
        <f t="shared" si="86"/>
        <v>87</v>
      </c>
      <c r="R100" s="225">
        <f t="shared" si="87"/>
        <v>1983</v>
      </c>
      <c r="T100">
        <v>503</v>
      </c>
      <c r="U100">
        <v>4474</v>
      </c>
      <c r="V100" t="s">
        <v>389</v>
      </c>
      <c r="W100">
        <v>3898.1570000000002</v>
      </c>
      <c r="X100">
        <v>1665.66</v>
      </c>
      <c r="Y100">
        <v>2.34</v>
      </c>
      <c r="Z100">
        <v>16.285</v>
      </c>
      <c r="AA100">
        <v>159.32802799999999</v>
      </c>
      <c r="AB100">
        <v>1.4071940000000001</v>
      </c>
      <c r="AC100">
        <v>45.222749999999998</v>
      </c>
      <c r="AD100" s="1">
        <v>1101</v>
      </c>
      <c r="AE100">
        <v>87</v>
      </c>
      <c r="AF100">
        <v>1983</v>
      </c>
      <c r="AG100">
        <v>90</v>
      </c>
      <c r="AH100">
        <v>24.466235000000001</v>
      </c>
      <c r="AI100">
        <v>18254.2</v>
      </c>
      <c r="AJ100">
        <v>70.599999999999994</v>
      </c>
      <c r="AK100">
        <v>8</v>
      </c>
      <c r="AL100">
        <v>983</v>
      </c>
      <c r="AM100" t="s">
        <v>390</v>
      </c>
      <c r="AN100" t="s">
        <v>608</v>
      </c>
      <c r="AO100">
        <v>3287.1570000000002</v>
      </c>
      <c r="AR100" t="s">
        <v>117</v>
      </c>
      <c r="AS100" t="s">
        <v>121</v>
      </c>
      <c r="AT100" t="s">
        <v>212</v>
      </c>
      <c r="AU100" t="s">
        <v>389</v>
      </c>
      <c r="AV100" t="s">
        <v>48</v>
      </c>
      <c r="AW100">
        <v>2</v>
      </c>
      <c r="BB100">
        <v>0.72015487303203529</v>
      </c>
      <c r="BC100" t="s">
        <v>70</v>
      </c>
      <c r="BF100" t="s">
        <v>117</v>
      </c>
      <c r="BG100" t="s">
        <v>121</v>
      </c>
      <c r="BH100" t="s">
        <v>389</v>
      </c>
      <c r="BI100">
        <v>4474</v>
      </c>
      <c r="BJ100">
        <v>2</v>
      </c>
      <c r="BK100" t="s">
        <v>212</v>
      </c>
      <c r="BL100" t="s">
        <v>464</v>
      </c>
      <c r="BM100">
        <v>0.72015487303203529</v>
      </c>
      <c r="BN100" t="s">
        <v>70</v>
      </c>
      <c r="BO100" t="s">
        <v>192</v>
      </c>
      <c r="BP100">
        <v>3898.1570000000002</v>
      </c>
    </row>
    <row r="101" spans="1:68" ht="16.5">
      <c r="A101" s="121" t="str">
        <f t="shared" si="70"/>
        <v>강화교통</v>
      </c>
      <c r="B101" s="122" t="str">
        <f t="shared" si="71"/>
        <v>한정호</v>
      </c>
      <c r="C101" s="123" t="str">
        <f t="shared" si="72"/>
        <v>B</v>
      </c>
      <c r="D101" s="124">
        <f t="shared" si="73"/>
        <v>0.93559999999999999</v>
      </c>
      <c r="E101" s="125">
        <f t="shared" si="74"/>
        <v>5240</v>
      </c>
      <c r="F101" s="234" t="str">
        <f t="shared" si="75"/>
        <v>17</v>
      </c>
      <c r="G101" s="126" t="str">
        <f t="shared" si="76"/>
        <v>70바3702</v>
      </c>
      <c r="H101" s="127">
        <f t="shared" si="77"/>
        <v>1</v>
      </c>
      <c r="I101" s="128">
        <f t="shared" si="78"/>
        <v>599.37099999999998</v>
      </c>
      <c r="J101" s="129">
        <f t="shared" si="79"/>
        <v>6.472729493488651E-3</v>
      </c>
      <c r="K101" s="129">
        <f t="shared" si="80"/>
        <v>0.36210951164552929</v>
      </c>
      <c r="L101" s="129">
        <f t="shared" si="81"/>
        <v>9.8436527626461739E-2</v>
      </c>
      <c r="M101" s="130">
        <f t="shared" si="82"/>
        <v>9.2270000000000003</v>
      </c>
      <c r="N101" s="131">
        <f t="shared" si="83"/>
        <v>0.16684157224824026</v>
      </c>
      <c r="O101" s="131">
        <f t="shared" si="84"/>
        <v>1.6684157224824023</v>
      </c>
      <c r="P101" s="222">
        <f t="shared" si="85"/>
        <v>0</v>
      </c>
      <c r="Q101" s="223">
        <f t="shared" si="86"/>
        <v>1</v>
      </c>
      <c r="R101" s="223">
        <f t="shared" si="87"/>
        <v>10</v>
      </c>
      <c r="T101">
        <v>503</v>
      </c>
      <c r="U101">
        <v>5240</v>
      </c>
      <c r="V101" t="s">
        <v>609</v>
      </c>
      <c r="W101">
        <v>599.37099999999998</v>
      </c>
      <c r="X101">
        <v>256.22699999999998</v>
      </c>
      <c r="Y101">
        <v>2.339</v>
      </c>
      <c r="Z101">
        <v>9.2270000000000003</v>
      </c>
      <c r="AA101">
        <v>40.510266999999999</v>
      </c>
      <c r="AB101">
        <v>0.262212</v>
      </c>
      <c r="AC101">
        <v>14.669153</v>
      </c>
      <c r="AD101" s="1">
        <v>59</v>
      </c>
      <c r="AE101">
        <v>1</v>
      </c>
      <c r="AF101">
        <v>10</v>
      </c>
      <c r="AG101">
        <v>71</v>
      </c>
      <c r="AH101">
        <v>14.795533000000001</v>
      </c>
      <c r="AI101">
        <v>3.1</v>
      </c>
      <c r="AJ101">
        <v>0</v>
      </c>
      <c r="AK101">
        <v>0</v>
      </c>
      <c r="AL101">
        <v>0</v>
      </c>
      <c r="AM101" t="s">
        <v>610</v>
      </c>
      <c r="AN101" t="s">
        <v>611</v>
      </c>
      <c r="AO101">
        <v>599.37099999999998</v>
      </c>
      <c r="AR101" t="s">
        <v>117</v>
      </c>
      <c r="AS101" t="s">
        <v>118</v>
      </c>
      <c r="AT101" t="s">
        <v>450</v>
      </c>
      <c r="AU101" t="s">
        <v>609</v>
      </c>
      <c r="AV101" t="s">
        <v>48</v>
      </c>
      <c r="AW101">
        <v>1</v>
      </c>
      <c r="BB101">
        <v>0.93559999999999999</v>
      </c>
      <c r="BC101" t="s">
        <v>68</v>
      </c>
      <c r="BF101" t="s">
        <v>117</v>
      </c>
      <c r="BG101" t="s">
        <v>118</v>
      </c>
      <c r="BH101" t="s">
        <v>609</v>
      </c>
      <c r="BI101">
        <v>5240</v>
      </c>
      <c r="BJ101">
        <v>1</v>
      </c>
      <c r="BK101" t="s">
        <v>450</v>
      </c>
      <c r="BL101" t="s">
        <v>177</v>
      </c>
      <c r="BM101">
        <v>0.93559999999999999</v>
      </c>
      <c r="BN101" t="s">
        <v>68</v>
      </c>
      <c r="BO101" t="s">
        <v>178</v>
      </c>
      <c r="BP101">
        <v>599.37099999999998</v>
      </c>
    </row>
    <row r="102" spans="1:68" ht="16.5">
      <c r="A102" s="105" t="str">
        <f t="shared" si="70"/>
        <v>강화교통</v>
      </c>
      <c r="B102" s="106" t="str">
        <f t="shared" si="71"/>
        <v>허태록</v>
      </c>
      <c r="C102" s="107" t="str">
        <f t="shared" si="72"/>
        <v>F</v>
      </c>
      <c r="D102" s="108">
        <f t="shared" si="73"/>
        <v>0.79141671508191314</v>
      </c>
      <c r="E102" s="109">
        <f t="shared" si="74"/>
        <v>9725</v>
      </c>
      <c r="F102" s="235" t="str">
        <f t="shared" si="75"/>
        <v>70</v>
      </c>
      <c r="G102" s="110" t="str">
        <f t="shared" si="76"/>
        <v>78바3201</v>
      </c>
      <c r="H102" s="111">
        <f t="shared" si="77"/>
        <v>3</v>
      </c>
      <c r="I102" s="112">
        <f t="shared" si="78"/>
        <v>3590.9349999999995</v>
      </c>
      <c r="J102" s="113">
        <f t="shared" si="79"/>
        <v>1.2154029606803863E-2</v>
      </c>
      <c r="K102" s="113">
        <f t="shared" si="80"/>
        <v>0.32325684061406518</v>
      </c>
      <c r="L102" s="113">
        <f t="shared" si="81"/>
        <v>0.24339064895354556</v>
      </c>
      <c r="M102" s="114">
        <f t="shared" si="82"/>
        <v>16.009</v>
      </c>
      <c r="N102" s="115">
        <f t="shared" si="83"/>
        <v>5.5695800675868545E-2</v>
      </c>
      <c r="O102" s="115">
        <f t="shared" si="84"/>
        <v>36.619988944383564</v>
      </c>
      <c r="P102" s="224">
        <f t="shared" si="85"/>
        <v>15</v>
      </c>
      <c r="Q102" s="225">
        <f t="shared" si="86"/>
        <v>2</v>
      </c>
      <c r="R102" s="225">
        <f t="shared" si="87"/>
        <v>1315</v>
      </c>
      <c r="T102">
        <v>503</v>
      </c>
      <c r="U102">
        <v>9725</v>
      </c>
      <c r="V102" t="s">
        <v>316</v>
      </c>
      <c r="W102">
        <v>3590.9349999999999</v>
      </c>
      <c r="X102">
        <v>1582.588</v>
      </c>
      <c r="Y102">
        <v>2.2690000000000001</v>
      </c>
      <c r="Z102">
        <v>16.009</v>
      </c>
      <c r="AA102">
        <v>158.15330900000001</v>
      </c>
      <c r="AB102">
        <v>1.9221999999999999</v>
      </c>
      <c r="AC102">
        <v>51.124139</v>
      </c>
      <c r="AD102" s="1">
        <v>874</v>
      </c>
      <c r="AE102">
        <v>2</v>
      </c>
      <c r="AF102">
        <v>1315</v>
      </c>
      <c r="AG102">
        <v>88</v>
      </c>
      <c r="AH102">
        <v>22.705404999999999</v>
      </c>
      <c r="AI102">
        <v>18892.2</v>
      </c>
      <c r="AJ102">
        <v>142.1</v>
      </c>
      <c r="AK102">
        <v>15</v>
      </c>
      <c r="AL102">
        <v>7931</v>
      </c>
      <c r="AM102" t="s">
        <v>317</v>
      </c>
      <c r="AN102" t="s">
        <v>612</v>
      </c>
      <c r="AO102">
        <v>1349.933</v>
      </c>
      <c r="AR102" t="s">
        <v>117</v>
      </c>
      <c r="AS102" t="s">
        <v>120</v>
      </c>
      <c r="AT102" t="s">
        <v>467</v>
      </c>
      <c r="AU102" t="s">
        <v>316</v>
      </c>
      <c r="AV102" t="s">
        <v>48</v>
      </c>
      <c r="AW102">
        <v>3</v>
      </c>
      <c r="BB102">
        <v>0.79141671508191314</v>
      </c>
      <c r="BC102" t="s">
        <v>70</v>
      </c>
      <c r="BF102" t="s">
        <v>117</v>
      </c>
      <c r="BG102" t="s">
        <v>120</v>
      </c>
      <c r="BH102" t="s">
        <v>316</v>
      </c>
      <c r="BI102">
        <v>9725</v>
      </c>
      <c r="BJ102">
        <v>3</v>
      </c>
      <c r="BK102" t="s">
        <v>467</v>
      </c>
      <c r="BL102" t="s">
        <v>202</v>
      </c>
      <c r="BM102">
        <v>0.79141671508191314</v>
      </c>
      <c r="BN102" t="s">
        <v>70</v>
      </c>
      <c r="BO102" t="s">
        <v>192</v>
      </c>
      <c r="BP102">
        <v>3590.9349999999995</v>
      </c>
    </row>
    <row r="103" spans="1:68" ht="16.5">
      <c r="A103" s="121" t="str">
        <f t="shared" si="70"/>
        <v>강화교통</v>
      </c>
      <c r="B103" s="122" t="str">
        <f t="shared" si="71"/>
        <v>홍성운</v>
      </c>
      <c r="C103" s="123" t="str">
        <f t="shared" si="72"/>
        <v>A</v>
      </c>
      <c r="D103" s="124">
        <f t="shared" si="73"/>
        <v>0.9748148148148148</v>
      </c>
      <c r="E103" s="125">
        <f t="shared" si="74"/>
        <v>2007</v>
      </c>
      <c r="F103" s="234" t="str">
        <f t="shared" si="75"/>
        <v>800</v>
      </c>
      <c r="G103" s="126" t="str">
        <f t="shared" si="76"/>
        <v>78바3228</v>
      </c>
      <c r="H103" s="127">
        <f t="shared" si="77"/>
        <v>1</v>
      </c>
      <c r="I103" s="128">
        <f t="shared" si="78"/>
        <v>2866.1550000000002</v>
      </c>
      <c r="J103" s="129">
        <f t="shared" si="79"/>
        <v>7.6365984104473606E-3</v>
      </c>
      <c r="K103" s="129">
        <f t="shared" si="80"/>
        <v>0.34481857813402034</v>
      </c>
      <c r="L103" s="129">
        <f t="shared" si="81"/>
        <v>0.28260858188060306</v>
      </c>
      <c r="M103" s="130">
        <f t="shared" si="82"/>
        <v>9.3249999999999993</v>
      </c>
      <c r="N103" s="131">
        <f t="shared" si="83"/>
        <v>1.221148193311248</v>
      </c>
      <c r="O103" s="131">
        <f t="shared" si="84"/>
        <v>29.516896329751876</v>
      </c>
      <c r="P103" s="222">
        <f t="shared" si="85"/>
        <v>10</v>
      </c>
      <c r="Q103" s="223">
        <f t="shared" si="86"/>
        <v>35</v>
      </c>
      <c r="R103" s="223">
        <f t="shared" si="87"/>
        <v>846</v>
      </c>
      <c r="T103">
        <v>503</v>
      </c>
      <c r="U103">
        <v>2007</v>
      </c>
      <c r="V103" t="s">
        <v>367</v>
      </c>
      <c r="W103">
        <v>2866.1550000000002</v>
      </c>
      <c r="X103">
        <v>1088.8219999999999</v>
      </c>
      <c r="Y103">
        <v>2.6320000000000001</v>
      </c>
      <c r="Z103">
        <v>9.3249999999999993</v>
      </c>
      <c r="AA103">
        <v>145.24136799999999</v>
      </c>
      <c r="AB103">
        <v>1.1091500000000001</v>
      </c>
      <c r="AC103">
        <v>50.081921999999999</v>
      </c>
      <c r="AD103" s="1">
        <v>810</v>
      </c>
      <c r="AE103">
        <v>35</v>
      </c>
      <c r="AF103">
        <v>846</v>
      </c>
      <c r="AG103">
        <v>93</v>
      </c>
      <c r="AH103">
        <v>19.733737000000001</v>
      </c>
      <c r="AI103">
        <v>8627.6</v>
      </c>
      <c r="AJ103">
        <v>74</v>
      </c>
      <c r="AK103">
        <v>10</v>
      </c>
      <c r="AL103">
        <v>714</v>
      </c>
      <c r="AM103" t="s">
        <v>368</v>
      </c>
      <c r="AN103" t="s">
        <v>613</v>
      </c>
      <c r="AO103">
        <v>2866.1550000000002</v>
      </c>
      <c r="AR103" t="s">
        <v>117</v>
      </c>
      <c r="AS103" t="s">
        <v>122</v>
      </c>
      <c r="AT103" t="s">
        <v>324</v>
      </c>
      <c r="AU103" t="s">
        <v>367</v>
      </c>
      <c r="AV103" t="s">
        <v>48</v>
      </c>
      <c r="AW103">
        <v>1</v>
      </c>
      <c r="BB103">
        <v>0.9748148148148148</v>
      </c>
      <c r="BC103" t="s">
        <v>66</v>
      </c>
      <c r="BF103" t="s">
        <v>117</v>
      </c>
      <c r="BG103" t="s">
        <v>122</v>
      </c>
      <c r="BH103" t="s">
        <v>367</v>
      </c>
      <c r="BI103">
        <v>2007</v>
      </c>
      <c r="BJ103">
        <v>1</v>
      </c>
      <c r="BK103" t="s">
        <v>324</v>
      </c>
      <c r="BL103" t="s">
        <v>177</v>
      </c>
      <c r="BM103">
        <v>0.9748148148148148</v>
      </c>
      <c r="BN103" t="s">
        <v>66</v>
      </c>
      <c r="BO103" t="s">
        <v>181</v>
      </c>
      <c r="BP103">
        <v>2866.1550000000002</v>
      </c>
    </row>
    <row r="104" spans="1:68" ht="16.5">
      <c r="A104" s="105" t="str">
        <f t="shared" si="70"/>
        <v>강화교통</v>
      </c>
      <c r="B104" s="106" t="str">
        <f t="shared" si="71"/>
        <v>황원구</v>
      </c>
      <c r="C104" s="107" t="str">
        <f t="shared" si="72"/>
        <v>D</v>
      </c>
      <c r="D104" s="108">
        <f t="shared" si="73"/>
        <v>0.80340524991113715</v>
      </c>
      <c r="E104" s="109">
        <f t="shared" si="74"/>
        <v>6980</v>
      </c>
      <c r="F104" s="235" t="str">
        <f t="shared" si="75"/>
        <v>60-5</v>
      </c>
      <c r="G104" s="110" t="str">
        <f t="shared" si="76"/>
        <v>78바3232</v>
      </c>
      <c r="H104" s="111">
        <f t="shared" si="77"/>
        <v>9</v>
      </c>
      <c r="I104" s="112">
        <f t="shared" si="78"/>
        <v>3132.4749999999995</v>
      </c>
      <c r="J104" s="113">
        <f t="shared" si="79"/>
        <v>1.5505854689136039E-2</v>
      </c>
      <c r="K104" s="113">
        <f t="shared" si="80"/>
        <v>0.3079599461185315</v>
      </c>
      <c r="L104" s="113">
        <f t="shared" si="81"/>
        <v>0.22953096193904185</v>
      </c>
      <c r="M104" s="114">
        <f t="shared" si="82"/>
        <v>15.573</v>
      </c>
      <c r="N104" s="115">
        <f t="shared" si="83"/>
        <v>0.86141492825689814</v>
      </c>
      <c r="O104" s="115">
        <f t="shared" si="84"/>
        <v>45.240235861788207</v>
      </c>
      <c r="P104" s="224">
        <f t="shared" si="85"/>
        <v>15</v>
      </c>
      <c r="Q104" s="225">
        <f t="shared" si="86"/>
        <v>27</v>
      </c>
      <c r="R104" s="225">
        <f t="shared" si="87"/>
        <v>1418</v>
      </c>
      <c r="T104">
        <v>503</v>
      </c>
      <c r="U104">
        <v>6980</v>
      </c>
      <c r="V104" t="s">
        <v>318</v>
      </c>
      <c r="W104">
        <v>3134.3780000000002</v>
      </c>
      <c r="X104">
        <v>1225.6759999999999</v>
      </c>
      <c r="Y104">
        <v>2.5569999999999999</v>
      </c>
      <c r="Z104">
        <v>15.573</v>
      </c>
      <c r="AA104">
        <v>124.091644</v>
      </c>
      <c r="AB104">
        <v>1.9241470000000001</v>
      </c>
      <c r="AC104">
        <v>38.215255999999997</v>
      </c>
      <c r="AD104" s="1">
        <v>719</v>
      </c>
      <c r="AE104">
        <v>27</v>
      </c>
      <c r="AF104">
        <v>1418</v>
      </c>
      <c r="AG104">
        <v>97</v>
      </c>
      <c r="AH104">
        <v>25.258573999999999</v>
      </c>
      <c r="AI104">
        <v>14845.5</v>
      </c>
      <c r="AJ104">
        <v>483.5</v>
      </c>
      <c r="AK104">
        <v>15</v>
      </c>
      <c r="AL104">
        <v>4352</v>
      </c>
      <c r="AM104" t="s">
        <v>319</v>
      </c>
      <c r="AN104" t="s">
        <v>614</v>
      </c>
      <c r="AO104">
        <v>448.495</v>
      </c>
      <c r="AR104" t="s">
        <v>117</v>
      </c>
      <c r="AS104" t="s">
        <v>119</v>
      </c>
      <c r="AT104" t="s">
        <v>199</v>
      </c>
      <c r="AU104" t="s">
        <v>318</v>
      </c>
      <c r="AV104" t="s">
        <v>48</v>
      </c>
      <c r="AW104">
        <v>9</v>
      </c>
      <c r="BB104">
        <v>0.80340524991113715</v>
      </c>
      <c r="BC104" t="s">
        <v>67</v>
      </c>
      <c r="BF104" t="s">
        <v>117</v>
      </c>
      <c r="BG104" t="s">
        <v>119</v>
      </c>
      <c r="BH104" t="s">
        <v>318</v>
      </c>
      <c r="BI104">
        <v>6980</v>
      </c>
      <c r="BJ104">
        <v>9</v>
      </c>
      <c r="BK104" t="s">
        <v>199</v>
      </c>
      <c r="BL104" t="s">
        <v>197</v>
      </c>
      <c r="BM104">
        <v>0.80340524991113715</v>
      </c>
      <c r="BN104" t="s">
        <v>67</v>
      </c>
      <c r="BO104" t="s">
        <v>182</v>
      </c>
      <c r="BP104">
        <v>3132.4749999999995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4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2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0" t="s">
        <v>615</v>
      </c>
      <c r="B2" s="281"/>
      <c r="C2" s="282"/>
      <c r="D2" s="283"/>
      <c r="E2" s="280"/>
      <c r="F2" s="284"/>
      <c r="G2" s="280"/>
      <c r="H2" s="280"/>
      <c r="I2" s="280"/>
      <c r="J2" s="280"/>
      <c r="K2" s="242"/>
      <c r="L2" s="242"/>
      <c r="M2" s="242"/>
      <c r="N2" s="242"/>
      <c r="O2" s="242"/>
      <c r="P2" s="242"/>
      <c r="Q2" s="242"/>
      <c r="R2" s="242"/>
    </row>
    <row r="3" spans="1:18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spans="1:18" ht="26.25">
      <c r="A4" s="285" t="s">
        <v>616</v>
      </c>
      <c r="B4" s="286"/>
      <c r="C4" s="287"/>
      <c r="D4" s="288"/>
      <c r="E4" s="289"/>
      <c r="F4" s="290"/>
      <c r="G4" s="242"/>
      <c r="H4" s="289"/>
      <c r="I4" s="242"/>
      <c r="J4" s="242"/>
      <c r="K4" s="242"/>
      <c r="L4" s="242"/>
      <c r="M4" s="242"/>
      <c r="N4" s="242"/>
      <c r="O4" s="242"/>
      <c r="P4" s="242"/>
      <c r="Q4" s="242"/>
      <c r="R4" s="242"/>
    </row>
    <row r="5" spans="1:18" ht="26.25">
      <c r="A5" s="245" t="s">
        <v>617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</row>
    <row r="6" spans="1:18" ht="17.25">
      <c r="A6" s="246" t="s">
        <v>618</v>
      </c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</row>
    <row r="7" spans="1:18" ht="17.25">
      <c r="A7" s="246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</row>
    <row r="8" spans="1:18" ht="17.25">
      <c r="A8" s="243" t="s">
        <v>369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</row>
    <row r="9" spans="1:18">
      <c r="A9" s="244"/>
      <c r="B9" s="244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</row>
    <row r="10" spans="1:18">
      <c r="A10" s="244" t="s">
        <v>619</v>
      </c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</row>
    <row r="11" spans="1:18">
      <c r="A11" s="244"/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</row>
    <row r="12" spans="1:18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</row>
    <row r="13" spans="1:18" ht="37.5" customHeight="1">
      <c r="A13" s="291" t="s">
        <v>0</v>
      </c>
      <c r="B13" s="292" t="s">
        <v>74</v>
      </c>
      <c r="C13" s="293" t="s">
        <v>65</v>
      </c>
      <c r="D13" s="293" t="s">
        <v>160</v>
      </c>
      <c r="E13" s="294" t="s">
        <v>146</v>
      </c>
      <c r="F13" s="292" t="s">
        <v>151</v>
      </c>
      <c r="G13" s="294" t="s">
        <v>149</v>
      </c>
      <c r="H13" s="294" t="s">
        <v>153</v>
      </c>
      <c r="I13" s="259" t="s">
        <v>155</v>
      </c>
      <c r="J13" s="294" t="s">
        <v>11</v>
      </c>
      <c r="K13" s="294" t="s">
        <v>12</v>
      </c>
      <c r="L13" s="294" t="s">
        <v>13</v>
      </c>
      <c r="M13" s="294" t="s">
        <v>105</v>
      </c>
      <c r="N13" s="294" t="s">
        <v>6</v>
      </c>
      <c r="O13" s="294" t="s">
        <v>7</v>
      </c>
      <c r="P13" s="294" t="s">
        <v>183</v>
      </c>
      <c r="Q13" s="295" t="s">
        <v>185</v>
      </c>
      <c r="R13" s="295" t="s">
        <v>186</v>
      </c>
    </row>
    <row r="14" spans="1:18" ht="16.5">
      <c r="A14" s="296" t="s">
        <v>117</v>
      </c>
      <c r="B14" s="297" t="s">
        <v>232</v>
      </c>
      <c r="C14" s="298" t="s">
        <v>70</v>
      </c>
      <c r="D14" s="299">
        <v>0.77078947368421047</v>
      </c>
      <c r="E14" s="300">
        <v>3444</v>
      </c>
      <c r="F14" s="247" t="s">
        <v>119</v>
      </c>
      <c r="G14" s="301" t="s">
        <v>198</v>
      </c>
      <c r="H14" s="302">
        <v>1</v>
      </c>
      <c r="I14" s="248">
        <v>4266.38</v>
      </c>
      <c r="J14" s="303">
        <v>3.1439098553298066E-2</v>
      </c>
      <c r="K14" s="303">
        <v>0.24376003435578852</v>
      </c>
      <c r="L14" s="303">
        <v>0.21915534950004453</v>
      </c>
      <c r="M14" s="304">
        <v>19.574000000000002</v>
      </c>
      <c r="N14" s="305">
        <v>7.0317224438516956E-2</v>
      </c>
      <c r="O14" s="305">
        <v>55.058386735358781</v>
      </c>
      <c r="P14" s="306">
        <v>30</v>
      </c>
      <c r="Q14" s="307">
        <v>3</v>
      </c>
      <c r="R14" s="307">
        <v>2349</v>
      </c>
    </row>
    <row r="15" spans="1:18" ht="16.5">
      <c r="A15" s="296" t="s">
        <v>117</v>
      </c>
      <c r="B15" s="297" t="s">
        <v>488</v>
      </c>
      <c r="C15" s="298" t="s">
        <v>70</v>
      </c>
      <c r="D15" s="299">
        <v>0.73939393939393938</v>
      </c>
      <c r="E15" s="300">
        <v>7586</v>
      </c>
      <c r="F15" s="247" t="s">
        <v>121</v>
      </c>
      <c r="G15" s="301" t="s">
        <v>474</v>
      </c>
      <c r="H15" s="302">
        <v>1</v>
      </c>
      <c r="I15" s="248">
        <v>1095.405</v>
      </c>
      <c r="J15" s="303">
        <v>2.1497661756947818E-2</v>
      </c>
      <c r="K15" s="303">
        <v>0.29919700031551166</v>
      </c>
      <c r="L15" s="303">
        <v>0.22913899425326706</v>
      </c>
      <c r="M15" s="304">
        <v>17.298999999999999</v>
      </c>
      <c r="N15" s="305">
        <v>0</v>
      </c>
      <c r="O15" s="305">
        <v>0</v>
      </c>
      <c r="P15" s="306">
        <v>7</v>
      </c>
      <c r="Q15" s="307">
        <v>4</v>
      </c>
      <c r="R15" s="307">
        <v>908</v>
      </c>
    </row>
    <row r="16" spans="1:18" ht="16.5">
      <c r="A16" s="296" t="s">
        <v>117</v>
      </c>
      <c r="B16" s="297" t="s">
        <v>236</v>
      </c>
      <c r="C16" s="298" t="s">
        <v>67</v>
      </c>
      <c r="D16" s="299">
        <v>0.82702420122987375</v>
      </c>
      <c r="E16" s="300">
        <v>2993</v>
      </c>
      <c r="F16" s="247" t="s">
        <v>118</v>
      </c>
      <c r="G16" s="301" t="s">
        <v>195</v>
      </c>
      <c r="H16" s="302">
        <v>4</v>
      </c>
      <c r="I16" s="248">
        <v>6877.2800000000007</v>
      </c>
      <c r="J16" s="303">
        <v>1.2108845652180305E-2</v>
      </c>
      <c r="K16" s="303">
        <v>0.36520312689194351</v>
      </c>
      <c r="L16" s="303">
        <v>0.26347625805551034</v>
      </c>
      <c r="M16" s="304">
        <v>10.462</v>
      </c>
      <c r="N16" s="305">
        <v>0.24719074983132863</v>
      </c>
      <c r="O16" s="305">
        <v>5.3364120698880946</v>
      </c>
      <c r="P16" s="306">
        <v>8</v>
      </c>
      <c r="Q16" s="307">
        <v>17</v>
      </c>
      <c r="R16" s="307">
        <v>367</v>
      </c>
    </row>
    <row r="17" spans="1:18" ht="16.5">
      <c r="A17" s="296" t="s">
        <v>117</v>
      </c>
      <c r="B17" s="297" t="s">
        <v>238</v>
      </c>
      <c r="C17" s="298" t="s">
        <v>70</v>
      </c>
      <c r="D17" s="299">
        <v>0.7596551724137931</v>
      </c>
      <c r="E17" s="300">
        <v>972</v>
      </c>
      <c r="F17" s="247" t="s">
        <v>120</v>
      </c>
      <c r="G17" s="301" t="s">
        <v>204</v>
      </c>
      <c r="H17" s="302">
        <v>1</v>
      </c>
      <c r="I17" s="248">
        <v>2734.6149999999998</v>
      </c>
      <c r="J17" s="303">
        <v>2.2628598041401458E-2</v>
      </c>
      <c r="K17" s="303">
        <v>0.31659051966713075</v>
      </c>
      <c r="L17" s="303">
        <v>0.21172998758508968</v>
      </c>
      <c r="M17" s="304">
        <v>16.312000000000001</v>
      </c>
      <c r="N17" s="305">
        <v>0</v>
      </c>
      <c r="O17" s="305">
        <v>47.977503231716355</v>
      </c>
      <c r="P17" s="306">
        <v>17</v>
      </c>
      <c r="Q17" s="307">
        <v>0</v>
      </c>
      <c r="R17" s="307">
        <v>1312</v>
      </c>
    </row>
    <row r="18" spans="1:18" ht="16.5">
      <c r="A18" s="296" t="s">
        <v>117</v>
      </c>
      <c r="B18" s="297" t="s">
        <v>333</v>
      </c>
      <c r="C18" s="298" t="s">
        <v>70</v>
      </c>
      <c r="D18" s="299">
        <v>0.76964285714285707</v>
      </c>
      <c r="E18" s="300">
        <v>8368</v>
      </c>
      <c r="F18" s="247" t="s">
        <v>122</v>
      </c>
      <c r="G18" s="301" t="s">
        <v>222</v>
      </c>
      <c r="H18" s="302">
        <v>1</v>
      </c>
      <c r="I18" s="248">
        <v>3549.654</v>
      </c>
      <c r="J18" s="303">
        <v>1.8116246542460593E-2</v>
      </c>
      <c r="K18" s="303">
        <v>0.35539966191383515</v>
      </c>
      <c r="L18" s="303">
        <v>0.27101232965241118</v>
      </c>
      <c r="M18" s="304">
        <v>15.978</v>
      </c>
      <c r="N18" s="305">
        <v>0</v>
      </c>
      <c r="O18" s="305">
        <v>23.889652343580529</v>
      </c>
      <c r="P18" s="306">
        <v>7</v>
      </c>
      <c r="Q18" s="307">
        <v>0</v>
      </c>
      <c r="R18" s="307">
        <v>848</v>
      </c>
    </row>
    <row r="19" spans="1:18" ht="16.5">
      <c r="A19" s="296" t="s">
        <v>117</v>
      </c>
      <c r="B19" s="297" t="s">
        <v>172</v>
      </c>
      <c r="C19" s="298" t="s">
        <v>70</v>
      </c>
      <c r="D19" s="299">
        <v>0.75576050446422416</v>
      </c>
      <c r="E19" s="300">
        <v>2724</v>
      </c>
      <c r="F19" s="247" t="s">
        <v>122</v>
      </c>
      <c r="G19" s="301" t="s">
        <v>227</v>
      </c>
      <c r="H19" s="302">
        <v>5</v>
      </c>
      <c r="I19" s="248">
        <v>3059.0589999999997</v>
      </c>
      <c r="J19" s="303">
        <v>6.6982406392026936E-3</v>
      </c>
      <c r="K19" s="303">
        <v>0.34804678912424275</v>
      </c>
      <c r="L19" s="303">
        <v>0.2804784085563567</v>
      </c>
      <c r="M19" s="304">
        <v>15.94</v>
      </c>
      <c r="N19" s="305">
        <v>0.19613874724220751</v>
      </c>
      <c r="O19" s="305">
        <v>45.340740404156968</v>
      </c>
      <c r="P19" s="306">
        <v>16</v>
      </c>
      <c r="Q19" s="307">
        <v>7</v>
      </c>
      <c r="R19" s="307">
        <v>1683</v>
      </c>
    </row>
    <row r="20" spans="1:18" ht="16.5">
      <c r="A20" s="296" t="s">
        <v>117</v>
      </c>
      <c r="B20" s="297" t="s">
        <v>241</v>
      </c>
      <c r="C20" s="298" t="s">
        <v>70</v>
      </c>
      <c r="D20" s="299">
        <v>0.76243774440175671</v>
      </c>
      <c r="E20" s="300">
        <v>9192</v>
      </c>
      <c r="F20" s="247" t="s">
        <v>121</v>
      </c>
      <c r="G20" s="301" t="s">
        <v>217</v>
      </c>
      <c r="H20" s="302">
        <v>6</v>
      </c>
      <c r="I20" s="248">
        <v>3317.4139999999993</v>
      </c>
      <c r="J20" s="303">
        <v>1.5728107156999741E-2</v>
      </c>
      <c r="K20" s="303">
        <v>0.29729592319380294</v>
      </c>
      <c r="L20" s="303">
        <v>0.32024216694588692</v>
      </c>
      <c r="M20" s="304">
        <v>16.672000000000001</v>
      </c>
      <c r="N20" s="305">
        <v>2.2909410763926363</v>
      </c>
      <c r="O20" s="305">
        <v>47.627459219741652</v>
      </c>
      <c r="P20" s="306">
        <v>3</v>
      </c>
      <c r="Q20" s="307">
        <v>76</v>
      </c>
      <c r="R20" s="307">
        <v>1580</v>
      </c>
    </row>
    <row r="21" spans="1:18" ht="16.5">
      <c r="A21" s="296" t="s">
        <v>117</v>
      </c>
      <c r="B21" s="297" t="s">
        <v>401</v>
      </c>
      <c r="C21" s="298" t="s">
        <v>70</v>
      </c>
      <c r="D21" s="299">
        <v>0.78447368421052632</v>
      </c>
      <c r="E21" s="300">
        <v>7905</v>
      </c>
      <c r="F21" s="247" t="s">
        <v>119</v>
      </c>
      <c r="G21" s="301" t="s">
        <v>199</v>
      </c>
      <c r="H21" s="302">
        <v>1</v>
      </c>
      <c r="I21" s="248">
        <v>3582.0219999999999</v>
      </c>
      <c r="J21" s="303">
        <v>1.1541931980507821E-2</v>
      </c>
      <c r="K21" s="303">
        <v>0.24025180662493226</v>
      </c>
      <c r="L21" s="303">
        <v>0.20742474501831648</v>
      </c>
      <c r="M21" s="304">
        <v>16.161000000000001</v>
      </c>
      <c r="N21" s="305">
        <v>0</v>
      </c>
      <c r="O21" s="305">
        <v>25.209225403975744</v>
      </c>
      <c r="P21" s="306">
        <v>15</v>
      </c>
      <c r="Q21" s="307">
        <v>0</v>
      </c>
      <c r="R21" s="307">
        <v>903</v>
      </c>
    </row>
    <row r="22" spans="1:18" ht="16.5">
      <c r="A22" s="296" t="s">
        <v>117</v>
      </c>
      <c r="B22" s="297" t="s">
        <v>243</v>
      </c>
      <c r="C22" s="298" t="s">
        <v>67</v>
      </c>
      <c r="D22" s="299">
        <v>0.80172413793103459</v>
      </c>
      <c r="E22" s="300">
        <v>1658</v>
      </c>
      <c r="F22" s="247" t="s">
        <v>120</v>
      </c>
      <c r="G22" s="301" t="s">
        <v>205</v>
      </c>
      <c r="H22" s="302">
        <v>1</v>
      </c>
      <c r="I22" s="248">
        <v>2264.8939999999998</v>
      </c>
      <c r="J22" s="303">
        <v>1.0005214452815584E-2</v>
      </c>
      <c r="K22" s="303">
        <v>0.33453488952672955</v>
      </c>
      <c r="L22" s="303">
        <v>0.16733674953441532</v>
      </c>
      <c r="M22" s="304">
        <v>15.848000000000001</v>
      </c>
      <c r="N22" s="305">
        <v>4.4152176658157072E-2</v>
      </c>
      <c r="O22" s="305">
        <v>28.389849591194999</v>
      </c>
      <c r="P22" s="306">
        <v>20</v>
      </c>
      <c r="Q22" s="307">
        <v>1</v>
      </c>
      <c r="R22" s="307">
        <v>643</v>
      </c>
    </row>
    <row r="23" spans="1:18" ht="16.5">
      <c r="A23" s="296" t="s">
        <v>117</v>
      </c>
      <c r="B23" s="297" t="s">
        <v>245</v>
      </c>
      <c r="C23" s="298" t="s">
        <v>70</v>
      </c>
      <c r="D23" s="299">
        <v>0.73382352941176476</v>
      </c>
      <c r="E23" s="300">
        <v>4106</v>
      </c>
      <c r="F23" s="247" t="s">
        <v>121</v>
      </c>
      <c r="G23" s="301" t="s">
        <v>217</v>
      </c>
      <c r="H23" s="302">
        <v>1</v>
      </c>
      <c r="I23" s="248">
        <v>3640.7869999999998</v>
      </c>
      <c r="J23" s="303">
        <v>9.4229586053257239E-3</v>
      </c>
      <c r="K23" s="303">
        <v>0.28951864837007502</v>
      </c>
      <c r="L23" s="303">
        <v>0.20819674427534487</v>
      </c>
      <c r="M23" s="304">
        <v>15.689</v>
      </c>
      <c r="N23" s="305">
        <v>5.4933177909061971E-2</v>
      </c>
      <c r="O23" s="305">
        <v>70.314467723599321</v>
      </c>
      <c r="P23" s="306">
        <v>5</v>
      </c>
      <c r="Q23" s="307">
        <v>2</v>
      </c>
      <c r="R23" s="307">
        <v>2560</v>
      </c>
    </row>
    <row r="24" spans="1:18" ht="16.5">
      <c r="A24" s="296" t="s">
        <v>117</v>
      </c>
      <c r="B24" s="297" t="s">
        <v>247</v>
      </c>
      <c r="C24" s="298" t="s">
        <v>70</v>
      </c>
      <c r="D24" s="299">
        <v>0.78740740740740733</v>
      </c>
      <c r="E24" s="300">
        <v>4684</v>
      </c>
      <c r="F24" s="247" t="s">
        <v>120</v>
      </c>
      <c r="G24" s="301" t="s">
        <v>201</v>
      </c>
      <c r="H24" s="302">
        <v>1</v>
      </c>
      <c r="I24" s="248">
        <v>3714.8229999999999</v>
      </c>
      <c r="J24" s="303">
        <v>1.5729263312696279E-2</v>
      </c>
      <c r="K24" s="303">
        <v>0.30906791694335534</v>
      </c>
      <c r="L24" s="303">
        <v>0.26461556849411133</v>
      </c>
      <c r="M24" s="304">
        <v>17.747</v>
      </c>
      <c r="N24" s="305">
        <v>0</v>
      </c>
      <c r="O24" s="305">
        <v>12.625096808111719</v>
      </c>
      <c r="P24" s="306">
        <v>5</v>
      </c>
      <c r="Q24" s="307">
        <v>0</v>
      </c>
      <c r="R24" s="307">
        <v>469</v>
      </c>
    </row>
    <row r="25" spans="1:18" ht="16.5">
      <c r="A25" s="296" t="s">
        <v>117</v>
      </c>
      <c r="B25" s="297" t="s">
        <v>249</v>
      </c>
      <c r="C25" s="298" t="s">
        <v>70</v>
      </c>
      <c r="D25" s="299">
        <v>0.77092535784291516</v>
      </c>
      <c r="E25" s="300">
        <v>2377</v>
      </c>
      <c r="F25" s="247" t="s">
        <v>121</v>
      </c>
      <c r="G25" s="301" t="s">
        <v>215</v>
      </c>
      <c r="H25" s="302">
        <v>2</v>
      </c>
      <c r="I25" s="248">
        <v>3375.0609999999997</v>
      </c>
      <c r="J25" s="303">
        <v>1.449289571949218E-2</v>
      </c>
      <c r="K25" s="303">
        <v>0.2811847705869211</v>
      </c>
      <c r="L25" s="303">
        <v>0.23406984347838453</v>
      </c>
      <c r="M25" s="304">
        <v>15.494</v>
      </c>
      <c r="N25" s="305">
        <v>5.9258188222375836E-2</v>
      </c>
      <c r="O25" s="305">
        <v>36.621560321428269</v>
      </c>
      <c r="P25" s="306">
        <v>13</v>
      </c>
      <c r="Q25" s="307">
        <v>2</v>
      </c>
      <c r="R25" s="307">
        <v>1236</v>
      </c>
    </row>
    <row r="26" spans="1:18" ht="16.5" customHeight="1">
      <c r="A26" s="296" t="s">
        <v>117</v>
      </c>
      <c r="B26" s="297" t="s">
        <v>251</v>
      </c>
      <c r="C26" s="298" t="s">
        <v>67</v>
      </c>
      <c r="D26" s="299">
        <v>0.80103448275862066</v>
      </c>
      <c r="E26" s="300">
        <v>3233</v>
      </c>
      <c r="F26" s="247" t="s">
        <v>120</v>
      </c>
      <c r="G26" s="301" t="s">
        <v>202</v>
      </c>
      <c r="H26" s="302">
        <v>1</v>
      </c>
      <c r="I26" s="248">
        <v>3269.6509999999998</v>
      </c>
      <c r="J26" s="303">
        <v>4.9862348579537523E-2</v>
      </c>
      <c r="K26" s="303">
        <v>0.29984522540122599</v>
      </c>
      <c r="L26" s="303">
        <v>0.23335823915151802</v>
      </c>
      <c r="M26" s="304">
        <v>14.647</v>
      </c>
      <c r="N26" s="305">
        <v>0</v>
      </c>
      <c r="O26" s="305">
        <v>30.645472559609576</v>
      </c>
      <c r="P26" s="306">
        <v>5</v>
      </c>
      <c r="Q26" s="307">
        <v>0</v>
      </c>
      <c r="R26" s="307">
        <v>1002</v>
      </c>
    </row>
    <row r="27" spans="1:18" ht="16.5">
      <c r="A27" s="296" t="s">
        <v>117</v>
      </c>
      <c r="B27" s="297" t="s">
        <v>253</v>
      </c>
      <c r="C27" s="298" t="s">
        <v>70</v>
      </c>
      <c r="D27" s="299">
        <v>0.79872848974098809</v>
      </c>
      <c r="E27" s="300">
        <v>2557</v>
      </c>
      <c r="F27" s="247" t="s">
        <v>119</v>
      </c>
      <c r="G27" s="301" t="s">
        <v>382</v>
      </c>
      <c r="H27" s="302">
        <v>8</v>
      </c>
      <c r="I27" s="248">
        <v>16450.553</v>
      </c>
      <c r="J27" s="303">
        <v>2.8718940936264693E-2</v>
      </c>
      <c r="K27" s="303">
        <v>0.25014426667081469</v>
      </c>
      <c r="L27" s="303">
        <v>0.19744017116020354</v>
      </c>
      <c r="M27" s="304">
        <v>14.938000000000001</v>
      </c>
      <c r="N27" s="305">
        <v>0.63827641538858904</v>
      </c>
      <c r="O27" s="305">
        <v>30.436666779530146</v>
      </c>
      <c r="P27" s="306">
        <v>49</v>
      </c>
      <c r="Q27" s="307">
        <v>105</v>
      </c>
      <c r="R27" s="307">
        <v>5007</v>
      </c>
    </row>
    <row r="28" spans="1:18" ht="16.5">
      <c r="A28" s="296" t="s">
        <v>117</v>
      </c>
      <c r="B28" s="297" t="s">
        <v>191</v>
      </c>
      <c r="C28" s="298" t="s">
        <v>67</v>
      </c>
      <c r="D28" s="299">
        <v>0.83342105263157895</v>
      </c>
      <c r="E28" s="300">
        <v>8133</v>
      </c>
      <c r="F28" s="247" t="s">
        <v>119</v>
      </c>
      <c r="G28" s="301" t="s">
        <v>198</v>
      </c>
      <c r="H28" s="302">
        <v>1</v>
      </c>
      <c r="I28" s="248">
        <v>3476.232</v>
      </c>
      <c r="J28" s="303">
        <v>2.5591042889930235E-2</v>
      </c>
      <c r="K28" s="303">
        <v>0.22215888503208653</v>
      </c>
      <c r="L28" s="303">
        <v>0.14440923390613744</v>
      </c>
      <c r="M28" s="304">
        <v>16.254000000000001</v>
      </c>
      <c r="N28" s="305">
        <v>8.630033898773154E-2</v>
      </c>
      <c r="O28" s="305">
        <v>8.6300338987731546</v>
      </c>
      <c r="P28" s="306">
        <v>11</v>
      </c>
      <c r="Q28" s="307">
        <v>3</v>
      </c>
      <c r="R28" s="307">
        <v>300</v>
      </c>
    </row>
    <row r="29" spans="1:18" ht="16.5">
      <c r="A29" s="296" t="s">
        <v>117</v>
      </c>
      <c r="B29" s="297" t="s">
        <v>405</v>
      </c>
      <c r="C29" s="298" t="s">
        <v>70</v>
      </c>
      <c r="D29" s="299">
        <v>0.78655172413793106</v>
      </c>
      <c r="E29" s="300">
        <v>7543</v>
      </c>
      <c r="F29" s="247" t="s">
        <v>122</v>
      </c>
      <c r="G29" s="301" t="s">
        <v>404</v>
      </c>
      <c r="H29" s="302">
        <v>1</v>
      </c>
      <c r="I29" s="248">
        <v>3057.07</v>
      </c>
      <c r="J29" s="303">
        <v>1.2191325059108587E-2</v>
      </c>
      <c r="K29" s="303">
        <v>0.31668987386988107</v>
      </c>
      <c r="L29" s="303">
        <v>0.22897741955532583</v>
      </c>
      <c r="M29" s="304">
        <v>12.476000000000001</v>
      </c>
      <c r="N29" s="305">
        <v>6.5422119872950241E-2</v>
      </c>
      <c r="O29" s="305">
        <v>10.369405999862613</v>
      </c>
      <c r="P29" s="306">
        <v>6</v>
      </c>
      <c r="Q29" s="307">
        <v>2</v>
      </c>
      <c r="R29" s="307">
        <v>317</v>
      </c>
    </row>
    <row r="30" spans="1:18" ht="16.5">
      <c r="A30" s="296" t="s">
        <v>117</v>
      </c>
      <c r="B30" s="297" t="s">
        <v>432</v>
      </c>
      <c r="C30" s="298" t="s">
        <v>67</v>
      </c>
      <c r="D30" s="299">
        <v>0.80359999999999998</v>
      </c>
      <c r="E30" s="300">
        <v>3217</v>
      </c>
      <c r="F30" s="247" t="s">
        <v>118</v>
      </c>
      <c r="G30" s="301" t="s">
        <v>431</v>
      </c>
      <c r="H30" s="302">
        <v>1</v>
      </c>
      <c r="I30" s="248">
        <v>1937.184</v>
      </c>
      <c r="J30" s="303">
        <v>1.3417374062465319E-2</v>
      </c>
      <c r="K30" s="303">
        <v>0.37323137992742922</v>
      </c>
      <c r="L30" s="303">
        <v>0.19254753291375523</v>
      </c>
      <c r="M30" s="304">
        <v>11.308</v>
      </c>
      <c r="N30" s="305">
        <v>0</v>
      </c>
      <c r="O30" s="305">
        <v>3.5102499297950014</v>
      </c>
      <c r="P30" s="306">
        <v>3</v>
      </c>
      <c r="Q30" s="307">
        <v>0</v>
      </c>
      <c r="R30" s="307">
        <v>68</v>
      </c>
    </row>
    <row r="31" spans="1:18" ht="16.5">
      <c r="A31" s="296" t="s">
        <v>117</v>
      </c>
      <c r="B31" s="297" t="s">
        <v>258</v>
      </c>
      <c r="C31" s="298" t="s">
        <v>70</v>
      </c>
      <c r="D31" s="299">
        <v>0.74384615384615382</v>
      </c>
      <c r="E31" s="300">
        <v>5584</v>
      </c>
      <c r="F31" s="247" t="s">
        <v>119</v>
      </c>
      <c r="G31" s="301" t="s">
        <v>197</v>
      </c>
      <c r="H31" s="302">
        <v>1</v>
      </c>
      <c r="I31" s="248">
        <v>3541.152</v>
      </c>
      <c r="J31" s="303">
        <v>1.1072966801921852E-2</v>
      </c>
      <c r="K31" s="303">
        <v>0.25048108963057497</v>
      </c>
      <c r="L31" s="303">
        <v>0.19287508697734523</v>
      </c>
      <c r="M31" s="304">
        <v>14.554</v>
      </c>
      <c r="N31" s="305">
        <v>0</v>
      </c>
      <c r="O31" s="305">
        <v>20.049972438347748</v>
      </c>
      <c r="P31" s="306">
        <v>17</v>
      </c>
      <c r="Q31" s="307">
        <v>0</v>
      </c>
      <c r="R31" s="307">
        <v>710</v>
      </c>
    </row>
    <row r="32" spans="1:18" ht="16.5">
      <c r="A32" s="296" t="s">
        <v>117</v>
      </c>
      <c r="B32" s="297" t="s">
        <v>260</v>
      </c>
      <c r="C32" s="298" t="s">
        <v>70</v>
      </c>
      <c r="D32" s="299">
        <v>0.78937499999999994</v>
      </c>
      <c r="E32" s="300">
        <v>49</v>
      </c>
      <c r="F32" s="247" t="s">
        <v>121</v>
      </c>
      <c r="G32" s="301" t="s">
        <v>215</v>
      </c>
      <c r="H32" s="302">
        <v>1</v>
      </c>
      <c r="I32" s="248">
        <v>3293.5520000000001</v>
      </c>
      <c r="J32" s="303">
        <v>1.4652157684922116E-2</v>
      </c>
      <c r="K32" s="303">
        <v>0.27893705636370764</v>
      </c>
      <c r="L32" s="303">
        <v>0.24259522849495013</v>
      </c>
      <c r="M32" s="304">
        <v>15.151999999999999</v>
      </c>
      <c r="N32" s="305">
        <v>0</v>
      </c>
      <c r="O32" s="305">
        <v>20.676764781609641</v>
      </c>
      <c r="P32" s="306">
        <v>5</v>
      </c>
      <c r="Q32" s="307">
        <v>0</v>
      </c>
      <c r="R32" s="307">
        <v>681</v>
      </c>
    </row>
    <row r="33" spans="1:18" ht="16.5">
      <c r="A33" s="296" t="s">
        <v>117</v>
      </c>
      <c r="B33" s="297" t="s">
        <v>262</v>
      </c>
      <c r="C33" s="298" t="s">
        <v>67</v>
      </c>
      <c r="D33" s="299">
        <v>0.84</v>
      </c>
      <c r="E33" s="300">
        <v>5906</v>
      </c>
      <c r="F33" s="247" t="s">
        <v>120</v>
      </c>
      <c r="G33" s="301" t="s">
        <v>203</v>
      </c>
      <c r="H33" s="302">
        <v>1</v>
      </c>
      <c r="I33" s="248">
        <v>3159.7240000000002</v>
      </c>
      <c r="J33" s="303">
        <v>1.5313399663416657E-2</v>
      </c>
      <c r="K33" s="303">
        <v>0.31076494863425524</v>
      </c>
      <c r="L33" s="303">
        <v>0.22660207030740659</v>
      </c>
      <c r="M33" s="304">
        <v>16.05</v>
      </c>
      <c r="N33" s="305">
        <v>0.15824166920908281</v>
      </c>
      <c r="O33" s="305">
        <v>26.552952093284095</v>
      </c>
      <c r="P33" s="306">
        <v>3</v>
      </c>
      <c r="Q33" s="307">
        <v>5</v>
      </c>
      <c r="R33" s="307">
        <v>839</v>
      </c>
    </row>
    <row r="34" spans="1:18" ht="16.5">
      <c r="A34" s="296" t="s">
        <v>117</v>
      </c>
      <c r="B34" s="297" t="s">
        <v>343</v>
      </c>
      <c r="C34" s="298" t="s">
        <v>70</v>
      </c>
      <c r="D34" s="299">
        <v>0.74692307692307691</v>
      </c>
      <c r="E34" s="300">
        <v>4743</v>
      </c>
      <c r="F34" s="247" t="s">
        <v>119</v>
      </c>
      <c r="G34" s="301" t="s">
        <v>196</v>
      </c>
      <c r="H34" s="302">
        <v>1</v>
      </c>
      <c r="I34" s="248">
        <v>4537.4639999999999</v>
      </c>
      <c r="J34" s="303">
        <v>2.3131901139544074E-2</v>
      </c>
      <c r="K34" s="303">
        <v>0.23515733324715338</v>
      </c>
      <c r="L34" s="303">
        <v>0.19548364460853024</v>
      </c>
      <c r="M34" s="304">
        <v>15.522</v>
      </c>
      <c r="N34" s="305">
        <v>0</v>
      </c>
      <c r="O34" s="305">
        <v>19.482248233815188</v>
      </c>
      <c r="P34" s="306">
        <v>25</v>
      </c>
      <c r="Q34" s="307">
        <v>0</v>
      </c>
      <c r="R34" s="307">
        <v>884</v>
      </c>
    </row>
    <row r="35" spans="1:18" ht="16.5">
      <c r="A35" s="296" t="s">
        <v>117</v>
      </c>
      <c r="B35" s="297" t="s">
        <v>264</v>
      </c>
      <c r="C35" s="298" t="s">
        <v>70</v>
      </c>
      <c r="D35" s="299">
        <v>0.79090909090909089</v>
      </c>
      <c r="E35" s="300">
        <v>698</v>
      </c>
      <c r="F35" s="247" t="s">
        <v>121</v>
      </c>
      <c r="G35" s="301" t="s">
        <v>211</v>
      </c>
      <c r="H35" s="302">
        <v>1</v>
      </c>
      <c r="I35" s="248">
        <v>3550.4679999999998</v>
      </c>
      <c r="J35" s="303">
        <v>1.0471977288561527E-2</v>
      </c>
      <c r="K35" s="303">
        <v>0.29885936231971844</v>
      </c>
      <c r="L35" s="303">
        <v>0.20617000350376347</v>
      </c>
      <c r="M35" s="304">
        <v>13.544</v>
      </c>
      <c r="N35" s="305">
        <v>0</v>
      </c>
      <c r="O35" s="305">
        <v>15.772568574058406</v>
      </c>
      <c r="P35" s="306">
        <v>6</v>
      </c>
      <c r="Q35" s="307">
        <v>0</v>
      </c>
      <c r="R35" s="307">
        <v>560</v>
      </c>
    </row>
    <row r="36" spans="1:18" ht="16.5">
      <c r="A36" s="296" t="s">
        <v>117</v>
      </c>
      <c r="B36" s="297" t="s">
        <v>266</v>
      </c>
      <c r="C36" s="298" t="s">
        <v>70</v>
      </c>
      <c r="D36" s="299">
        <v>0.7820687945596585</v>
      </c>
      <c r="E36" s="300">
        <v>4156</v>
      </c>
      <c r="F36" s="247" t="s">
        <v>122</v>
      </c>
      <c r="G36" s="301" t="s">
        <v>404</v>
      </c>
      <c r="H36" s="302">
        <v>6</v>
      </c>
      <c r="I36" s="248">
        <v>3072.5059999999999</v>
      </c>
      <c r="J36" s="303">
        <v>1.4072283617444236E-2</v>
      </c>
      <c r="K36" s="303">
        <v>0.36226669645805271</v>
      </c>
      <c r="L36" s="303">
        <v>0.19593126913340447</v>
      </c>
      <c r="M36" s="304">
        <v>14.714</v>
      </c>
      <c r="N36" s="305">
        <v>0.19528033468445627</v>
      </c>
      <c r="O36" s="305">
        <v>34.304245459569486</v>
      </c>
      <c r="P36" s="306">
        <v>21</v>
      </c>
      <c r="Q36" s="307">
        <v>6</v>
      </c>
      <c r="R36" s="307">
        <v>1054</v>
      </c>
    </row>
    <row r="37" spans="1:18" ht="16.5">
      <c r="A37" s="296" t="s">
        <v>117</v>
      </c>
      <c r="B37" s="297" t="s">
        <v>533</v>
      </c>
      <c r="C37" s="298" t="s">
        <v>67</v>
      </c>
      <c r="D37" s="299">
        <v>0.81120000000000003</v>
      </c>
      <c r="E37" s="300">
        <v>1424</v>
      </c>
      <c r="F37" s="247" t="s">
        <v>118</v>
      </c>
      <c r="G37" s="301" t="s">
        <v>450</v>
      </c>
      <c r="H37" s="302">
        <v>1</v>
      </c>
      <c r="I37" s="248">
        <v>728.09100000000001</v>
      </c>
      <c r="J37" s="303">
        <v>1.779052030447929E-2</v>
      </c>
      <c r="K37" s="303">
        <v>0.38335702875541827</v>
      </c>
      <c r="L37" s="303">
        <v>0.11537019411035158</v>
      </c>
      <c r="M37" s="304">
        <v>12.913</v>
      </c>
      <c r="N37" s="305">
        <v>1.3734546917899</v>
      </c>
      <c r="O37" s="305">
        <v>6.5925825205915194</v>
      </c>
      <c r="P37" s="306">
        <v>2</v>
      </c>
      <c r="Q37" s="307">
        <v>10</v>
      </c>
      <c r="R37" s="307">
        <v>48</v>
      </c>
    </row>
    <row r="38" spans="1:18" ht="16.5">
      <c r="A38" s="296" t="s">
        <v>117</v>
      </c>
      <c r="B38" s="297" t="s">
        <v>270</v>
      </c>
      <c r="C38" s="298" t="s">
        <v>67</v>
      </c>
      <c r="D38" s="299">
        <v>0.82729345014903033</v>
      </c>
      <c r="E38" s="300">
        <v>1862</v>
      </c>
      <c r="F38" s="247" t="s">
        <v>122</v>
      </c>
      <c r="G38" s="301" t="s">
        <v>323</v>
      </c>
      <c r="H38" s="302">
        <v>8</v>
      </c>
      <c r="I38" s="248">
        <v>3277.4679999999998</v>
      </c>
      <c r="J38" s="303">
        <v>2.1104860873001726E-2</v>
      </c>
      <c r="K38" s="303">
        <v>0.33296431077996125</v>
      </c>
      <c r="L38" s="303">
        <v>0.25324427271296013</v>
      </c>
      <c r="M38" s="304">
        <v>17.623000000000001</v>
      </c>
      <c r="N38" s="305">
        <v>0.85431802842926308</v>
      </c>
      <c r="O38" s="305">
        <v>39.115561158796979</v>
      </c>
      <c r="P38" s="306">
        <v>29</v>
      </c>
      <c r="Q38" s="307">
        <v>36</v>
      </c>
      <c r="R38" s="307">
        <v>1810</v>
      </c>
    </row>
    <row r="39" spans="1:18" ht="16.5">
      <c r="A39" s="296" t="s">
        <v>117</v>
      </c>
      <c r="B39" s="297" t="s">
        <v>347</v>
      </c>
      <c r="C39" s="298" t="s">
        <v>70</v>
      </c>
      <c r="D39" s="299">
        <v>0.71818666888838822</v>
      </c>
      <c r="E39" s="300">
        <v>5292</v>
      </c>
      <c r="F39" s="247" t="s">
        <v>121</v>
      </c>
      <c r="G39" s="301" t="s">
        <v>217</v>
      </c>
      <c r="H39" s="302">
        <v>5</v>
      </c>
      <c r="I39" s="248">
        <v>2310.4219999999996</v>
      </c>
      <c r="J39" s="303">
        <v>3.0873884707469251E-2</v>
      </c>
      <c r="K39" s="303">
        <v>0.28368194174187644</v>
      </c>
      <c r="L39" s="303">
        <v>0.28263235028059808</v>
      </c>
      <c r="M39" s="304">
        <v>18.460999999999999</v>
      </c>
      <c r="N39" s="305">
        <v>8.656427267399637E-2</v>
      </c>
      <c r="O39" s="305">
        <v>29.215442027473774</v>
      </c>
      <c r="P39" s="306">
        <v>8</v>
      </c>
      <c r="Q39" s="307">
        <v>15</v>
      </c>
      <c r="R39" s="307">
        <v>1360</v>
      </c>
    </row>
    <row r="40" spans="1:18" ht="16.5">
      <c r="A40" s="296" t="s">
        <v>117</v>
      </c>
      <c r="B40" s="297" t="s">
        <v>540</v>
      </c>
      <c r="C40" s="298" t="s">
        <v>70</v>
      </c>
      <c r="D40" s="299">
        <v>0.77160000000000006</v>
      </c>
      <c r="E40" s="300">
        <v>8247</v>
      </c>
      <c r="F40" s="247" t="s">
        <v>118</v>
      </c>
      <c r="G40" s="301" t="s">
        <v>462</v>
      </c>
      <c r="H40" s="302">
        <v>1</v>
      </c>
      <c r="I40" s="248">
        <v>2361.4380000000001</v>
      </c>
      <c r="J40" s="303">
        <v>7.3254934108167484E-3</v>
      </c>
      <c r="K40" s="303">
        <v>0.34674490488342774</v>
      </c>
      <c r="L40" s="303">
        <v>0.13127594287887295</v>
      </c>
      <c r="M40" s="304">
        <v>13.239000000000001</v>
      </c>
      <c r="N40" s="305">
        <v>1.4398006638328</v>
      </c>
      <c r="O40" s="305">
        <v>6.6484913006396944</v>
      </c>
      <c r="P40" s="306">
        <v>0</v>
      </c>
      <c r="Q40" s="307">
        <v>34</v>
      </c>
      <c r="R40" s="307">
        <v>157</v>
      </c>
    </row>
    <row r="41" spans="1:18" ht="16.5">
      <c r="A41" s="296" t="s">
        <v>117</v>
      </c>
      <c r="B41" s="297" t="s">
        <v>274</v>
      </c>
      <c r="C41" s="298" t="s">
        <v>67</v>
      </c>
      <c r="D41" s="299">
        <v>0.8332142857142858</v>
      </c>
      <c r="E41" s="300">
        <v>4503</v>
      </c>
      <c r="F41" s="247" t="s">
        <v>120</v>
      </c>
      <c r="G41" s="301" t="s">
        <v>203</v>
      </c>
      <c r="H41" s="302">
        <v>1</v>
      </c>
      <c r="I41" s="248">
        <v>2882.5590000000002</v>
      </c>
      <c r="J41" s="303">
        <v>1.9130329817163932E-2</v>
      </c>
      <c r="K41" s="303">
        <v>0.28821257900543779</v>
      </c>
      <c r="L41" s="303">
        <v>0.25706325525340501</v>
      </c>
      <c r="M41" s="304">
        <v>16.106000000000002</v>
      </c>
      <c r="N41" s="305">
        <v>0.20814838482057088</v>
      </c>
      <c r="O41" s="305">
        <v>35.593373804317622</v>
      </c>
      <c r="P41" s="306">
        <v>5</v>
      </c>
      <c r="Q41" s="307">
        <v>6</v>
      </c>
      <c r="R41" s="307">
        <v>1026</v>
      </c>
    </row>
    <row r="42" spans="1:18" ht="16.5">
      <c r="A42" s="296" t="s">
        <v>117</v>
      </c>
      <c r="B42" s="297" t="s">
        <v>276</v>
      </c>
      <c r="C42" s="298" t="s">
        <v>70</v>
      </c>
      <c r="D42" s="299">
        <v>0.73862068965517236</v>
      </c>
      <c r="E42" s="300">
        <v>5141</v>
      </c>
      <c r="F42" s="247" t="s">
        <v>120</v>
      </c>
      <c r="G42" s="301" t="s">
        <v>202</v>
      </c>
      <c r="H42" s="302">
        <v>1</v>
      </c>
      <c r="I42" s="248">
        <v>3675.28</v>
      </c>
      <c r="J42" s="303">
        <v>1.295529864086312E-2</v>
      </c>
      <c r="K42" s="303">
        <v>0.31198186248538229</v>
      </c>
      <c r="L42" s="303">
        <v>0.29113428092553489</v>
      </c>
      <c r="M42" s="304">
        <v>15.717000000000001</v>
      </c>
      <c r="N42" s="305">
        <v>0</v>
      </c>
      <c r="O42" s="305">
        <v>16.270869158268212</v>
      </c>
      <c r="P42" s="306">
        <v>7</v>
      </c>
      <c r="Q42" s="307">
        <v>0</v>
      </c>
      <c r="R42" s="307">
        <v>598</v>
      </c>
    </row>
    <row r="43" spans="1:18" ht="16.5">
      <c r="A43" s="296" t="s">
        <v>117</v>
      </c>
      <c r="B43" s="297" t="s">
        <v>280</v>
      </c>
      <c r="C43" s="298" t="s">
        <v>70</v>
      </c>
      <c r="D43" s="299">
        <v>0.7577174109029825</v>
      </c>
      <c r="E43" s="300">
        <v>6860</v>
      </c>
      <c r="F43" s="247" t="s">
        <v>120</v>
      </c>
      <c r="G43" s="301" t="s">
        <v>201</v>
      </c>
      <c r="H43" s="302">
        <v>3</v>
      </c>
      <c r="I43" s="248">
        <v>3401.0750000000003</v>
      </c>
      <c r="J43" s="303">
        <v>1.1485767229894786E-2</v>
      </c>
      <c r="K43" s="303">
        <v>0.32902961320631091</v>
      </c>
      <c r="L43" s="303">
        <v>0.21169777202796175</v>
      </c>
      <c r="M43" s="304">
        <v>18.835000000000001</v>
      </c>
      <c r="N43" s="305">
        <v>0.26462221503495215</v>
      </c>
      <c r="O43" s="305">
        <v>57.805252750968442</v>
      </c>
      <c r="P43" s="306">
        <v>11</v>
      </c>
      <c r="Q43" s="307">
        <v>9</v>
      </c>
      <c r="R43" s="307">
        <v>2107</v>
      </c>
    </row>
    <row r="44" spans="1:18" ht="16.5">
      <c r="A44" s="296" t="s">
        <v>117</v>
      </c>
      <c r="B44" s="297" t="s">
        <v>434</v>
      </c>
      <c r="C44" s="298" t="s">
        <v>67</v>
      </c>
      <c r="D44" s="299">
        <v>0.80640000000000001</v>
      </c>
      <c r="E44" s="300">
        <v>2741</v>
      </c>
      <c r="F44" s="247" t="s">
        <v>118</v>
      </c>
      <c r="G44" s="301" t="s">
        <v>431</v>
      </c>
      <c r="H44" s="302">
        <v>1</v>
      </c>
      <c r="I44" s="248">
        <v>1907.0840000000001</v>
      </c>
      <c r="J44" s="303">
        <v>2.9105383017377372E-2</v>
      </c>
      <c r="K44" s="303">
        <v>0.35180756014449172</v>
      </c>
      <c r="L44" s="303">
        <v>0.21079302222660354</v>
      </c>
      <c r="M44" s="304">
        <v>13.054</v>
      </c>
      <c r="N44" s="305">
        <v>5.2436075180747152E-2</v>
      </c>
      <c r="O44" s="305">
        <v>11.116447938318396</v>
      </c>
      <c r="P44" s="306">
        <v>0</v>
      </c>
      <c r="Q44" s="307">
        <v>1</v>
      </c>
      <c r="R44" s="307">
        <v>212</v>
      </c>
    </row>
    <row r="45" spans="1:18" ht="16.5">
      <c r="A45" s="296" t="s">
        <v>117</v>
      </c>
      <c r="B45" s="297" t="s">
        <v>282</v>
      </c>
      <c r="C45" s="298" t="s">
        <v>70</v>
      </c>
      <c r="D45" s="299">
        <v>0.76894736842105271</v>
      </c>
      <c r="E45" s="300">
        <v>3055</v>
      </c>
      <c r="F45" s="247" t="s">
        <v>119</v>
      </c>
      <c r="G45" s="301" t="s">
        <v>199</v>
      </c>
      <c r="H45" s="302">
        <v>1</v>
      </c>
      <c r="I45" s="248">
        <v>3665.9720000000002</v>
      </c>
      <c r="J45" s="303">
        <v>1.6158486820071292E-2</v>
      </c>
      <c r="K45" s="303">
        <v>0.25403480716620092</v>
      </c>
      <c r="L45" s="303">
        <v>0.20976701404156931</v>
      </c>
      <c r="M45" s="304">
        <v>16.068000000000001</v>
      </c>
      <c r="N45" s="305">
        <v>2.72778951939622E-2</v>
      </c>
      <c r="O45" s="305">
        <v>22.340596163855043</v>
      </c>
      <c r="P45" s="306">
        <v>24</v>
      </c>
      <c r="Q45" s="307">
        <v>1</v>
      </c>
      <c r="R45" s="307">
        <v>819</v>
      </c>
    </row>
    <row r="46" spans="1:18" ht="16.5">
      <c r="A46" s="296" t="s">
        <v>117</v>
      </c>
      <c r="B46" s="297" t="s">
        <v>436</v>
      </c>
      <c r="C46" s="298" t="s">
        <v>67</v>
      </c>
      <c r="D46" s="299">
        <v>0.84079999999999999</v>
      </c>
      <c r="E46" s="300">
        <v>416</v>
      </c>
      <c r="F46" s="247" t="s">
        <v>118</v>
      </c>
      <c r="G46" s="301" t="s">
        <v>430</v>
      </c>
      <c r="H46" s="302">
        <v>1</v>
      </c>
      <c r="I46" s="248">
        <v>1021.314</v>
      </c>
      <c r="J46" s="303">
        <v>1.6975995258415491E-2</v>
      </c>
      <c r="K46" s="303">
        <v>0.39249367891788967</v>
      </c>
      <c r="L46" s="303">
        <v>0.20757573087219014</v>
      </c>
      <c r="M46" s="304">
        <v>13.303000000000001</v>
      </c>
      <c r="N46" s="305">
        <v>9.7913080600089686E-2</v>
      </c>
      <c r="O46" s="305">
        <v>11.847482752610853</v>
      </c>
      <c r="P46" s="306">
        <v>9</v>
      </c>
      <c r="Q46" s="307">
        <v>1</v>
      </c>
      <c r="R46" s="307">
        <v>121</v>
      </c>
    </row>
    <row r="47" spans="1:18" ht="16.5">
      <c r="A47" s="296" t="s">
        <v>117</v>
      </c>
      <c r="B47" s="297" t="s">
        <v>380</v>
      </c>
      <c r="C47" s="298" t="s">
        <v>67</v>
      </c>
      <c r="D47" s="299">
        <v>0.80223637526502889</v>
      </c>
      <c r="E47" s="300">
        <v>6571</v>
      </c>
      <c r="F47" s="247" t="s">
        <v>120</v>
      </c>
      <c r="G47" s="301" t="s">
        <v>207</v>
      </c>
      <c r="H47" s="302">
        <v>4</v>
      </c>
      <c r="I47" s="248">
        <v>1784.539</v>
      </c>
      <c r="J47" s="303">
        <v>2.0246182000262042E-2</v>
      </c>
      <c r="K47" s="303">
        <v>0.29587184625316065</v>
      </c>
      <c r="L47" s="303">
        <v>0.29755583935122742</v>
      </c>
      <c r="M47" s="304">
        <v>16.773</v>
      </c>
      <c r="N47" s="305">
        <v>0.11207376246750561</v>
      </c>
      <c r="O47" s="305">
        <v>32.781575521745395</v>
      </c>
      <c r="P47" s="306">
        <v>3</v>
      </c>
      <c r="Q47" s="307">
        <v>2</v>
      </c>
      <c r="R47" s="307">
        <v>585</v>
      </c>
    </row>
    <row r="48" spans="1:18" ht="16.5">
      <c r="A48" s="296" t="s">
        <v>117</v>
      </c>
      <c r="B48" s="297" t="s">
        <v>409</v>
      </c>
      <c r="C48" s="298" t="s">
        <v>70</v>
      </c>
      <c r="D48" s="299">
        <v>0.75753869470963109</v>
      </c>
      <c r="E48" s="300">
        <v>6014</v>
      </c>
      <c r="F48" s="247" t="s">
        <v>122</v>
      </c>
      <c r="G48" s="301" t="s">
        <v>404</v>
      </c>
      <c r="H48" s="302">
        <v>2</v>
      </c>
      <c r="I48" s="248">
        <v>3102.2950000000001</v>
      </c>
      <c r="J48" s="303">
        <v>1.4717002957561535E-2</v>
      </c>
      <c r="K48" s="303">
        <v>0.34607353865571228</v>
      </c>
      <c r="L48" s="303">
        <v>0.26915557675849655</v>
      </c>
      <c r="M48" s="304">
        <v>14.278</v>
      </c>
      <c r="N48" s="305">
        <v>9.6702602428202347E-2</v>
      </c>
      <c r="O48" s="305">
        <v>22.338301160914742</v>
      </c>
      <c r="P48" s="306">
        <v>7</v>
      </c>
      <c r="Q48" s="307">
        <v>3</v>
      </c>
      <c r="R48" s="307">
        <v>693</v>
      </c>
    </row>
    <row r="49" spans="1:18" ht="16.5">
      <c r="A49" s="296" t="s">
        <v>117</v>
      </c>
      <c r="B49" s="297" t="s">
        <v>578</v>
      </c>
      <c r="C49" s="298" t="s">
        <v>70</v>
      </c>
      <c r="D49" s="299">
        <v>0.73977537463408605</v>
      </c>
      <c r="E49" s="300">
        <v>5451</v>
      </c>
      <c r="F49" s="247" t="s">
        <v>118</v>
      </c>
      <c r="G49" s="301" t="s">
        <v>457</v>
      </c>
      <c r="H49" s="302">
        <v>2</v>
      </c>
      <c r="I49" s="248">
        <v>716.72500000000002</v>
      </c>
      <c r="J49" s="303">
        <v>2.1252987567939117E-2</v>
      </c>
      <c r="K49" s="303">
        <v>0.40634379140053745</v>
      </c>
      <c r="L49" s="303">
        <v>0.27625658376643758</v>
      </c>
      <c r="M49" s="304">
        <v>14.702999999999999</v>
      </c>
      <c r="N49" s="305">
        <v>0.27904705430953292</v>
      </c>
      <c r="O49" s="305">
        <v>17.579964421500573</v>
      </c>
      <c r="P49" s="306">
        <v>10</v>
      </c>
      <c r="Q49" s="307">
        <v>2</v>
      </c>
      <c r="R49" s="307">
        <v>126</v>
      </c>
    </row>
    <row r="50" spans="1:18" ht="16.5">
      <c r="A50" s="296" t="s">
        <v>117</v>
      </c>
      <c r="B50" s="297" t="s">
        <v>296</v>
      </c>
      <c r="C50" s="298" t="s">
        <v>70</v>
      </c>
      <c r="D50" s="299">
        <v>0.78392773991499431</v>
      </c>
      <c r="E50" s="300">
        <v>7449</v>
      </c>
      <c r="F50" s="247" t="s">
        <v>121</v>
      </c>
      <c r="G50" s="301" t="s">
        <v>218</v>
      </c>
      <c r="H50" s="302">
        <v>2</v>
      </c>
      <c r="I50" s="248">
        <v>2620.8139999999999</v>
      </c>
      <c r="J50" s="303">
        <v>1.5765493584144818E-2</v>
      </c>
      <c r="K50" s="303">
        <v>0.2897551876914552</v>
      </c>
      <c r="L50" s="303">
        <v>0.23962020959900246</v>
      </c>
      <c r="M50" s="304">
        <v>15.071</v>
      </c>
      <c r="N50" s="305">
        <v>1.2973068672557457</v>
      </c>
      <c r="O50" s="305">
        <v>14.194063371151101</v>
      </c>
      <c r="P50" s="306">
        <v>3</v>
      </c>
      <c r="Q50" s="307">
        <v>34</v>
      </c>
      <c r="R50" s="307">
        <v>372</v>
      </c>
    </row>
    <row r="51" spans="1:18" ht="16.5">
      <c r="A51" s="296" t="s">
        <v>117</v>
      </c>
      <c r="B51" s="297" t="s">
        <v>583</v>
      </c>
      <c r="C51" s="298" t="s">
        <v>70</v>
      </c>
      <c r="D51" s="299">
        <v>0.77640304549936545</v>
      </c>
      <c r="E51" s="300">
        <v>9498</v>
      </c>
      <c r="F51" s="247" t="s">
        <v>120</v>
      </c>
      <c r="G51" s="301" t="s">
        <v>201</v>
      </c>
      <c r="H51" s="302">
        <v>3</v>
      </c>
      <c r="I51" s="248">
        <v>3325.0950000000003</v>
      </c>
      <c r="J51" s="303">
        <v>1.6048047398498962E-2</v>
      </c>
      <c r="K51" s="303">
        <v>0.29535619052884743</v>
      </c>
      <c r="L51" s="303">
        <v>0.27487936434898852</v>
      </c>
      <c r="M51" s="304">
        <v>15.494999999999999</v>
      </c>
      <c r="N51" s="305">
        <v>6.0148657406780853E-2</v>
      </c>
      <c r="O51" s="305">
        <v>39.607890902365192</v>
      </c>
      <c r="P51" s="306">
        <v>12</v>
      </c>
      <c r="Q51" s="307">
        <v>2</v>
      </c>
      <c r="R51" s="307">
        <v>1317</v>
      </c>
    </row>
    <row r="52" spans="1:18" ht="16.5">
      <c r="A52" s="296" t="s">
        <v>117</v>
      </c>
      <c r="B52" s="297" t="s">
        <v>298</v>
      </c>
      <c r="C52" s="298" t="s">
        <v>67</v>
      </c>
      <c r="D52" s="299">
        <v>0.82117647058823529</v>
      </c>
      <c r="E52" s="300">
        <v>6810</v>
      </c>
      <c r="F52" s="247" t="s">
        <v>121</v>
      </c>
      <c r="G52" s="301" t="s">
        <v>214</v>
      </c>
      <c r="H52" s="302">
        <v>1</v>
      </c>
      <c r="I52" s="248">
        <v>3577.2809999999999</v>
      </c>
      <c r="J52" s="303">
        <v>5.4187060893106792E-3</v>
      </c>
      <c r="K52" s="303">
        <v>0.2852119666480763</v>
      </c>
      <c r="L52" s="303">
        <v>0.27842375256514657</v>
      </c>
      <c r="M52" s="304">
        <v>12.909000000000001</v>
      </c>
      <c r="N52" s="305">
        <v>0.16772515214767864</v>
      </c>
      <c r="O52" s="305">
        <v>26.27694050313632</v>
      </c>
      <c r="P52" s="306">
        <v>5</v>
      </c>
      <c r="Q52" s="307">
        <v>6</v>
      </c>
      <c r="R52" s="307">
        <v>940</v>
      </c>
    </row>
    <row r="53" spans="1:18" ht="16.5">
      <c r="A53" s="296" t="s">
        <v>117</v>
      </c>
      <c r="B53" s="297" t="s">
        <v>587</v>
      </c>
      <c r="C53" s="298" t="s">
        <v>70</v>
      </c>
      <c r="D53" s="299">
        <v>0.77200000000000002</v>
      </c>
      <c r="E53" s="300">
        <v>29</v>
      </c>
      <c r="F53" s="247" t="s">
        <v>118</v>
      </c>
      <c r="G53" s="301" t="s">
        <v>462</v>
      </c>
      <c r="H53" s="302">
        <v>1</v>
      </c>
      <c r="I53" s="248">
        <v>2239.538</v>
      </c>
      <c r="J53" s="303">
        <v>5.6725988764526969E-3</v>
      </c>
      <c r="K53" s="303">
        <v>0.38362133019514311</v>
      </c>
      <c r="L53" s="303">
        <v>0.19870169651061961</v>
      </c>
      <c r="M53" s="304">
        <v>13.224</v>
      </c>
      <c r="N53" s="305">
        <v>0.22326033315799956</v>
      </c>
      <c r="O53" s="305">
        <v>7.7248075272667842</v>
      </c>
      <c r="P53" s="306">
        <v>1</v>
      </c>
      <c r="Q53" s="307">
        <v>5</v>
      </c>
      <c r="R53" s="307">
        <v>173</v>
      </c>
    </row>
    <row r="54" spans="1:18" ht="16.5">
      <c r="A54" s="296" t="s">
        <v>117</v>
      </c>
      <c r="B54" s="297" t="s">
        <v>302</v>
      </c>
      <c r="C54" s="298" t="s">
        <v>70</v>
      </c>
      <c r="D54" s="299">
        <v>0.79545454545454553</v>
      </c>
      <c r="E54" s="300">
        <v>6163</v>
      </c>
      <c r="F54" s="247" t="s">
        <v>121</v>
      </c>
      <c r="G54" s="301" t="s">
        <v>211</v>
      </c>
      <c r="H54" s="302">
        <v>1</v>
      </c>
      <c r="I54" s="248">
        <v>3205.652</v>
      </c>
      <c r="J54" s="303">
        <v>9.8472631354260941E-3</v>
      </c>
      <c r="K54" s="303">
        <v>0.27643713008829063</v>
      </c>
      <c r="L54" s="303">
        <v>0.20970710190627445</v>
      </c>
      <c r="M54" s="304">
        <v>13.815</v>
      </c>
      <c r="N54" s="305">
        <v>3.1194902004334842E-2</v>
      </c>
      <c r="O54" s="305">
        <v>22.023600815060398</v>
      </c>
      <c r="P54" s="306">
        <v>8</v>
      </c>
      <c r="Q54" s="307">
        <v>1</v>
      </c>
      <c r="R54" s="307">
        <v>735</v>
      </c>
    </row>
    <row r="55" spans="1:18" ht="16.5">
      <c r="A55" s="296" t="s">
        <v>117</v>
      </c>
      <c r="B55" s="297" t="s">
        <v>304</v>
      </c>
      <c r="C55" s="298" t="s">
        <v>70</v>
      </c>
      <c r="D55" s="299">
        <v>0.76918302938089034</v>
      </c>
      <c r="E55" s="300">
        <v>6538</v>
      </c>
      <c r="F55" s="247" t="s">
        <v>121</v>
      </c>
      <c r="G55" s="301" t="s">
        <v>218</v>
      </c>
      <c r="H55" s="302">
        <v>2</v>
      </c>
      <c r="I55" s="248">
        <v>3028.529</v>
      </c>
      <c r="J55" s="303">
        <v>1.166337966266638E-2</v>
      </c>
      <c r="K55" s="303">
        <v>0.30249475193862935</v>
      </c>
      <c r="L55" s="303">
        <v>0.19052153702341962</v>
      </c>
      <c r="M55" s="304">
        <v>16.36</v>
      </c>
      <c r="N55" s="305">
        <v>0.26415464405326811</v>
      </c>
      <c r="O55" s="305">
        <v>29.684378125486003</v>
      </c>
      <c r="P55" s="306">
        <v>4</v>
      </c>
      <c r="Q55" s="307">
        <v>8</v>
      </c>
      <c r="R55" s="307">
        <v>899</v>
      </c>
    </row>
    <row r="56" spans="1:18" ht="16.5">
      <c r="A56" s="296" t="s">
        <v>117</v>
      </c>
      <c r="B56" s="297" t="s">
        <v>600</v>
      </c>
      <c r="C56" s="298" t="s">
        <v>70</v>
      </c>
      <c r="D56" s="299">
        <v>0.70969696969696972</v>
      </c>
      <c r="E56" s="300">
        <v>1362</v>
      </c>
      <c r="F56" s="247" t="s">
        <v>121</v>
      </c>
      <c r="G56" s="301" t="s">
        <v>474</v>
      </c>
      <c r="H56" s="302">
        <v>1</v>
      </c>
      <c r="I56" s="248">
        <v>1090.3309999999999</v>
      </c>
      <c r="J56" s="303">
        <v>1.1564939265420552E-2</v>
      </c>
      <c r="K56" s="303">
        <v>0.29265804050699562</v>
      </c>
      <c r="L56" s="303">
        <v>0.27514580434748714</v>
      </c>
      <c r="M56" s="304">
        <v>17.100999999999999</v>
      </c>
      <c r="N56" s="305">
        <v>0.27514580434748714</v>
      </c>
      <c r="O56" s="305">
        <v>38.97898894922735</v>
      </c>
      <c r="P56" s="306">
        <v>11</v>
      </c>
      <c r="Q56" s="307">
        <v>3</v>
      </c>
      <c r="R56" s="307">
        <v>425</v>
      </c>
    </row>
    <row r="57" spans="1:18" ht="16.5">
      <c r="A57" s="296" t="s">
        <v>117</v>
      </c>
      <c r="B57" s="297" t="s">
        <v>308</v>
      </c>
      <c r="C57" s="298" t="s">
        <v>67</v>
      </c>
      <c r="D57" s="299">
        <v>0.8423170413613279</v>
      </c>
      <c r="E57" s="300">
        <v>1710</v>
      </c>
      <c r="F57" s="247" t="s">
        <v>121</v>
      </c>
      <c r="G57" s="301" t="s">
        <v>211</v>
      </c>
      <c r="H57" s="302">
        <v>6</v>
      </c>
      <c r="I57" s="248">
        <v>2925.5119999999997</v>
      </c>
      <c r="J57" s="303">
        <v>1.1121589479978555E-2</v>
      </c>
      <c r="K57" s="303">
        <v>0.2865148770514418</v>
      </c>
      <c r="L57" s="303">
        <v>0.23551433048300605</v>
      </c>
      <c r="M57" s="304">
        <v>11.659000000000001</v>
      </c>
      <c r="N57" s="305">
        <v>0.10254615260508247</v>
      </c>
      <c r="O57" s="305">
        <v>24.679440726956514</v>
      </c>
      <c r="P57" s="306">
        <v>1</v>
      </c>
      <c r="Q57" s="307">
        <v>3</v>
      </c>
      <c r="R57" s="307">
        <v>722</v>
      </c>
    </row>
    <row r="58" spans="1:18" ht="16.5">
      <c r="A58" s="296" t="s">
        <v>117</v>
      </c>
      <c r="B58" s="297" t="s">
        <v>310</v>
      </c>
      <c r="C58" s="298" t="s">
        <v>70</v>
      </c>
      <c r="D58" s="299">
        <v>0.7936363636363637</v>
      </c>
      <c r="E58" s="300">
        <v>3150</v>
      </c>
      <c r="F58" s="247" t="s">
        <v>121</v>
      </c>
      <c r="G58" s="301" t="s">
        <v>212</v>
      </c>
      <c r="H58" s="302">
        <v>1</v>
      </c>
      <c r="I58" s="248">
        <v>3523.212</v>
      </c>
      <c r="J58" s="303">
        <v>1.0419889015917954E-2</v>
      </c>
      <c r="K58" s="303">
        <v>0.29141109230683976</v>
      </c>
      <c r="L58" s="303">
        <v>0.31164743989291588</v>
      </c>
      <c r="M58" s="304">
        <v>13.635</v>
      </c>
      <c r="N58" s="305">
        <v>1.9868233872954566</v>
      </c>
      <c r="O58" s="305">
        <v>9.1961539640532557</v>
      </c>
      <c r="P58" s="306">
        <v>19</v>
      </c>
      <c r="Q58" s="307">
        <v>70</v>
      </c>
      <c r="R58" s="307">
        <v>324</v>
      </c>
    </row>
    <row r="59" spans="1:18" ht="16.5">
      <c r="A59" s="296" t="s">
        <v>117</v>
      </c>
      <c r="B59" s="297" t="s">
        <v>314</v>
      </c>
      <c r="C59" s="298" t="s">
        <v>67</v>
      </c>
      <c r="D59" s="299">
        <v>0.82566666666666666</v>
      </c>
      <c r="E59" s="300">
        <v>2844</v>
      </c>
      <c r="F59" s="247" t="s">
        <v>120</v>
      </c>
      <c r="G59" s="301" t="s">
        <v>208</v>
      </c>
      <c r="H59" s="302">
        <v>1</v>
      </c>
      <c r="I59" s="248">
        <v>3104.471</v>
      </c>
      <c r="J59" s="303">
        <v>1.3539708182802205E-2</v>
      </c>
      <c r="K59" s="303">
        <v>0.3216394080680624</v>
      </c>
      <c r="L59" s="303">
        <v>0.19004848168979513</v>
      </c>
      <c r="M59" s="304">
        <v>12.938000000000001</v>
      </c>
      <c r="N59" s="305">
        <v>0</v>
      </c>
      <c r="O59" s="305">
        <v>19.488022274970518</v>
      </c>
      <c r="P59" s="306">
        <v>15</v>
      </c>
      <c r="Q59" s="307">
        <v>0</v>
      </c>
      <c r="R59" s="307">
        <v>605</v>
      </c>
    </row>
    <row r="60" spans="1:18" ht="16.5">
      <c r="A60" s="296" t="s">
        <v>117</v>
      </c>
      <c r="B60" s="297" t="s">
        <v>389</v>
      </c>
      <c r="C60" s="298" t="s">
        <v>70</v>
      </c>
      <c r="D60" s="299">
        <v>0.72015487303203529</v>
      </c>
      <c r="E60" s="300">
        <v>4474</v>
      </c>
      <c r="F60" s="247" t="s">
        <v>121</v>
      </c>
      <c r="G60" s="301" t="s">
        <v>212</v>
      </c>
      <c r="H60" s="302">
        <v>2</v>
      </c>
      <c r="I60" s="248">
        <v>3898.1570000000002</v>
      </c>
      <c r="J60" s="303">
        <v>8.8320555878592822E-3</v>
      </c>
      <c r="K60" s="303">
        <v>0.28383424164391213</v>
      </c>
      <c r="L60" s="303">
        <v>0.28244116386282031</v>
      </c>
      <c r="M60" s="304">
        <v>16.285</v>
      </c>
      <c r="N60" s="305">
        <v>2.2318239106326399</v>
      </c>
      <c r="O60" s="305">
        <v>50.870193273385347</v>
      </c>
      <c r="P60" s="306">
        <v>8</v>
      </c>
      <c r="Q60" s="307">
        <v>87</v>
      </c>
      <c r="R60" s="307">
        <v>1983</v>
      </c>
    </row>
    <row r="61" spans="1:18" ht="16.5">
      <c r="A61" s="296" t="s">
        <v>117</v>
      </c>
      <c r="B61" s="297" t="s">
        <v>316</v>
      </c>
      <c r="C61" s="298" t="s">
        <v>70</v>
      </c>
      <c r="D61" s="299">
        <v>0.79141671508191314</v>
      </c>
      <c r="E61" s="300">
        <v>9725</v>
      </c>
      <c r="F61" s="247" t="s">
        <v>120</v>
      </c>
      <c r="G61" s="301" t="s">
        <v>467</v>
      </c>
      <c r="H61" s="302">
        <v>3</v>
      </c>
      <c r="I61" s="248">
        <v>3590.9349999999995</v>
      </c>
      <c r="J61" s="303">
        <v>1.2154029606803863E-2</v>
      </c>
      <c r="K61" s="303">
        <v>0.32325684061406518</v>
      </c>
      <c r="L61" s="303">
        <v>0.24339064895354554</v>
      </c>
      <c r="M61" s="304">
        <v>16.009</v>
      </c>
      <c r="N61" s="305">
        <v>5.5695800675868552E-2</v>
      </c>
      <c r="O61" s="305">
        <v>36.619988944383572</v>
      </c>
      <c r="P61" s="306">
        <v>15</v>
      </c>
      <c r="Q61" s="307">
        <v>2</v>
      </c>
      <c r="R61" s="307">
        <v>1315</v>
      </c>
    </row>
    <row r="62" spans="1:18" ht="16.5">
      <c r="A62" s="296" t="s">
        <v>117</v>
      </c>
      <c r="B62" s="297" t="s">
        <v>318</v>
      </c>
      <c r="C62" s="298" t="s">
        <v>67</v>
      </c>
      <c r="D62" s="299">
        <v>0.80340524991113715</v>
      </c>
      <c r="E62" s="300">
        <v>6980</v>
      </c>
      <c r="F62" s="247" t="s">
        <v>119</v>
      </c>
      <c r="G62" s="301" t="s">
        <v>199</v>
      </c>
      <c r="H62" s="302">
        <v>9</v>
      </c>
      <c r="I62" s="248">
        <v>3132.4749999999995</v>
      </c>
      <c r="J62" s="303">
        <v>1.5505854689136039E-2</v>
      </c>
      <c r="K62" s="303">
        <v>0.3079599461185315</v>
      </c>
      <c r="L62" s="303">
        <v>0.22939160496915176</v>
      </c>
      <c r="M62" s="304">
        <v>15.573</v>
      </c>
      <c r="N62" s="305">
        <v>0.63847277312668105</v>
      </c>
      <c r="O62" s="305">
        <v>36.871802648065831</v>
      </c>
      <c r="P62" s="306">
        <v>15</v>
      </c>
      <c r="Q62" s="307">
        <v>27</v>
      </c>
      <c r="R62" s="307">
        <v>1418</v>
      </c>
    </row>
  </sheetData>
  <phoneticPr fontId="2" type="noConversion"/>
  <conditionalFormatting sqref="C14:D62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56"/>
  <sheetViews>
    <sheetView showGridLines="0" zoomScaleNormal="100" zoomScaleSheetLayoutView="85" workbookViewId="0"/>
  </sheetViews>
  <sheetFormatPr defaultRowHeight="13.5"/>
  <cols>
    <col min="1" max="2" width="9.140625" style="242"/>
    <col min="3" max="3" width="9.85546875" style="242" customWidth="1"/>
    <col min="4" max="16384" width="9.140625" style="242"/>
  </cols>
  <sheetData>
    <row r="1" spans="1:11" ht="3.75" customHeight="1">
      <c r="A1" s="237"/>
      <c r="B1" s="238"/>
      <c r="C1" s="239"/>
      <c r="D1" s="240"/>
      <c r="E1" s="240"/>
      <c r="F1" s="241"/>
      <c r="G1" s="240"/>
      <c r="H1" s="240"/>
      <c r="I1" s="240"/>
      <c r="J1" s="240"/>
      <c r="K1" s="240"/>
    </row>
    <row r="2" spans="1:11" ht="41.25">
      <c r="A2" s="318" t="s">
        <v>620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</row>
    <row r="4" spans="1:11" ht="17.25">
      <c r="A4" s="243" t="s">
        <v>391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</row>
    <row r="6" spans="1:11" ht="26.25">
      <c r="A6" s="245"/>
    </row>
    <row r="7" spans="1:11" ht="130.5" customHeight="1">
      <c r="A7" s="245"/>
    </row>
    <row r="8" spans="1:11" ht="26.25">
      <c r="A8" s="245"/>
    </row>
    <row r="9" spans="1:11" ht="26.25">
      <c r="A9" s="245"/>
    </row>
    <row r="10" spans="1:11" ht="40.5" customHeight="1">
      <c r="A10" s="245" t="s">
        <v>392</v>
      </c>
    </row>
    <row r="11" spans="1:11" ht="19.5" customHeight="1">
      <c r="A11" s="245"/>
    </row>
    <row r="12" spans="1:11" ht="17.25">
      <c r="A12" s="246" t="s">
        <v>393</v>
      </c>
    </row>
    <row r="13" spans="1:11" ht="40.5">
      <c r="A13" s="260" t="s">
        <v>0</v>
      </c>
      <c r="B13" s="261" t="s">
        <v>74</v>
      </c>
      <c r="C13" s="258" t="s">
        <v>65</v>
      </c>
      <c r="D13" s="258" t="s">
        <v>160</v>
      </c>
      <c r="E13" s="262" t="s">
        <v>146</v>
      </c>
      <c r="F13" s="261" t="s">
        <v>151</v>
      </c>
      <c r="G13" s="262" t="s">
        <v>149</v>
      </c>
      <c r="H13" s="262" t="s">
        <v>153</v>
      </c>
      <c r="I13" s="259" t="s">
        <v>155</v>
      </c>
      <c r="J13" s="262" t="s">
        <v>6</v>
      </c>
      <c r="K13" s="263" t="s">
        <v>7</v>
      </c>
    </row>
    <row r="14" spans="1:11" ht="16.5">
      <c r="A14" s="251" t="s">
        <v>117</v>
      </c>
      <c r="B14" s="252" t="s">
        <v>232</v>
      </c>
      <c r="C14" s="249" t="s">
        <v>70</v>
      </c>
      <c r="D14" s="250">
        <v>0.77078947368421047</v>
      </c>
      <c r="E14" s="253">
        <v>3444</v>
      </c>
      <c r="F14" s="247" t="s">
        <v>119</v>
      </c>
      <c r="G14" s="254" t="s">
        <v>198</v>
      </c>
      <c r="H14" s="255">
        <v>1</v>
      </c>
      <c r="I14" s="248">
        <v>4266.38</v>
      </c>
      <c r="J14" s="256">
        <v>7.0317224438516956E-2</v>
      </c>
      <c r="K14" s="257">
        <v>55.058386735358781</v>
      </c>
    </row>
    <row r="15" spans="1:11" ht="16.5">
      <c r="A15" s="251" t="s">
        <v>117</v>
      </c>
      <c r="B15" s="252" t="s">
        <v>234</v>
      </c>
      <c r="C15" s="249" t="s">
        <v>69</v>
      </c>
      <c r="D15" s="250">
        <v>0.88481481481481472</v>
      </c>
      <c r="E15" s="253">
        <v>2653</v>
      </c>
      <c r="F15" s="247" t="s">
        <v>120</v>
      </c>
      <c r="G15" s="254" t="s">
        <v>207</v>
      </c>
      <c r="H15" s="255">
        <v>1</v>
      </c>
      <c r="I15" s="248">
        <v>2993.3670000000002</v>
      </c>
      <c r="J15" s="256">
        <v>0.10022158993534705</v>
      </c>
      <c r="K15" s="257">
        <v>65.979213374103466</v>
      </c>
    </row>
    <row r="16" spans="1:11" ht="16.5">
      <c r="A16" s="251" t="s">
        <v>117</v>
      </c>
      <c r="B16" s="252" t="s">
        <v>238</v>
      </c>
      <c r="C16" s="249" t="s">
        <v>70</v>
      </c>
      <c r="D16" s="250">
        <v>0.7596551724137931</v>
      </c>
      <c r="E16" s="253">
        <v>972</v>
      </c>
      <c r="F16" s="247" t="s">
        <v>120</v>
      </c>
      <c r="G16" s="254" t="s">
        <v>204</v>
      </c>
      <c r="H16" s="255">
        <v>1</v>
      </c>
      <c r="I16" s="248">
        <v>2734.6149999999998</v>
      </c>
      <c r="J16" s="256">
        <v>0</v>
      </c>
      <c r="K16" s="257">
        <v>47.977503231716355</v>
      </c>
    </row>
    <row r="17" spans="1:11" ht="16.5">
      <c r="A17" s="251" t="s">
        <v>117</v>
      </c>
      <c r="B17" s="252" t="s">
        <v>333</v>
      </c>
      <c r="C17" s="249" t="s">
        <v>70</v>
      </c>
      <c r="D17" s="250">
        <v>0.76964285714285707</v>
      </c>
      <c r="E17" s="253">
        <v>8368</v>
      </c>
      <c r="F17" s="247" t="s">
        <v>122</v>
      </c>
      <c r="G17" s="254" t="s">
        <v>222</v>
      </c>
      <c r="H17" s="255">
        <v>1</v>
      </c>
      <c r="I17" s="248">
        <v>3549.654</v>
      </c>
      <c r="J17" s="256">
        <v>0</v>
      </c>
      <c r="K17" s="257">
        <v>23.889652343580529</v>
      </c>
    </row>
    <row r="18" spans="1:11" ht="16.5">
      <c r="A18" s="251" t="s">
        <v>117</v>
      </c>
      <c r="B18" s="252" t="s">
        <v>172</v>
      </c>
      <c r="C18" s="249" t="s">
        <v>70</v>
      </c>
      <c r="D18" s="250">
        <v>0.75576050446422416</v>
      </c>
      <c r="E18" s="253">
        <v>2724</v>
      </c>
      <c r="F18" s="247" t="s">
        <v>122</v>
      </c>
      <c r="G18" s="254" t="s">
        <v>227</v>
      </c>
      <c r="H18" s="255">
        <v>5</v>
      </c>
      <c r="I18" s="248">
        <v>3059.0589999999997</v>
      </c>
      <c r="J18" s="256">
        <v>0.19613874724220751</v>
      </c>
      <c r="K18" s="257">
        <v>45.340740404156968</v>
      </c>
    </row>
    <row r="19" spans="1:11" ht="16.5">
      <c r="A19" s="251" t="s">
        <v>117</v>
      </c>
      <c r="B19" s="252" t="s">
        <v>241</v>
      </c>
      <c r="C19" s="249" t="s">
        <v>70</v>
      </c>
      <c r="D19" s="250">
        <v>0.76243774440175671</v>
      </c>
      <c r="E19" s="253">
        <v>9192</v>
      </c>
      <c r="F19" s="247" t="s">
        <v>121</v>
      </c>
      <c r="G19" s="254" t="s">
        <v>217</v>
      </c>
      <c r="H19" s="255">
        <v>6</v>
      </c>
      <c r="I19" s="248">
        <v>3317.4139999999993</v>
      </c>
      <c r="J19" s="256">
        <v>2.2909410763926363</v>
      </c>
      <c r="K19" s="257">
        <v>47.627459219741652</v>
      </c>
    </row>
    <row r="20" spans="1:11" ht="16.5">
      <c r="A20" s="251" t="s">
        <v>117</v>
      </c>
      <c r="B20" s="252" t="s">
        <v>401</v>
      </c>
      <c r="C20" s="249" t="s">
        <v>70</v>
      </c>
      <c r="D20" s="250">
        <v>0.78447368421052632</v>
      </c>
      <c r="E20" s="253">
        <v>7905</v>
      </c>
      <c r="F20" s="247" t="s">
        <v>119</v>
      </c>
      <c r="G20" s="254" t="s">
        <v>199</v>
      </c>
      <c r="H20" s="255">
        <v>1</v>
      </c>
      <c r="I20" s="248">
        <v>3582.0219999999999</v>
      </c>
      <c r="J20" s="256">
        <v>0</v>
      </c>
      <c r="K20" s="257">
        <v>25.209225403975744</v>
      </c>
    </row>
    <row r="21" spans="1:11" ht="16.5">
      <c r="A21" s="251" t="s">
        <v>117</v>
      </c>
      <c r="B21" s="252" t="s">
        <v>243</v>
      </c>
      <c r="C21" s="249" t="s">
        <v>67</v>
      </c>
      <c r="D21" s="250">
        <v>0.80172413793103459</v>
      </c>
      <c r="E21" s="253">
        <v>1658</v>
      </c>
      <c r="F21" s="247" t="s">
        <v>120</v>
      </c>
      <c r="G21" s="254" t="s">
        <v>205</v>
      </c>
      <c r="H21" s="255">
        <v>1</v>
      </c>
      <c r="I21" s="248">
        <v>2264.8939999999998</v>
      </c>
      <c r="J21" s="256">
        <v>4.4152176658157072E-2</v>
      </c>
      <c r="K21" s="257">
        <v>28.389849591194999</v>
      </c>
    </row>
    <row r="22" spans="1:11" ht="16.5">
      <c r="A22" s="251" t="s">
        <v>117</v>
      </c>
      <c r="B22" s="252" t="s">
        <v>245</v>
      </c>
      <c r="C22" s="249" t="s">
        <v>70</v>
      </c>
      <c r="D22" s="250">
        <v>0.73382352941176476</v>
      </c>
      <c r="E22" s="253">
        <v>4106</v>
      </c>
      <c r="F22" s="247" t="s">
        <v>121</v>
      </c>
      <c r="G22" s="254" t="s">
        <v>217</v>
      </c>
      <c r="H22" s="255">
        <v>1</v>
      </c>
      <c r="I22" s="248">
        <v>3640.7869999999998</v>
      </c>
      <c r="J22" s="256">
        <v>5.4933177909061971E-2</v>
      </c>
      <c r="K22" s="257">
        <v>70.314467723599321</v>
      </c>
    </row>
    <row r="23" spans="1:11" ht="16.5">
      <c r="A23" s="251" t="s">
        <v>117</v>
      </c>
      <c r="B23" s="252" t="s">
        <v>337</v>
      </c>
      <c r="C23" s="249" t="s">
        <v>69</v>
      </c>
      <c r="D23" s="250">
        <v>0.88148148148148142</v>
      </c>
      <c r="E23" s="253">
        <v>1052</v>
      </c>
      <c r="F23" s="247" t="s">
        <v>122</v>
      </c>
      <c r="G23" s="254" t="s">
        <v>322</v>
      </c>
      <c r="H23" s="255">
        <v>1</v>
      </c>
      <c r="I23" s="248">
        <v>2677.7440000000001</v>
      </c>
      <c r="J23" s="256">
        <v>0.44813843294952765</v>
      </c>
      <c r="K23" s="257">
        <v>32.228622302953532</v>
      </c>
    </row>
    <row r="24" spans="1:11" ht="16.5">
      <c r="A24" s="251" t="s">
        <v>117</v>
      </c>
      <c r="B24" s="252" t="s">
        <v>249</v>
      </c>
      <c r="C24" s="249" t="s">
        <v>70</v>
      </c>
      <c r="D24" s="250">
        <v>0.77092535784291516</v>
      </c>
      <c r="E24" s="253">
        <v>2377</v>
      </c>
      <c r="F24" s="247" t="s">
        <v>121</v>
      </c>
      <c r="G24" s="254" t="s">
        <v>215</v>
      </c>
      <c r="H24" s="255">
        <v>2</v>
      </c>
      <c r="I24" s="248">
        <v>3375.0609999999997</v>
      </c>
      <c r="J24" s="256">
        <v>5.9258188222375836E-2</v>
      </c>
      <c r="K24" s="257">
        <v>36.621560321428269</v>
      </c>
    </row>
    <row r="25" spans="1:11" ht="16.5">
      <c r="A25" s="251" t="s">
        <v>117</v>
      </c>
      <c r="B25" s="252" t="s">
        <v>251</v>
      </c>
      <c r="C25" s="249" t="s">
        <v>67</v>
      </c>
      <c r="D25" s="250">
        <v>0.80103448275862066</v>
      </c>
      <c r="E25" s="253">
        <v>3233</v>
      </c>
      <c r="F25" s="247" t="s">
        <v>120</v>
      </c>
      <c r="G25" s="254" t="s">
        <v>202</v>
      </c>
      <c r="H25" s="255">
        <v>1</v>
      </c>
      <c r="I25" s="248">
        <v>3269.6509999999998</v>
      </c>
      <c r="J25" s="256">
        <v>0</v>
      </c>
      <c r="K25" s="257">
        <v>30.645472559609576</v>
      </c>
    </row>
    <row r="26" spans="1:11" ht="16.5">
      <c r="A26" s="251" t="s">
        <v>117</v>
      </c>
      <c r="B26" s="252" t="s">
        <v>253</v>
      </c>
      <c r="C26" s="249" t="s">
        <v>70</v>
      </c>
      <c r="D26" s="250">
        <v>0.79872848974098809</v>
      </c>
      <c r="E26" s="253">
        <v>2557</v>
      </c>
      <c r="F26" s="247" t="s">
        <v>119</v>
      </c>
      <c r="G26" s="254" t="s">
        <v>382</v>
      </c>
      <c r="H26" s="255">
        <v>8</v>
      </c>
      <c r="I26" s="248">
        <v>16450.553</v>
      </c>
      <c r="J26" s="256">
        <v>0.63827641538858904</v>
      </c>
      <c r="K26" s="257">
        <v>30.436666779530146</v>
      </c>
    </row>
    <row r="27" spans="1:11" ht="16.5">
      <c r="A27" s="251" t="s">
        <v>117</v>
      </c>
      <c r="B27" s="252" t="s">
        <v>258</v>
      </c>
      <c r="C27" s="249" t="s">
        <v>70</v>
      </c>
      <c r="D27" s="250">
        <v>0.74384615384615382</v>
      </c>
      <c r="E27" s="253">
        <v>5584</v>
      </c>
      <c r="F27" s="247" t="s">
        <v>119</v>
      </c>
      <c r="G27" s="254" t="s">
        <v>197</v>
      </c>
      <c r="H27" s="255">
        <v>1</v>
      </c>
      <c r="I27" s="248">
        <v>3541.152</v>
      </c>
      <c r="J27" s="256">
        <v>0</v>
      </c>
      <c r="K27" s="257">
        <v>20.049972438347748</v>
      </c>
    </row>
    <row r="28" spans="1:11" ht="16.5">
      <c r="A28" s="251" t="s">
        <v>117</v>
      </c>
      <c r="B28" s="252" t="s">
        <v>260</v>
      </c>
      <c r="C28" s="249" t="s">
        <v>70</v>
      </c>
      <c r="D28" s="250">
        <v>0.78937499999999994</v>
      </c>
      <c r="E28" s="253">
        <v>49</v>
      </c>
      <c r="F28" s="247" t="s">
        <v>121</v>
      </c>
      <c r="G28" s="254" t="s">
        <v>215</v>
      </c>
      <c r="H28" s="255">
        <v>1</v>
      </c>
      <c r="I28" s="248">
        <v>3293.5520000000001</v>
      </c>
      <c r="J28" s="256">
        <v>0</v>
      </c>
      <c r="K28" s="257">
        <v>20.676764781609641</v>
      </c>
    </row>
    <row r="29" spans="1:11" ht="16.5">
      <c r="A29" s="251" t="s">
        <v>117</v>
      </c>
      <c r="B29" s="252" t="s">
        <v>262</v>
      </c>
      <c r="C29" s="249" t="s">
        <v>67</v>
      </c>
      <c r="D29" s="250">
        <v>0.84</v>
      </c>
      <c r="E29" s="253">
        <v>5906</v>
      </c>
      <c r="F29" s="247" t="s">
        <v>120</v>
      </c>
      <c r="G29" s="254" t="s">
        <v>203</v>
      </c>
      <c r="H29" s="255">
        <v>1</v>
      </c>
      <c r="I29" s="248">
        <v>3159.7240000000002</v>
      </c>
      <c r="J29" s="256">
        <v>0.15824166920908281</v>
      </c>
      <c r="K29" s="257">
        <v>26.552952093284095</v>
      </c>
    </row>
    <row r="30" spans="1:11" ht="16.5">
      <c r="A30" s="251" t="s">
        <v>117</v>
      </c>
      <c r="B30" s="252" t="s">
        <v>266</v>
      </c>
      <c r="C30" s="249" t="s">
        <v>70</v>
      </c>
      <c r="D30" s="250">
        <v>0.7820687945596585</v>
      </c>
      <c r="E30" s="253">
        <v>4156</v>
      </c>
      <c r="F30" s="247" t="s">
        <v>122</v>
      </c>
      <c r="G30" s="254" t="s">
        <v>404</v>
      </c>
      <c r="H30" s="255">
        <v>6</v>
      </c>
      <c r="I30" s="248">
        <v>3072.5059999999999</v>
      </c>
      <c r="J30" s="256">
        <v>0.19528033468445627</v>
      </c>
      <c r="K30" s="257">
        <v>34.304245459569486</v>
      </c>
    </row>
    <row r="31" spans="1:11" ht="16.5">
      <c r="A31" s="251" t="s">
        <v>117</v>
      </c>
      <c r="B31" s="252" t="s">
        <v>268</v>
      </c>
      <c r="C31" s="249" t="s">
        <v>69</v>
      </c>
      <c r="D31" s="250">
        <v>0.88424242424242439</v>
      </c>
      <c r="E31" s="253">
        <v>2824</v>
      </c>
      <c r="F31" s="247" t="s">
        <v>121</v>
      </c>
      <c r="G31" s="254" t="s">
        <v>209</v>
      </c>
      <c r="H31" s="255">
        <v>1</v>
      </c>
      <c r="I31" s="248">
        <v>3754.4839999999999</v>
      </c>
      <c r="J31" s="256">
        <v>2.6634818526327455E-2</v>
      </c>
      <c r="K31" s="257">
        <v>24.717111592431877</v>
      </c>
    </row>
    <row r="32" spans="1:11" ht="16.5">
      <c r="A32" s="251" t="s">
        <v>117</v>
      </c>
      <c r="B32" s="252" t="s">
        <v>270</v>
      </c>
      <c r="C32" s="249" t="s">
        <v>67</v>
      </c>
      <c r="D32" s="250">
        <v>0.82729345014903033</v>
      </c>
      <c r="E32" s="253">
        <v>1862</v>
      </c>
      <c r="F32" s="247" t="s">
        <v>122</v>
      </c>
      <c r="G32" s="254" t="s">
        <v>323</v>
      </c>
      <c r="H32" s="255">
        <v>8</v>
      </c>
      <c r="I32" s="248">
        <v>3277.4679999999998</v>
      </c>
      <c r="J32" s="256">
        <v>0.85431802842926308</v>
      </c>
      <c r="K32" s="257">
        <v>39.115561158796979</v>
      </c>
    </row>
    <row r="33" spans="1:11" ht="16.5">
      <c r="A33" s="251" t="s">
        <v>117</v>
      </c>
      <c r="B33" s="252" t="s">
        <v>347</v>
      </c>
      <c r="C33" s="249" t="s">
        <v>70</v>
      </c>
      <c r="D33" s="250">
        <v>0.71818666888838822</v>
      </c>
      <c r="E33" s="253">
        <v>5292</v>
      </c>
      <c r="F33" s="247" t="s">
        <v>121</v>
      </c>
      <c r="G33" s="254" t="s">
        <v>217</v>
      </c>
      <c r="H33" s="255">
        <v>5</v>
      </c>
      <c r="I33" s="248">
        <v>2310.4219999999996</v>
      </c>
      <c r="J33" s="256">
        <v>8.656427267399637E-2</v>
      </c>
      <c r="K33" s="257">
        <v>29.215442027473774</v>
      </c>
    </row>
    <row r="34" spans="1:11" ht="16.5">
      <c r="A34" s="251" t="s">
        <v>117</v>
      </c>
      <c r="B34" s="252" t="s">
        <v>274</v>
      </c>
      <c r="C34" s="249" t="s">
        <v>67</v>
      </c>
      <c r="D34" s="250">
        <v>0.8332142857142858</v>
      </c>
      <c r="E34" s="253">
        <v>4503</v>
      </c>
      <c r="F34" s="247" t="s">
        <v>120</v>
      </c>
      <c r="G34" s="254" t="s">
        <v>203</v>
      </c>
      <c r="H34" s="255">
        <v>1</v>
      </c>
      <c r="I34" s="248">
        <v>2882.5590000000002</v>
      </c>
      <c r="J34" s="256">
        <v>0.20814838482057088</v>
      </c>
      <c r="K34" s="257">
        <v>35.593373804317622</v>
      </c>
    </row>
    <row r="35" spans="1:11" ht="16.5">
      <c r="A35" s="251" t="s">
        <v>117</v>
      </c>
      <c r="B35" s="252" t="s">
        <v>280</v>
      </c>
      <c r="C35" s="249" t="s">
        <v>70</v>
      </c>
      <c r="D35" s="250">
        <v>0.7577174109029825</v>
      </c>
      <c r="E35" s="253">
        <v>6860</v>
      </c>
      <c r="F35" s="247" t="s">
        <v>120</v>
      </c>
      <c r="G35" s="254" t="s">
        <v>201</v>
      </c>
      <c r="H35" s="255">
        <v>3</v>
      </c>
      <c r="I35" s="248">
        <v>3401.0750000000003</v>
      </c>
      <c r="J35" s="256">
        <v>0.26462221503495215</v>
      </c>
      <c r="K35" s="257">
        <v>57.805252750968442</v>
      </c>
    </row>
    <row r="36" spans="1:11" ht="16.5">
      <c r="A36" s="251" t="s">
        <v>117</v>
      </c>
      <c r="B36" s="252" t="s">
        <v>349</v>
      </c>
      <c r="C36" s="249" t="s">
        <v>69</v>
      </c>
      <c r="D36" s="250">
        <v>0.88259259259259248</v>
      </c>
      <c r="E36" s="253">
        <v>9396</v>
      </c>
      <c r="F36" s="247" t="s">
        <v>122</v>
      </c>
      <c r="G36" s="254" t="s">
        <v>324</v>
      </c>
      <c r="H36" s="255">
        <v>1</v>
      </c>
      <c r="I36" s="248">
        <v>3227.9609999999998</v>
      </c>
      <c r="J36" s="256">
        <v>2.5712826146288634</v>
      </c>
      <c r="K36" s="257">
        <v>69.362671977759334</v>
      </c>
    </row>
    <row r="37" spans="1:11" ht="16.5">
      <c r="A37" s="251" t="s">
        <v>117</v>
      </c>
      <c r="B37" s="252" t="s">
        <v>282</v>
      </c>
      <c r="C37" s="249" t="s">
        <v>70</v>
      </c>
      <c r="D37" s="250">
        <v>0.76894736842105271</v>
      </c>
      <c r="E37" s="253">
        <v>3055</v>
      </c>
      <c r="F37" s="247" t="s">
        <v>119</v>
      </c>
      <c r="G37" s="254" t="s">
        <v>199</v>
      </c>
      <c r="H37" s="255">
        <v>1</v>
      </c>
      <c r="I37" s="248">
        <v>3665.9720000000002</v>
      </c>
      <c r="J37" s="256">
        <v>2.72778951939622E-2</v>
      </c>
      <c r="K37" s="257">
        <v>22.340596163855043</v>
      </c>
    </row>
    <row r="38" spans="1:11" ht="16.5">
      <c r="A38" s="251" t="s">
        <v>117</v>
      </c>
      <c r="B38" s="252" t="s">
        <v>353</v>
      </c>
      <c r="C38" s="249" t="s">
        <v>69</v>
      </c>
      <c r="D38" s="250">
        <v>0.87111111111111106</v>
      </c>
      <c r="E38" s="253">
        <v>9560</v>
      </c>
      <c r="F38" s="247" t="s">
        <v>122</v>
      </c>
      <c r="G38" s="254" t="s">
        <v>224</v>
      </c>
      <c r="H38" s="255">
        <v>1</v>
      </c>
      <c r="I38" s="248">
        <v>2972.3069999999998</v>
      </c>
      <c r="J38" s="256">
        <v>1.61490720844112</v>
      </c>
      <c r="K38" s="257">
        <v>34.956012282715079</v>
      </c>
    </row>
    <row r="39" spans="1:11" ht="16.5">
      <c r="A39" s="251" t="s">
        <v>117</v>
      </c>
      <c r="B39" s="252" t="s">
        <v>560</v>
      </c>
      <c r="C39" s="249" t="s">
        <v>69</v>
      </c>
      <c r="D39" s="250">
        <v>0.85004100406501792</v>
      </c>
      <c r="E39" s="253">
        <v>6479</v>
      </c>
      <c r="F39" s="247" t="s">
        <v>120</v>
      </c>
      <c r="G39" s="254" t="s">
        <v>203</v>
      </c>
      <c r="H39" s="255">
        <v>4</v>
      </c>
      <c r="I39" s="248">
        <v>1528.1759999999999</v>
      </c>
      <c r="J39" s="256">
        <v>0.32718744437813446</v>
      </c>
      <c r="K39" s="257">
        <v>39.327930814251765</v>
      </c>
    </row>
    <row r="40" spans="1:11" ht="16.5">
      <c r="A40" s="251" t="s">
        <v>117</v>
      </c>
      <c r="B40" s="252" t="s">
        <v>292</v>
      </c>
      <c r="C40" s="249" t="s">
        <v>69</v>
      </c>
      <c r="D40" s="250">
        <v>0.87307692307692308</v>
      </c>
      <c r="E40" s="253">
        <v>2964</v>
      </c>
      <c r="F40" s="247" t="s">
        <v>119</v>
      </c>
      <c r="G40" s="254" t="s">
        <v>197</v>
      </c>
      <c r="H40" s="255">
        <v>1</v>
      </c>
      <c r="I40" s="248">
        <v>3680.4549999999999</v>
      </c>
      <c r="J40" s="256">
        <v>5.4341107281572522E-2</v>
      </c>
      <c r="K40" s="257">
        <v>29.507221253893881</v>
      </c>
    </row>
    <row r="41" spans="1:11" ht="16.5">
      <c r="A41" s="251" t="s">
        <v>117</v>
      </c>
      <c r="B41" s="252" t="s">
        <v>380</v>
      </c>
      <c r="C41" s="249" t="s">
        <v>67</v>
      </c>
      <c r="D41" s="250">
        <v>0.80223637526502889</v>
      </c>
      <c r="E41" s="253">
        <v>6571</v>
      </c>
      <c r="F41" s="247" t="s">
        <v>120</v>
      </c>
      <c r="G41" s="254" t="s">
        <v>207</v>
      </c>
      <c r="H41" s="255">
        <v>4</v>
      </c>
      <c r="I41" s="248">
        <v>1784.539</v>
      </c>
      <c r="J41" s="256">
        <v>0.11207376246750561</v>
      </c>
      <c r="K41" s="257">
        <v>32.781575521745395</v>
      </c>
    </row>
    <row r="42" spans="1:11" ht="16.5">
      <c r="A42" s="251" t="s">
        <v>117</v>
      </c>
      <c r="B42" s="252" t="s">
        <v>359</v>
      </c>
      <c r="C42" s="249" t="s">
        <v>69</v>
      </c>
      <c r="D42" s="250">
        <v>0.88185185185185166</v>
      </c>
      <c r="E42" s="253">
        <v>5786</v>
      </c>
      <c r="F42" s="247" t="s">
        <v>122</v>
      </c>
      <c r="G42" s="254" t="s">
        <v>322</v>
      </c>
      <c r="H42" s="255">
        <v>1</v>
      </c>
      <c r="I42" s="248">
        <v>2883.8119999999999</v>
      </c>
      <c r="J42" s="256">
        <v>1.8031688612156411</v>
      </c>
      <c r="K42" s="257">
        <v>71.849343854592462</v>
      </c>
    </row>
    <row r="43" spans="1:11" ht="16.5">
      <c r="A43" s="251" t="s">
        <v>117</v>
      </c>
      <c r="B43" s="252" t="s">
        <v>409</v>
      </c>
      <c r="C43" s="249" t="s">
        <v>70</v>
      </c>
      <c r="D43" s="250">
        <v>0.75753869470963109</v>
      </c>
      <c r="E43" s="253">
        <v>6014</v>
      </c>
      <c r="F43" s="247" t="s">
        <v>122</v>
      </c>
      <c r="G43" s="254" t="s">
        <v>404</v>
      </c>
      <c r="H43" s="255">
        <v>2</v>
      </c>
      <c r="I43" s="248">
        <v>3102.2950000000001</v>
      </c>
      <c r="J43" s="256">
        <v>9.6702602428202347E-2</v>
      </c>
      <c r="K43" s="257">
        <v>22.338301160914742</v>
      </c>
    </row>
    <row r="44" spans="1:11" ht="16.5">
      <c r="A44" s="251" t="s">
        <v>117</v>
      </c>
      <c r="B44" s="252" t="s">
        <v>583</v>
      </c>
      <c r="C44" s="249" t="s">
        <v>70</v>
      </c>
      <c r="D44" s="250">
        <v>0.77640304549936545</v>
      </c>
      <c r="E44" s="253">
        <v>9498</v>
      </c>
      <c r="F44" s="247" t="s">
        <v>120</v>
      </c>
      <c r="G44" s="254" t="s">
        <v>201</v>
      </c>
      <c r="H44" s="255">
        <v>3</v>
      </c>
      <c r="I44" s="248">
        <v>3325.0950000000003</v>
      </c>
      <c r="J44" s="256">
        <v>6.0148657406780853E-2</v>
      </c>
      <c r="K44" s="257">
        <v>39.607890902365192</v>
      </c>
    </row>
    <row r="45" spans="1:11" ht="16.5">
      <c r="A45" s="251" t="s">
        <v>117</v>
      </c>
      <c r="B45" s="252" t="s">
        <v>298</v>
      </c>
      <c r="C45" s="249" t="s">
        <v>67</v>
      </c>
      <c r="D45" s="250">
        <v>0.82117647058823529</v>
      </c>
      <c r="E45" s="253">
        <v>6810</v>
      </c>
      <c r="F45" s="247" t="s">
        <v>121</v>
      </c>
      <c r="G45" s="254" t="s">
        <v>214</v>
      </c>
      <c r="H45" s="255">
        <v>1</v>
      </c>
      <c r="I45" s="248">
        <v>3577.2809999999999</v>
      </c>
      <c r="J45" s="256">
        <v>0.16772515214767864</v>
      </c>
      <c r="K45" s="257">
        <v>26.27694050313632</v>
      </c>
    </row>
    <row r="46" spans="1:11" ht="16.5">
      <c r="A46" s="251" t="s">
        <v>117</v>
      </c>
      <c r="B46" s="252" t="s">
        <v>361</v>
      </c>
      <c r="C46" s="249" t="s">
        <v>69</v>
      </c>
      <c r="D46" s="250">
        <v>0.86142857142857143</v>
      </c>
      <c r="E46" s="253">
        <v>4337</v>
      </c>
      <c r="F46" s="247" t="s">
        <v>122</v>
      </c>
      <c r="G46" s="254" t="s">
        <v>222</v>
      </c>
      <c r="H46" s="255">
        <v>1</v>
      </c>
      <c r="I46" s="248">
        <v>2959.8330000000001</v>
      </c>
      <c r="J46" s="256">
        <v>0</v>
      </c>
      <c r="K46" s="257">
        <v>24.190553994093584</v>
      </c>
    </row>
    <row r="47" spans="1:11" ht="16.5">
      <c r="A47" s="251" t="s">
        <v>117</v>
      </c>
      <c r="B47" s="252" t="s">
        <v>592</v>
      </c>
      <c r="C47" s="249" t="s">
        <v>69</v>
      </c>
      <c r="D47" s="250">
        <v>0.86806501971053063</v>
      </c>
      <c r="E47" s="253">
        <v>9106</v>
      </c>
      <c r="F47" s="247" t="s">
        <v>120</v>
      </c>
      <c r="G47" s="254" t="s">
        <v>467</v>
      </c>
      <c r="H47" s="255">
        <v>2</v>
      </c>
      <c r="I47" s="248">
        <v>3261.37</v>
      </c>
      <c r="J47" s="256">
        <v>6.132392215541322E-2</v>
      </c>
      <c r="K47" s="257">
        <v>33.850805029788098</v>
      </c>
    </row>
    <row r="48" spans="1:11" ht="16.5">
      <c r="A48" s="251" t="s">
        <v>117</v>
      </c>
      <c r="B48" s="252" t="s">
        <v>302</v>
      </c>
      <c r="C48" s="249" t="s">
        <v>70</v>
      </c>
      <c r="D48" s="250">
        <v>0.79545454545454553</v>
      </c>
      <c r="E48" s="253">
        <v>6163</v>
      </c>
      <c r="F48" s="247" t="s">
        <v>121</v>
      </c>
      <c r="G48" s="254" t="s">
        <v>211</v>
      </c>
      <c r="H48" s="255">
        <v>1</v>
      </c>
      <c r="I48" s="248">
        <v>3205.652</v>
      </c>
      <c r="J48" s="256">
        <v>3.1194902004334842E-2</v>
      </c>
      <c r="K48" s="257">
        <v>22.023600815060398</v>
      </c>
    </row>
    <row r="49" spans="1:11" ht="16.5">
      <c r="A49" s="251" t="s">
        <v>117</v>
      </c>
      <c r="B49" s="252" t="s">
        <v>365</v>
      </c>
      <c r="C49" s="249" t="s">
        <v>69</v>
      </c>
      <c r="D49" s="250">
        <v>0.868148148148148</v>
      </c>
      <c r="E49" s="253">
        <v>6048</v>
      </c>
      <c r="F49" s="247" t="s">
        <v>122</v>
      </c>
      <c r="G49" s="254" t="s">
        <v>321</v>
      </c>
      <c r="H49" s="255">
        <v>1</v>
      </c>
      <c r="I49" s="248">
        <v>2845.777</v>
      </c>
      <c r="J49" s="256">
        <v>2.1786668456453193</v>
      </c>
      <c r="K49" s="257">
        <v>50.039057874176365</v>
      </c>
    </row>
    <row r="50" spans="1:11" ht="16.5">
      <c r="A50" s="251" t="s">
        <v>117</v>
      </c>
      <c r="B50" s="252" t="s">
        <v>304</v>
      </c>
      <c r="C50" s="249" t="s">
        <v>70</v>
      </c>
      <c r="D50" s="250">
        <v>0.76918302938089034</v>
      </c>
      <c r="E50" s="253">
        <v>6538</v>
      </c>
      <c r="F50" s="247" t="s">
        <v>121</v>
      </c>
      <c r="G50" s="254" t="s">
        <v>218</v>
      </c>
      <c r="H50" s="255">
        <v>2</v>
      </c>
      <c r="I50" s="248">
        <v>3028.529</v>
      </c>
      <c r="J50" s="256">
        <v>0.26415464405326811</v>
      </c>
      <c r="K50" s="257">
        <v>29.684378125486003</v>
      </c>
    </row>
    <row r="51" spans="1:11" ht="16.5">
      <c r="A51" s="251" t="s">
        <v>117</v>
      </c>
      <c r="B51" s="252" t="s">
        <v>600</v>
      </c>
      <c r="C51" s="249" t="s">
        <v>70</v>
      </c>
      <c r="D51" s="250">
        <v>0.70969696969696972</v>
      </c>
      <c r="E51" s="253">
        <v>1362</v>
      </c>
      <c r="F51" s="247" t="s">
        <v>121</v>
      </c>
      <c r="G51" s="254" t="s">
        <v>474</v>
      </c>
      <c r="H51" s="255">
        <v>1</v>
      </c>
      <c r="I51" s="248">
        <v>1090.3309999999999</v>
      </c>
      <c r="J51" s="256">
        <v>0.27514580434748714</v>
      </c>
      <c r="K51" s="257">
        <v>38.97898894922735</v>
      </c>
    </row>
    <row r="52" spans="1:11" ht="16.5">
      <c r="A52" s="251" t="s">
        <v>117</v>
      </c>
      <c r="B52" s="252" t="s">
        <v>306</v>
      </c>
      <c r="C52" s="249" t="s">
        <v>69</v>
      </c>
      <c r="D52" s="250">
        <v>0.85851084731716698</v>
      </c>
      <c r="E52" s="253">
        <v>819</v>
      </c>
      <c r="F52" s="247" t="s">
        <v>119</v>
      </c>
      <c r="G52" s="254" t="s">
        <v>198</v>
      </c>
      <c r="H52" s="255">
        <v>8</v>
      </c>
      <c r="I52" s="248">
        <v>3007.3240000000001</v>
      </c>
      <c r="J52" s="256">
        <v>0.56528661361396382</v>
      </c>
      <c r="K52" s="257">
        <v>58.091512587270273</v>
      </c>
    </row>
    <row r="53" spans="1:11" ht="16.5">
      <c r="A53" s="251" t="s">
        <v>117</v>
      </c>
      <c r="B53" s="252" t="s">
        <v>308</v>
      </c>
      <c r="C53" s="249" t="s">
        <v>67</v>
      </c>
      <c r="D53" s="250">
        <v>0.8423170413613279</v>
      </c>
      <c r="E53" s="253">
        <v>1710</v>
      </c>
      <c r="F53" s="247" t="s">
        <v>121</v>
      </c>
      <c r="G53" s="254" t="s">
        <v>211</v>
      </c>
      <c r="H53" s="255">
        <v>6</v>
      </c>
      <c r="I53" s="248">
        <v>2925.5119999999997</v>
      </c>
      <c r="J53" s="256">
        <v>0.10254615260508247</v>
      </c>
      <c r="K53" s="257">
        <v>24.679440726956514</v>
      </c>
    </row>
    <row r="54" spans="1:11" ht="16.5">
      <c r="A54" s="251" t="s">
        <v>117</v>
      </c>
      <c r="B54" s="252" t="s">
        <v>389</v>
      </c>
      <c r="C54" s="249" t="s">
        <v>70</v>
      </c>
      <c r="D54" s="250">
        <v>0.72015487303203529</v>
      </c>
      <c r="E54" s="253">
        <v>4474</v>
      </c>
      <c r="F54" s="247" t="s">
        <v>121</v>
      </c>
      <c r="G54" s="254" t="s">
        <v>212</v>
      </c>
      <c r="H54" s="255">
        <v>2</v>
      </c>
      <c r="I54" s="248">
        <v>3898.1570000000002</v>
      </c>
      <c r="J54" s="256">
        <v>2.2318239106326399</v>
      </c>
      <c r="K54" s="257">
        <v>50.870193273385347</v>
      </c>
    </row>
    <row r="55" spans="1:11" ht="16.5">
      <c r="A55" s="251" t="s">
        <v>117</v>
      </c>
      <c r="B55" s="252" t="s">
        <v>316</v>
      </c>
      <c r="C55" s="249" t="s">
        <v>70</v>
      </c>
      <c r="D55" s="250">
        <v>0.79141671508191314</v>
      </c>
      <c r="E55" s="253">
        <v>9725</v>
      </c>
      <c r="F55" s="247" t="s">
        <v>120</v>
      </c>
      <c r="G55" s="254" t="s">
        <v>467</v>
      </c>
      <c r="H55" s="255">
        <v>3</v>
      </c>
      <c r="I55" s="248">
        <v>3590.9349999999995</v>
      </c>
      <c r="J55" s="256">
        <v>5.5695800675868552E-2</v>
      </c>
      <c r="K55" s="257">
        <v>36.619988944383572</v>
      </c>
    </row>
    <row r="56" spans="1:11" ht="16.5">
      <c r="A56" s="251" t="s">
        <v>117</v>
      </c>
      <c r="B56" s="252" t="s">
        <v>318</v>
      </c>
      <c r="C56" s="249" t="s">
        <v>67</v>
      </c>
      <c r="D56" s="250">
        <v>0.80340524991113715</v>
      </c>
      <c r="E56" s="253">
        <v>6980</v>
      </c>
      <c r="F56" s="247" t="s">
        <v>119</v>
      </c>
      <c r="G56" s="254" t="s">
        <v>199</v>
      </c>
      <c r="H56" s="255">
        <v>9</v>
      </c>
      <c r="I56" s="248">
        <v>3132.4749999999995</v>
      </c>
      <c r="J56" s="256">
        <v>0.63847277312668105</v>
      </c>
      <c r="K56" s="257">
        <v>36.871802648065831</v>
      </c>
    </row>
  </sheetData>
  <mergeCells count="1">
    <mergeCell ref="A2:K2"/>
  </mergeCells>
  <phoneticPr fontId="2" type="noConversion"/>
  <conditionalFormatting sqref="C14:D56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2024-11-04T04:22:42Z</dcterms:modified>
</cp:coreProperties>
</file>