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8051F28B-A2DE-406C-8DC3-EF1A4B604E7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운전자별!$A$1:$R$112</definedName>
    <definedName name="_xlnm.Print_Area" localSheetId="1">종합!$A$1:$L$129</definedName>
    <definedName name="_xlnm.Print_Area" localSheetId="3">차량별!$A$1:$T$49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7" l="1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G120" i="12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F43" i="60" l="1"/>
  <c r="F44" i="60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6" i="60" l="1"/>
  <c r="F42" i="60"/>
  <c r="F34" i="60"/>
  <c r="F26" i="60"/>
  <c r="F18" i="60"/>
  <c r="F32" i="60"/>
  <c r="F35" i="60"/>
  <c r="F11" i="60"/>
  <c r="F40" i="60"/>
  <c r="F24" i="60"/>
  <c r="F27" i="60"/>
  <c r="F19" i="60"/>
  <c r="F39" i="60"/>
  <c r="F15" i="60"/>
  <c r="F12" i="60"/>
  <c r="F41" i="60"/>
  <c r="F33" i="60"/>
  <c r="F25" i="60"/>
  <c r="F17" i="60"/>
  <c r="F31" i="60"/>
  <c r="F20" i="60"/>
  <c r="F38" i="60"/>
  <c r="F30" i="60"/>
  <c r="F22" i="60"/>
  <c r="F14" i="60"/>
  <c r="F28" i="60"/>
  <c r="F23" i="60"/>
  <c r="F36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9" i="60" l="1"/>
  <c r="F7" i="60"/>
  <c r="F8" i="60"/>
  <c r="F10" i="60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8" i="12" l="1"/>
  <c r="E118" i="12" s="1"/>
  <c r="B119" i="12" l="1"/>
  <c r="B120" i="12"/>
  <c r="B121" i="12"/>
  <c r="H120" i="12" l="1"/>
  <c r="I120" i="12"/>
  <c r="J10" i="12"/>
  <c r="J32" i="12" s="1"/>
  <c r="K28" i="12"/>
  <c r="D28" i="12" l="1"/>
  <c r="F53" i="12" a="1"/>
  <c r="N53" i="12" a="1"/>
  <c r="E53" i="12" a="1"/>
  <c r="D53" i="12" a="1"/>
  <c r="H53" i="12" a="1"/>
  <c r="I53" i="12" a="1"/>
  <c r="G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21" i="12" l="1"/>
  <c r="E119" i="12"/>
  <c r="J119" i="12"/>
  <c r="G119" i="12"/>
  <c r="I121" i="12"/>
  <c r="J120" i="12"/>
  <c r="F119" i="12"/>
  <c r="E121" i="12"/>
  <c r="E120" i="12"/>
  <c r="D119" i="12"/>
  <c r="F118" i="12"/>
  <c r="I118" i="12"/>
  <c r="G118" i="12"/>
  <c r="G121" i="12"/>
  <c r="D121" i="12"/>
  <c r="D118" i="12"/>
  <c r="F120" i="12"/>
  <c r="I119" i="12"/>
  <c r="H121" i="12"/>
  <c r="D120" i="12"/>
  <c r="H119" i="12"/>
  <c r="J121" i="12"/>
  <c r="J11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<sst xmlns="http://schemas.openxmlformats.org/spreadsheetml/2006/main" count="3096" uniqueCount="655">
  <si>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</si>
  <si>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</si>
  <si>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</si>
  <si>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</si>
  <si>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</si>
  <si>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</si>
  <si>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</si>
  <si>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</si>
  <si>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</si>
  <si>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</si>
  <si>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</si>
  <si>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</si>
  <si>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</si>
  <si>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</si>
  <si>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</si>
  <si>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</si>
  <si>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</si>
  <si>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</si>
  <si>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</si>
  <si>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</si>
  <si>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</si>
  <si>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</si>
  <si>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</si>
  <si>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</si>
  <si>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</si>
  <si>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</si>
  <si>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</si>
  <si>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</si>
  <si>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</si>
  <si>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</si>
  <si>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</si>
  <si>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</si>
  <si>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</si>
  <si>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</si>
  <si>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</si>
  <si>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</si>
  <si>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</si>
  <si>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</si>
  <si>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</si>
  <si>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</si>
  <si>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</si>
  <si>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</si>
  <si>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</si>
  <si>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</si>
  <si>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</si>
  <si>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</si>
  <si>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</si>
  <si>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</si>
  <si>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</si>
  <si>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</si>
  <si>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</si>
  <si>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</si>
  <si>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</si>
  <si>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</si>
  <si>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</si>
  <si>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</si>
  <si>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</si>
  <si>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</si>
  <si>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</si>
  <si>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</si>
  <si>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</si>
  <si>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</si>
  <si>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</si>
  <si>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</si>
  <si>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</si>
  <si>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</si>
  <si>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</si>
  <si>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</si>
  <si>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</si>
  <si>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</si>
  <si>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</si>
  <si>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</si>
  <si>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</si>
  <si>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</si>
  <si>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</si>
  <si>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</si>
  <si>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</si>
  <si>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</si>
  <si>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</si>
  <si>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</si>
  <si>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</si>
  <si>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</si>
  <si>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</si>
  <si>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</si>
  <si>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</si>
  <si>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</si>
  <si>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</si>
  <si>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</si>
  <si>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</si>
  <si>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</si>
  <si>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</si>
  <si>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304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</si>
  <si>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</si>
  <si>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</si>
  <si>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</si>
  <si>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</si>
  <si>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</si>
  <si>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</si>
  <si>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</si>
  <si>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</si>
  <si>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</si>
  <si>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</si>
  <si>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</si>
  <si>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</si>
  <si>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</si>
  <si>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</si>
  <si>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</si>
  <si>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</si>
  <si>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</si>
  <si>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</si>
  <si>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</si>
  <si>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</si>
  <si>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</si>
  <si>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</si>
  <si>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</si>
  <si>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</si>
  <si>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</si>
  <si>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</si>
  <si>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</si>
  <si>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미래교통</t>
  </si>
  <si>
    <t>111</t>
  </si>
  <si>
    <t>111-2</t>
  </si>
  <si>
    <t>117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</si>
  <si>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</si>
  <si>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</si>
  <si>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</si>
  <si>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</si>
  <si>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</si>
  <si>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</si>
  <si>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</si>
  <si>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</si>
  <si>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</si>
  <si>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</si>
  <si>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</si>
  <si>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</si>
  <si>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</si>
  <si>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</si>
  <si>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</si>
  <si>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</si>
  <si>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</si>
  <si>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</si>
  <si>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</si>
  <si>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</si>
  <si>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</si>
  <si>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</si>
  <si>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</si>
  <si>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</si>
  <si>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</si>
  <si>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</si>
  <si>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</si>
  <si>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</si>
  <si>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</si>
  <si>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</si>
  <si>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</si>
  <si>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</si>
  <si>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</si>
  <si>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</si>
  <si>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</si>
  <si>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</si>
  <si>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</si>
  <si>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</si>
  <si>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</si>
  <si>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</si>
  <si>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</si>
  <si>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</si>
  <si>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</si>
  <si>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</si>
  <si>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</si>
  <si>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</si>
  <si>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</si>
  <si>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</si>
  <si>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</si>
  <si>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</si>
  <si>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</si>
  <si>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</si>
  <si>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</si>
  <si>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</si>
  <si>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</si>
  <si>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</si>
  <si>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</si>
  <si>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</si>
  <si>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</si>
  <si>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</si>
  <si>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</si>
  <si>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</si>
  <si>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</si>
  <si>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</si>
  <si>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</si>
  <si>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</si>
  <si>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</si>
  <si>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</si>
  <si>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</si>
  <si>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</si>
  <si>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</si>
  <si>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미래교통</t>
    <phoneticPr fontId="2" type="noConversion"/>
  </si>
  <si>
    <t>70바5075</t>
  </si>
  <si>
    <t>111111</t>
  </si>
  <si>
    <t>미래교통111D1</t>
  </si>
  <si>
    <t>70바5078</t>
  </si>
  <si>
    <t>70바5080</t>
  </si>
  <si>
    <t>70바5905</t>
  </si>
  <si>
    <t>미래교통111C2</t>
  </si>
  <si>
    <t>70바5924</t>
  </si>
  <si>
    <t>70바5931</t>
  </si>
  <si>
    <t>70바5994</t>
  </si>
  <si>
    <t>70바6001</t>
  </si>
  <si>
    <t>70바6067</t>
  </si>
  <si>
    <t>70바6092</t>
  </si>
  <si>
    <t>70바6093</t>
  </si>
  <si>
    <t>70바6094</t>
  </si>
  <si>
    <t>미래교통111C1</t>
  </si>
  <si>
    <t>72바1605</t>
  </si>
  <si>
    <t>72바1606</t>
  </si>
  <si>
    <t>미래교통111D3</t>
  </si>
  <si>
    <t>미래교통111D2</t>
  </si>
  <si>
    <t>70바5027</t>
  </si>
  <si>
    <t>111-2111-2</t>
  </si>
  <si>
    <t>70바5028</t>
  </si>
  <si>
    <t>미래교통111-2C2</t>
  </si>
  <si>
    <t>70바5029</t>
  </si>
  <si>
    <t>미래교통111-2D1</t>
  </si>
  <si>
    <t>70바5072</t>
  </si>
  <si>
    <t>70바5092</t>
  </si>
  <si>
    <t>70바5100</t>
  </si>
  <si>
    <t>70바6029</t>
  </si>
  <si>
    <t>70바6045</t>
  </si>
  <si>
    <t>70바6046</t>
  </si>
  <si>
    <t>70바6053</t>
  </si>
  <si>
    <t>70바6055</t>
  </si>
  <si>
    <t>미래교통111-2C3</t>
  </si>
  <si>
    <t>72바1546</t>
  </si>
  <si>
    <t>미래교통111-2B1</t>
  </si>
  <si>
    <t>72바1548</t>
  </si>
  <si>
    <t>미래교통111-2C1</t>
  </si>
  <si>
    <t>75아1243</t>
  </si>
  <si>
    <t>117117</t>
  </si>
  <si>
    <t>75아1244</t>
  </si>
  <si>
    <t>70바5915</t>
  </si>
  <si>
    <t>304304</t>
  </si>
  <si>
    <t>70바5930</t>
  </si>
  <si>
    <t>70바5998</t>
  </si>
  <si>
    <t>70바6003</t>
  </si>
  <si>
    <t>예비예비</t>
  </si>
  <si>
    <t>70바6043</t>
  </si>
  <si>
    <t>72바1333</t>
  </si>
  <si>
    <t>강민채</t>
  </si>
  <si>
    <t>5109995</t>
  </si>
  <si>
    <t>고유희</t>
  </si>
  <si>
    <t>5102964</t>
  </si>
  <si>
    <t>공영모</t>
  </si>
  <si>
    <t>5107022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</si>
  <si>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</si>
  <si>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</si>
  <si>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</si>
  <si>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</si>
  <si>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</si>
  <si>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</si>
  <si>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</si>
  <si>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</si>
  <si>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김동수</t>
  </si>
  <si>
    <t>510923</t>
  </si>
  <si>
    <t>김문중</t>
  </si>
  <si>
    <t>5102279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</si>
  <si>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</si>
  <si>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</si>
  <si>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</si>
  <si>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</si>
  <si>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</si>
  <si>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</si>
  <si>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</si>
  <si>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</si>
  <si>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</si>
  <si>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</si>
  <si>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</si>
  <si>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</si>
  <si>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</si>
  <si>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</si>
  <si>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</si>
  <si>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</si>
  <si>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김진호</t>
  </si>
  <si>
    <t>5105353</t>
  </si>
  <si>
    <t>김학구</t>
  </si>
  <si>
    <t>5102292</t>
  </si>
  <si>
    <t>김현호</t>
  </si>
  <si>
    <t>5109374</t>
  </si>
  <si>
    <t>김홍국</t>
  </si>
  <si>
    <t>5105011</t>
  </si>
  <si>
    <t>나정식</t>
  </si>
  <si>
    <t>5103131</t>
  </si>
  <si>
    <t>남송우</t>
  </si>
  <si>
    <t>5108987</t>
  </si>
  <si>
    <t>문기연</t>
  </si>
  <si>
    <t>5108644</t>
  </si>
  <si>
    <t>민경환</t>
  </si>
  <si>
    <t>5107235</t>
  </si>
  <si>
    <t>박명산</t>
  </si>
  <si>
    <t>5106849</t>
  </si>
  <si>
    <t>박용춘</t>
  </si>
  <si>
    <t>5101969</t>
  </si>
  <si>
    <t>박종구</t>
  </si>
  <si>
    <t>5107293</t>
  </si>
  <si>
    <t>박준욱</t>
  </si>
  <si>
    <t>5103877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</si>
  <si>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</si>
  <si>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</si>
  <si>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</si>
  <si>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</si>
  <si>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</si>
  <si>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</si>
  <si>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</si>
  <si>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</si>
  <si>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</si>
  <si>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</si>
  <si>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심동규</t>
  </si>
  <si>
    <t>5109346</t>
  </si>
  <si>
    <t>안치구</t>
  </si>
  <si>
    <t>5102238</t>
  </si>
  <si>
    <t>오쌍석</t>
  </si>
  <si>
    <t>오한호</t>
  </si>
  <si>
    <t>5108157</t>
  </si>
  <si>
    <t>유재해</t>
  </si>
  <si>
    <t>5103079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</si>
  <si>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</si>
  <si>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</si>
  <si>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</si>
  <si>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</si>
  <si>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</si>
  <si>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</si>
  <si>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</si>
  <si>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</si>
  <si>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이은성</t>
  </si>
  <si>
    <t>5102740</t>
  </si>
  <si>
    <t>이정철</t>
  </si>
  <si>
    <t>5106211</t>
  </si>
  <si>
    <t>이제용</t>
  </si>
  <si>
    <t>5103778</t>
  </si>
  <si>
    <t>이지만</t>
  </si>
  <si>
    <t>5102200</t>
  </si>
  <si>
    <t>이창신</t>
  </si>
  <si>
    <t>5104818</t>
  </si>
  <si>
    <t>이태경</t>
  </si>
  <si>
    <t>510814</t>
  </si>
  <si>
    <t>임대성</t>
  </si>
  <si>
    <t>5107566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</si>
  <si>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</si>
  <si>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</si>
  <si>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</si>
  <si>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</si>
  <si>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</si>
  <si>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</si>
  <si>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</si>
  <si>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</si>
  <si>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</si>
  <si>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</si>
  <si>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</si>
  <si>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</si>
  <si>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</si>
  <si>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</si>
  <si>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</si>
  <si>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</si>
  <si>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</si>
  <si>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</si>
  <si>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최봉근</t>
  </si>
  <si>
    <t>5105509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</si>
  <si>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</si>
  <si>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</si>
  <si>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</si>
  <si>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</si>
  <si>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</si>
  <si>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</si>
  <si>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</si>
  <si>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</si>
  <si>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허재선</t>
  </si>
  <si>
    <t>5104400</t>
  </si>
  <si>
    <t>홍인기</t>
  </si>
  <si>
    <t>5109911</t>
  </si>
  <si>
    <t>홍재영</t>
  </si>
  <si>
    <t>5101800</t>
  </si>
  <si>
    <t>홍재웅</t>
  </si>
  <si>
    <t>5102876</t>
  </si>
  <si>
    <t>황재훈</t>
  </si>
  <si>
    <t>510558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</si>
  <si>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</si>
  <si>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</si>
  <si>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</si>
  <si>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70바5076</t>
  </si>
  <si>
    <t>70바6004</t>
  </si>
  <si>
    <t>미래교통111-2B2</t>
  </si>
  <si>
    <t>미래교통111-2C5</t>
  </si>
  <si>
    <t>70바6084</t>
  </si>
  <si>
    <t>미래교통111-2C4</t>
  </si>
  <si>
    <t>김성균</t>
  </si>
  <si>
    <t>5104916</t>
  </si>
  <si>
    <t>김성채</t>
  </si>
  <si>
    <t>5102095</t>
  </si>
  <si>
    <t>노석현</t>
  </si>
  <si>
    <t>5107421</t>
  </si>
  <si>
    <t>류남열</t>
  </si>
  <si>
    <t>5101544</t>
  </si>
  <si>
    <t>박재철</t>
  </si>
  <si>
    <t>5105279</t>
  </si>
  <si>
    <t>박호연</t>
  </si>
  <si>
    <t>5106253</t>
  </si>
  <si>
    <t>양종국</t>
  </si>
  <si>
    <t>51075</t>
  </si>
  <si>
    <t>오영욱</t>
  </si>
  <si>
    <t>5104636</t>
  </si>
  <si>
    <t>이동석</t>
  </si>
  <si>
    <t>5105929</t>
  </si>
  <si>
    <t>이신행</t>
  </si>
  <si>
    <t>5101284</t>
  </si>
  <si>
    <t>이용남</t>
  </si>
  <si>
    <t>5107049</t>
  </si>
  <si>
    <t>전용춘</t>
  </si>
  <si>
    <t>5108777</t>
  </si>
  <si>
    <t>전윤호</t>
  </si>
  <si>
    <t>5103455</t>
  </si>
  <si>
    <t>지생규</t>
  </si>
  <si>
    <t>5101641</t>
  </si>
  <si>
    <t>최원진</t>
  </si>
  <si>
    <t>5107878</t>
  </si>
  <si>
    <t>0%(0명)</t>
  </si>
  <si>
    <t>개선율(유카전)</t>
  </si>
  <si>
    <t>순위</t>
  </si>
  <si>
    <t>인천전체</t>
  </si>
  <si>
    <t>미래교통111D5</t>
  </si>
  <si>
    <t>미래교통111-2D4</t>
  </si>
  <si>
    <t>미래교통111-2D2</t>
  </si>
  <si>
    <t>미래교통111-2C6</t>
  </si>
  <si>
    <t>미래교통111-2D3</t>
  </si>
  <si>
    <t>미래교통117A1</t>
  </si>
  <si>
    <t>미래교통304C1</t>
  </si>
  <si>
    <t>NULL</t>
  </si>
  <si>
    <t>5107594</t>
  </si>
  <si>
    <t>10위/(32개사)</t>
  </si>
  <si>
    <t>50%(2명)</t>
  </si>
  <si>
    <t>-</t>
    <phoneticPr fontId="2" type="noConversion"/>
  </si>
  <si>
    <t>72바1607</t>
  </si>
  <si>
    <t>5105941</t>
  </si>
  <si>
    <t>신현봉</t>
  </si>
  <si>
    <t>5108026</t>
  </si>
  <si>
    <t>유상우</t>
  </si>
  <si>
    <t>5109363</t>
  </si>
  <si>
    <t>한성철</t>
  </si>
  <si>
    <t>5109941</t>
  </si>
  <si>
    <t>분석기간: 24.10.01-24.10.31</t>
  </si>
  <si>
    <t>24'10</t>
    <phoneticPr fontId="2" type="noConversion"/>
  </si>
  <si>
    <t>C</t>
    <phoneticPr fontId="2" type="noConversion"/>
  </si>
  <si>
    <t>3%(3명)</t>
  </si>
  <si>
    <t>10%(11명)</t>
  </si>
  <si>
    <t>11%(12명)</t>
  </si>
  <si>
    <t>32%(35명)</t>
  </si>
  <si>
    <t>31%(35명)</t>
  </si>
  <si>
    <t>12%(12명)</t>
  </si>
  <si>
    <t>2%(1명)</t>
  </si>
  <si>
    <t>25%(1명)</t>
  </si>
  <si>
    <t>13%(2명)</t>
  </si>
  <si>
    <t>11%(6명)</t>
  </si>
  <si>
    <t>6%(2명)</t>
  </si>
  <si>
    <t>6%(1명)</t>
  </si>
  <si>
    <t>17%(9명)</t>
  </si>
  <si>
    <t>3%(1명)</t>
  </si>
  <si>
    <t>56%(9명)</t>
  </si>
  <si>
    <t>28%(15명)</t>
  </si>
  <si>
    <t>31%(11명)</t>
  </si>
  <si>
    <t>19%(3명)</t>
  </si>
  <si>
    <t>31%(17명)</t>
  </si>
  <si>
    <t>46%(16명)</t>
  </si>
  <si>
    <t>14%(5명)</t>
  </si>
  <si>
    <t>▲</t>
  </si>
  <si>
    <t>미래교통111D4</t>
  </si>
  <si>
    <t>70바5077</t>
  </si>
  <si>
    <t>미래교통111C6</t>
  </si>
  <si>
    <t>미래교통111B5</t>
  </si>
  <si>
    <t>70바5079</t>
  </si>
  <si>
    <t>=</t>
  </si>
  <si>
    <t>미래교통111B6</t>
  </si>
  <si>
    <t>미래교통111C4</t>
  </si>
  <si>
    <t>70바5907</t>
  </si>
  <si>
    <t>미래교통111B3</t>
  </si>
  <si>
    <t>미래교통111F1</t>
  </si>
  <si>
    <t>미래교통111B1</t>
  </si>
  <si>
    <t>미래교통111C3</t>
  </si>
  <si>
    <t>미래교통111B2</t>
  </si>
  <si>
    <t>미래교통111B4</t>
  </si>
  <si>
    <t>미래교통111D6</t>
  </si>
  <si>
    <t>미래교통111C7</t>
  </si>
  <si>
    <t>미래교통111C5</t>
  </si>
  <si>
    <t>미래교통111-2D6</t>
  </si>
  <si>
    <t>70바5082</t>
  </si>
  <si>
    <t>미래교통111-2D7</t>
  </si>
  <si>
    <t>미래교통111-2D8</t>
  </si>
  <si>
    <t>▽</t>
  </si>
  <si>
    <t>미래교통111-2D5</t>
  </si>
  <si>
    <t>72바1547</t>
  </si>
  <si>
    <t>미래교통117S1</t>
  </si>
  <si>
    <t>미래교통304C3</t>
  </si>
  <si>
    <t>미래교통304C4</t>
  </si>
  <si>
    <t>70바6002</t>
  </si>
  <si>
    <t>미래교통304C6</t>
  </si>
  <si>
    <t>미래교통304B2</t>
  </si>
  <si>
    <t>미래교통예비D3</t>
  </si>
  <si>
    <t>미래교통예비D9</t>
  </si>
  <si>
    <t>5101663</t>
  </si>
  <si>
    <t>5101663119.476</t>
  </si>
  <si>
    <t>51059411015.705</t>
  </si>
  <si>
    <t>5107151</t>
  </si>
  <si>
    <t>5107151175.198</t>
  </si>
  <si>
    <t>5107594647.799</t>
  </si>
  <si>
    <t>51099953981.944</t>
  </si>
  <si>
    <t>51029643923.957</t>
  </si>
  <si>
    <t>51070224227.287</t>
  </si>
  <si>
    <t>권영호</t>
  </si>
  <si>
    <t>5102587</t>
  </si>
  <si>
    <t>51025874049.969</t>
  </si>
  <si>
    <t>김균상</t>
  </si>
  <si>
    <t>5103133</t>
  </si>
  <si>
    <t>51031334262.577</t>
  </si>
  <si>
    <t>51064593784.023</t>
  </si>
  <si>
    <t>51010104272.526</t>
  </si>
  <si>
    <t>51061503922.629</t>
  </si>
  <si>
    <t>5108683415.076</t>
  </si>
  <si>
    <t>5109234006.626</t>
  </si>
  <si>
    <t>51022793164.251</t>
  </si>
  <si>
    <t>김병규</t>
  </si>
  <si>
    <t>5103135</t>
  </si>
  <si>
    <t>51031352246.713</t>
  </si>
  <si>
    <t>5104916353.761</t>
  </si>
  <si>
    <t>김성기</t>
  </si>
  <si>
    <t>5103470</t>
  </si>
  <si>
    <t>5103470495.697</t>
  </si>
  <si>
    <t>51037892477.045</t>
  </si>
  <si>
    <t>51020954247.71</t>
  </si>
  <si>
    <t>51012191924.144</t>
  </si>
  <si>
    <t>5107716647.453</t>
  </si>
  <si>
    <t>51088164055.01</t>
  </si>
  <si>
    <t>5109251929.774</t>
  </si>
  <si>
    <t>5106223099.306</t>
  </si>
  <si>
    <t>51097684306.779</t>
  </si>
  <si>
    <t>김월회</t>
  </si>
  <si>
    <t>5106767</t>
  </si>
  <si>
    <t>51067674550.752</t>
  </si>
  <si>
    <t>51079921685.166</t>
  </si>
  <si>
    <t>김준규</t>
  </si>
  <si>
    <t>5106502</t>
  </si>
  <si>
    <t>51065021741.895</t>
  </si>
  <si>
    <t>51053534061.014</t>
  </si>
  <si>
    <t>51022922347.827</t>
  </si>
  <si>
    <t>51093741434.786</t>
  </si>
  <si>
    <t>51050113911.925</t>
  </si>
  <si>
    <t>51031314135.861</t>
  </si>
  <si>
    <t>남성우</t>
  </si>
  <si>
    <t>5107456</t>
  </si>
  <si>
    <t>5107456765.685</t>
  </si>
  <si>
    <t>51089872577.376</t>
  </si>
  <si>
    <t>51074211931.529</t>
  </si>
  <si>
    <t>5101544464.54</t>
  </si>
  <si>
    <t>51086441405.371</t>
  </si>
  <si>
    <t>51072353129.668</t>
  </si>
  <si>
    <t>51068494229.518</t>
  </si>
  <si>
    <t>박상규</t>
  </si>
  <si>
    <t>5103958</t>
  </si>
  <si>
    <t>5103958221.177</t>
  </si>
  <si>
    <t>5101969784.378</t>
  </si>
  <si>
    <t>5105279316.757</t>
  </si>
  <si>
    <t>51072933749.392</t>
  </si>
  <si>
    <t>5103877808.619</t>
  </si>
  <si>
    <t>51062531718.261</t>
  </si>
  <si>
    <t>방흥식</t>
  </si>
  <si>
    <t>5105558</t>
  </si>
  <si>
    <t>51055583565.321</t>
  </si>
  <si>
    <t>510484746.728</t>
  </si>
  <si>
    <t>51039243441.852</t>
  </si>
  <si>
    <t>51065304658.817</t>
  </si>
  <si>
    <t>51061253864.456</t>
  </si>
  <si>
    <t>51029603575.317</t>
  </si>
  <si>
    <t>신동화</t>
  </si>
  <si>
    <t>5103151</t>
  </si>
  <si>
    <t>51031513441.229</t>
  </si>
  <si>
    <t>신수호</t>
  </si>
  <si>
    <t>5102018</t>
  </si>
  <si>
    <t>5102018795.604</t>
  </si>
  <si>
    <t>51080264130.987</t>
  </si>
  <si>
    <t>51093462042.598</t>
  </si>
  <si>
    <t>5102238463.797</t>
  </si>
  <si>
    <t>51075488.08</t>
  </si>
  <si>
    <t>양호진</t>
  </si>
  <si>
    <t>5102408</t>
  </si>
  <si>
    <t>5102408920.733</t>
  </si>
  <si>
    <t>염두현</t>
  </si>
  <si>
    <t>5105115</t>
  </si>
  <si>
    <t>51051153936.982</t>
  </si>
  <si>
    <t>5104636494.041</t>
  </si>
  <si>
    <t>51081572231.673</t>
  </si>
  <si>
    <t>5109363631.539</t>
  </si>
  <si>
    <t>51030793432.425</t>
  </si>
  <si>
    <t>5105929650.196</t>
  </si>
  <si>
    <t>51060373863.957</t>
  </si>
  <si>
    <t>51070261400.762</t>
  </si>
  <si>
    <t>51070902259.4</t>
  </si>
  <si>
    <t>51031263821.291</t>
  </si>
  <si>
    <t>5101284376.505</t>
  </si>
  <si>
    <t>5107049493.539</t>
  </si>
  <si>
    <t>5102740744.889</t>
  </si>
  <si>
    <t>이인수</t>
  </si>
  <si>
    <t>5108930</t>
  </si>
  <si>
    <t>51089303085.169</t>
  </si>
  <si>
    <t>이정구</t>
  </si>
  <si>
    <t>5105120</t>
  </si>
  <si>
    <t>51051203974.499</t>
  </si>
  <si>
    <t>51062113967.504</t>
  </si>
  <si>
    <t>51037784020.034</t>
  </si>
  <si>
    <t>5102200736.744</t>
  </si>
  <si>
    <t>이창규</t>
  </si>
  <si>
    <t>5102020</t>
  </si>
  <si>
    <t>5102020609.016</t>
  </si>
  <si>
    <t>51048184235.37</t>
  </si>
  <si>
    <t>5108141725.701</t>
  </si>
  <si>
    <t>51075661608.534</t>
  </si>
  <si>
    <t>51039023813.456</t>
  </si>
  <si>
    <t>5103827255.53</t>
  </si>
  <si>
    <t>5108777647.094</t>
  </si>
  <si>
    <t>51070424020.474</t>
  </si>
  <si>
    <t>51034551458.311</t>
  </si>
  <si>
    <t>51090953809.846</t>
  </si>
  <si>
    <t>전정환</t>
  </si>
  <si>
    <t>5106526</t>
  </si>
  <si>
    <t>5106526746.305</t>
  </si>
  <si>
    <t>5103615898.17</t>
  </si>
  <si>
    <t>51098834050.139</t>
  </si>
  <si>
    <t>51016414273.436</t>
  </si>
  <si>
    <t>51095193760.327</t>
  </si>
  <si>
    <t>51099623797.917</t>
  </si>
  <si>
    <t>51087363167.43</t>
  </si>
  <si>
    <t>51055093776.108</t>
  </si>
  <si>
    <t>최영철</t>
  </si>
  <si>
    <t>5107334</t>
  </si>
  <si>
    <t>5107334473.05</t>
  </si>
  <si>
    <t>51078784494.822</t>
  </si>
  <si>
    <t>5106599718.17</t>
  </si>
  <si>
    <t>51050062131.562</t>
  </si>
  <si>
    <t>51045912226.55</t>
  </si>
  <si>
    <t>51073892199.234</t>
  </si>
  <si>
    <t>51099414075.477</t>
  </si>
  <si>
    <t>5104400498.726</t>
  </si>
  <si>
    <t>5109911493.408</t>
  </si>
  <si>
    <t>5101800685.195</t>
  </si>
  <si>
    <t>51028763794.265</t>
  </si>
  <si>
    <t>5105583844.004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</si>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</sst>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0&quot;대&quot;"/>
    <numFmt numFmtId="185" formatCode="[$-409]yyyy&quot;-&quot;m&quot;-&quot;d\ h:mm\ AM/PM;@"/>
    <numFmt numFmtId="186" formatCode="0&quot;위&quot;"/>
    <numFmt numFmtId="187" formatCode="0&quot;월&quot;"/>
    <numFmt numFmtId="188" formatCode="000#"/>
    <numFmt numFmtId="189" formatCode="0.00&quot;회&quot;"/>
    <numFmt numFmtId="190" formatCode="0&quot;회&quot;"/>
    <numFmt numFmtId="191" formatCode="&quot;유카전(&quot;0&quot;월)&quot;"/>
    <numFmt numFmtId="192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5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5" fontId="28" fillId="3" borderId="1" xfId="562" applyFont="1" applyFill="1" applyBorder="1">
      <alignment vertical="center"/>
    </xf>
    <xf numFmtId="185" fontId="14" fillId="3" borderId="2" xfId="562" applyFont="1" applyFill="1" applyBorder="1">
      <alignment vertical="center"/>
    </xf>
    <xf numFmtId="185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5" fontId="28" fillId="3" borderId="1" xfId="562" applyFont="1" applyFill="1" applyBorder="1" applyAlignment="1">
      <alignment horizontal="center" vertical="center"/>
    </xf>
    <xf numFmtId="185" fontId="7" fillId="3" borderId="2" xfId="562" applyFont="1" applyFill="1" applyBorder="1" applyAlignment="1">
      <alignment horizontal="center" vertical="center"/>
    </xf>
    <xf numFmtId="185" fontId="7" fillId="3" borderId="3" xfId="562" applyFont="1" applyFill="1" applyBorder="1" applyAlignment="1">
      <alignment horizontal="center" vertical="center"/>
    </xf>
    <xf numFmtId="185" fontId="14" fillId="3" borderId="2" xfId="562" applyFont="1" applyFill="1" applyBorder="1" applyAlignment="1">
      <alignment horizontal="left" vertical="center"/>
    </xf>
    <xf numFmtId="185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4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184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7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6" fontId="13" fillId="6" borderId="0" xfId="0" applyNumberFormat="1" applyFont="1" applyFill="1" applyAlignment="1">
      <alignment horizontal="center" vertical="center"/>
    </xf>
    <xf numFmtId="187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6" fontId="16" fillId="0" borderId="0" xfId="0" applyNumberFormat="1" applyFont="1" applyAlignment="1">
      <alignment horizontal="center" vertical="center"/>
    </xf>
    <xf numFmtId="186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7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6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5" fontId="7" fillId="3" borderId="8" xfId="562" applyFont="1" applyFill="1" applyBorder="1" applyAlignment="1">
      <alignment horizontal="center" vertical="center"/>
    </xf>
    <xf numFmtId="185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88" fontId="6" fillId="6" borderId="0" xfId="0" applyNumberFormat="1" applyFont="1" applyFill="1" applyAlignment="1">
      <alignment horizontal="center" vertical="center"/>
    </xf>
    <xf numFmtId="184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4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89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88" fontId="6" fillId="13" borderId="0" xfId="0" applyNumberFormat="1" applyFont="1" applyFill="1" applyAlignment="1">
      <alignment horizontal="center" vertical="center"/>
    </xf>
    <xf numFmtId="184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4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89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5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4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4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4" fontId="70" fillId="0" borderId="40" xfId="0" applyNumberFormat="1" applyFont="1" applyBorder="1" applyAlignment="1">
      <alignment horizontal="center" vertical="center"/>
    </xf>
    <xf numFmtId="184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0" fontId="6" fillId="13" borderId="0" xfId="0" applyNumberFormat="1" applyFont="1" applyFill="1" applyAlignment="1">
      <alignment horizontal="right" vertical="center"/>
    </xf>
    <xf numFmtId="190" fontId="24" fillId="13" borderId="0" xfId="0" applyNumberFormat="1" applyFont="1" applyFill="1" applyAlignment="1">
      <alignment horizontal="right" vertical="center"/>
    </xf>
    <xf numFmtId="190" fontId="6" fillId="6" borderId="0" xfId="0" applyNumberFormat="1" applyFont="1" applyFill="1" applyAlignment="1">
      <alignment horizontal="right" vertical="center"/>
    </xf>
    <xf numFmtId="190" fontId="24" fillId="6" borderId="0" xfId="0" applyNumberFormat="1" applyFont="1" applyFill="1" applyAlignment="1">
      <alignment horizontal="right" vertical="center"/>
    </xf>
    <xf numFmtId="184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4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8" fontId="6" fillId="16" borderId="0" xfId="562" applyNumberFormat="1" applyFont="1" applyFill="1" applyAlignment="1">
      <alignment horizontal="center" vertical="center"/>
    </xf>
    <xf numFmtId="184" fontId="38" fillId="16" borderId="0" xfId="4" applyNumberFormat="1" applyFont="1" applyFill="1" applyBorder="1" applyAlignment="1">
      <alignment horizontal="center" vertical="center"/>
    </xf>
    <xf numFmtId="184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9" fontId="6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8" fillId="2" borderId="0" xfId="569" applyFont="1" applyFill="1">
      <alignment vertical="center"/>
    </xf>
    <xf numFmtId="0" fontId="3" fillId="2" borderId="0" xfId="569" applyFill="1">
      <alignment vertical="center"/>
    </xf>
    <xf numFmtId="0" fontId="68" fillId="0" borderId="0" xfId="569" applyFont="1">
      <alignment vertical="center"/>
    </xf>
    <xf numFmtId="0" fontId="69" fillId="0" borderId="0" xfId="569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89" fontId="77" fillId="16" borderId="0" xfId="562" applyNumberFormat="1" applyFont="1" applyFill="1" applyAlignment="1">
      <alignment horizontal="right" vertical="center"/>
    </xf>
    <xf numFmtId="184" fontId="36" fillId="0" borderId="0" xfId="0" applyNumberFormat="1" applyFont="1" applyAlignment="1">
      <alignment horizontal="center" vertical="center"/>
    </xf>
    <xf numFmtId="191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2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6" fontId="83" fillId="18" borderId="49" xfId="563" applyNumberFormat="1" applyFont="1" applyFill="1" applyBorder="1" applyAlignment="1">
      <alignment horizontal="centerContinuous" vertical="center"/>
    </xf>
    <xf numFmtId="186" fontId="83" fillId="18" borderId="50" xfId="563" applyNumberFormat="1" applyFont="1" applyFill="1" applyBorder="1" applyAlignment="1">
      <alignment horizontal="centerContinuous"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5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0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5" fillId="15" borderId="0" xfId="570" applyFont="1" applyFill="1" applyBorder="1" applyAlignment="1">
      <alignment horizontal="center" vertical="center" wrapText="1"/>
    </xf>
    <xf numFmtId="49" fontId="65" fillId="15" borderId="0" xfId="569" applyNumberFormat="1" applyFont="1" applyFill="1" applyAlignment="1">
      <alignment horizontal="center" vertical="center" wrapText="1"/>
    </xf>
    <xf numFmtId="49" fontId="73" fillId="15" borderId="0" xfId="569" applyNumberFormat="1" applyFont="1" applyFill="1" applyAlignment="1">
      <alignment horizontal="center" vertical="center" wrapText="1"/>
    </xf>
    <xf numFmtId="180" fontId="60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4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88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4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89" fontId="6" fillId="16" borderId="0" xfId="569" applyNumberFormat="1" applyFont="1" applyFill="1" applyAlignment="1">
      <alignment horizontal="right" vertical="center"/>
    </xf>
    <xf numFmtId="190" fontId="6" fillId="16" borderId="0" xfId="569" applyNumberFormat="1" applyFont="1" applyFill="1" applyAlignment="1">
      <alignment horizontal="right" vertical="center"/>
    </xf>
    <xf numFmtId="190" fontId="73" fillId="16" borderId="0" xfId="569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9" fontId="29" fillId="0" borderId="0" xfId="2" applyFont="1" applyFill="1" applyBorder="1">
      <alignment vertical="center"/>
    </xf>
    <xf numFmtId="184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4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</cellXfs>
  <cellStyles count="571">
    <cellStyle name="나쁨 2" xfId="568" xr:uid="{36DE47BD-DE44-4837-B5DD-124A751050AA}"/>
    <cellStyle name="백분율" xfId="2" builtinId="5"/>
    <cellStyle name="백분율 2" xfId="563" xr:uid="{D6A3D204-8C70-4A7D-BF58-53F115410276}"/>
    <cellStyle name="백분율 2 2" xfId="570" xr:uid="{2E554FA6-57C9-41A9-B0B2-F85ADEA050B8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45B059F-D46C-49E7-AC97-29D3FD3916DB}"/>
    <cellStyle name="표준 2 4" xfId="3" xr:uid="{F025CCA9-607F-40C4-B9F4-A4606A80B63C}"/>
    <cellStyle name="표준 3" xfId="565" xr:uid="{60C4FBB4-F171-472B-9713-681973E66964}"/>
  </cellStyles>
  <dxfs count="7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1-4630-BD6A-9A0ECC71B44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3B1-4BB5-93BB-734CCA6C937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27C-46DA-9DD8-AC89A0826B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F21-4F0E-866D-4009BFFF7E4A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27C-46DA-9DD8-AC89A0826B8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2.1292535923242086</c:v>
                </c:pt>
                <c:pt idx="1">
                  <c:v>2.5221333415580491</c:v>
                </c:pt>
                <c:pt idx="2">
                  <c:v>2.5209626868221813</c:v>
                </c:pt>
                <c:pt idx="3">
                  <c:v>2.4322706225879216</c:v>
                </c:pt>
                <c:pt idx="4">
                  <c:v>2.3767468664211013</c:v>
                </c:pt>
                <c:pt idx="5">
                  <c:v>2.3068305863345056</c:v>
                </c:pt>
                <c:pt idx="6">
                  <c:v>2.2470184197801015</c:v>
                </c:pt>
                <c:pt idx="7">
                  <c:v>2.1717360650584303</c:v>
                </c:pt>
                <c:pt idx="8">
                  <c:v>2.2526615401717471</c:v>
                </c:pt>
                <c:pt idx="9">
                  <c:v>2.3691442026156531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2.7777777777777776E-2</c:v>
                </c:pt>
                <c:pt idx="1">
                  <c:v>0.10185185185185185</c:v>
                </c:pt>
                <c:pt idx="2">
                  <c:v>0.1111111111111111</c:v>
                </c:pt>
                <c:pt idx="3">
                  <c:v>0.32407407407407407</c:v>
                </c:pt>
                <c:pt idx="4">
                  <c:v>0.31481481481481483</c:v>
                </c:pt>
                <c:pt idx="5">
                  <c:v>0.12037037037037036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</c:v>
                </c:pt>
                <c:pt idx="1">
                  <c:v>6.25E-2</c:v>
                </c:pt>
                <c:pt idx="2">
                  <c:v>0.1111111111111111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0.1875</c:v>
                </c:pt>
                <c:pt idx="2">
                  <c:v>0.31481481481481483</c:v>
                </c:pt>
                <c:pt idx="3">
                  <c:v>0.45714285714285713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0.5625</c:v>
                </c:pt>
                <c:pt idx="2">
                  <c:v>0.27777777777777779</c:v>
                </c:pt>
                <c:pt idx="3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0.25</c:v>
                </c:pt>
                <c:pt idx="1">
                  <c:v>6.25E-2</c:v>
                </c:pt>
                <c:pt idx="2">
                  <c:v>0.16666666666666666</c:v>
                </c:pt>
                <c:pt idx="3">
                  <c:v>2.8571428571428571E-2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0.25</c:v>
                </c:pt>
                <c:pt idx="1">
                  <c:v>0.125</c:v>
                </c:pt>
                <c:pt idx="2">
                  <c:v>0.1111111111111111</c:v>
                </c:pt>
                <c:pt idx="3">
                  <c:v>5.7142857142857141E-2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1.8518518518518517E-2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4"/>
                <c:pt idx="0">
                  <c:v> 117 </c:v>
                </c:pt>
                <c:pt idx="1">
                  <c:v> 304 </c:v>
                </c:pt>
                <c:pt idx="2">
                  <c:v> 111 </c:v>
                </c:pt>
                <c:pt idx="3">
                  <c:v> 111-2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21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76618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31378</xdr:colOff>
      <xdr:row>14</xdr:row>
      <xdr:rowOff>31374</xdr:rowOff>
    </xdr:from>
    <xdr:to>
      <xdr:col>6</xdr:col>
      <xdr:colOff>188265</xdr:colOff>
      <xdr:row>16</xdr:row>
      <xdr:rowOff>221876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AA69FC47-C168-46ED-812E-45DCAA14FF09}"/>
            </a:ext>
          </a:extLst>
        </xdr:cNvPr>
        <xdr:cNvSpPr txBox="1"/>
      </xdr:nvSpPr>
      <xdr:spPr>
        <a:xfrm>
          <a:off x="3684496" y="454734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CC5BE98-6ACF-4EC1-9868-70F5152A8C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591671</xdr:colOff>
      <xdr:row>14</xdr:row>
      <xdr:rowOff>145676</xdr:rowOff>
    </xdr:from>
    <xdr:to>
      <xdr:col>6</xdr:col>
      <xdr:colOff>33618</xdr:colOff>
      <xdr:row>16</xdr:row>
      <xdr:rowOff>109818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6ECDEB58-AAE0-45DB-BCED-FD622ECD6F04}"/>
            </a:ext>
          </a:extLst>
        </xdr:cNvPr>
        <xdr:cNvCxnSpPr/>
      </xdr:nvCxnSpPr>
      <xdr:spPr>
        <a:xfrm flipV="1">
          <a:off x="4244789" y="4661647"/>
          <a:ext cx="316005" cy="5468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452718</xdr:colOff>
      <xdr:row>11</xdr:row>
      <xdr:rowOff>172570</xdr:rowOff>
    </xdr:from>
    <xdr:to>
      <xdr:col>6</xdr:col>
      <xdr:colOff>609605</xdr:colOff>
      <xdr:row>13</xdr:row>
      <xdr:rowOff>71718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B4EE35D6-D937-4D43-8F17-42C5A7BC1147}"/>
            </a:ext>
          </a:extLst>
        </xdr:cNvPr>
        <xdr:cNvSpPr txBox="1"/>
      </xdr:nvSpPr>
      <xdr:spPr>
        <a:xfrm>
          <a:off x="4105836" y="38144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0DE1C5C-139C-4558-BFB7-190FEBADF15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206187</xdr:colOff>
      <xdr:row>11</xdr:row>
      <xdr:rowOff>33617</xdr:rowOff>
    </xdr:from>
    <xdr:to>
      <xdr:col>6</xdr:col>
      <xdr:colOff>526677</xdr:colOff>
      <xdr:row>14</xdr:row>
      <xdr:rowOff>38099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E5C097C-8AE3-4086-B502-D57B4AEC0DE0}"/>
            </a:ext>
          </a:extLst>
        </xdr:cNvPr>
        <xdr:cNvCxnSpPr/>
      </xdr:nvCxnSpPr>
      <xdr:spPr>
        <a:xfrm flipV="1">
          <a:off x="4733363" y="3675529"/>
          <a:ext cx="320490" cy="8785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986143-B19F-452A-AF4F-A126F84A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028C423-149C-47D4-ABFF-25555A82B16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F6F81BC-96A1-4072-9F71-632524E8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710937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3" width="9.140625" style="4"/>
    <col min="34" max="34" width="9.140625" style="31"/>
    <col min="35" max="16384" width="9.140625" style="4"/>
  </cols>
  <sheetData>
    <row r="1" spans="1:16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6" ht="38.25" customHeight="1">
      <c r="B2" s="58" t="s">
        <v>112</v>
      </c>
      <c r="C2" s="56"/>
      <c r="D2" s="56"/>
      <c r="E2" s="56"/>
      <c r="F2" s="56"/>
      <c r="G2" s="56"/>
      <c r="H2" s="56"/>
      <c r="I2" s="56"/>
      <c r="J2" s="56"/>
      <c r="K2" s="64" t="s">
        <v>445</v>
      </c>
      <c r="L2" s="57"/>
    </row>
    <row r="3" spans="1:16" ht="15.75" customHeight="1">
      <c r="B3" s="60"/>
      <c r="C3" s="60"/>
      <c r="D3" s="60"/>
      <c r="E3" s="60"/>
      <c r="F3" s="60"/>
      <c r="G3" s="60"/>
    </row>
    <row r="4" spans="1:16" ht="16.5" customHeight="1">
      <c r="B4" s="61" t="s">
        <v>114</v>
      </c>
      <c r="C4" s="308" t="s">
        <v>38</v>
      </c>
      <c r="D4" s="308"/>
      <c r="E4" s="61" t="s">
        <v>113</v>
      </c>
      <c r="F4" s="61" t="s">
        <v>64</v>
      </c>
      <c r="G4" s="93" t="s">
        <v>116</v>
      </c>
      <c r="H4" s="38"/>
      <c r="I4" s="38"/>
      <c r="J4" s="96" t="s">
        <v>35</v>
      </c>
      <c r="K4" s="96" t="s">
        <v>36</v>
      </c>
    </row>
    <row r="5" spans="1:16" ht="48.75" customHeight="1">
      <c r="B5" s="63" t="s">
        <v>446</v>
      </c>
      <c r="C5" s="309" t="s">
        <v>194</v>
      </c>
      <c r="D5" s="309"/>
      <c r="E5" s="62">
        <v>4</v>
      </c>
      <c r="F5" s="63">
        <v>48</v>
      </c>
      <c r="G5" s="253" t="s">
        <v>187</v>
      </c>
      <c r="H5" s="38"/>
      <c r="I5" s="38"/>
      <c r="J5" s="95" t="s">
        <v>50</v>
      </c>
      <c r="K5" s="94"/>
    </row>
    <row r="6" spans="1:16" ht="15.75" customHeight="1">
      <c r="B6" s="49"/>
      <c r="C6" s="49"/>
      <c r="D6" s="49"/>
      <c r="E6" s="49"/>
      <c r="F6" s="49"/>
      <c r="G6" s="49"/>
      <c r="H6" s="49"/>
      <c r="I6" s="49"/>
      <c r="M6" s="297"/>
    </row>
    <row r="7" spans="1:16" ht="16.5" customHeight="1">
      <c r="B7" s="51" t="s">
        <v>127</v>
      </c>
      <c r="C7" s="51"/>
      <c r="D7" s="50"/>
      <c r="E7" s="50"/>
      <c r="F7" s="50"/>
      <c r="G7" s="50"/>
      <c r="H7" s="50"/>
      <c r="I7" s="50"/>
      <c r="J7" s="50"/>
      <c r="K7" s="50"/>
    </row>
    <row r="8" spans="1:16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16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16" ht="23.25" customHeight="1" thickBot="1">
      <c r="G10" s="6"/>
      <c r="H10" s="190" t="s">
        <v>93</v>
      </c>
      <c r="I10" s="191" t="s">
        <v>94</v>
      </c>
      <c r="J10" s="192" t="str">
        <f>C5</f>
        <v>미래교통</v>
      </c>
      <c r="K10" s="193" t="s">
        <v>95</v>
      </c>
    </row>
    <row r="11" spans="1:16" ht="23.25" customHeight="1" thickTop="1">
      <c r="G11" s="6"/>
      <c r="H11" s="254">
        <v>1</v>
      </c>
      <c r="I11" s="255">
        <v>2.0099999999999998</v>
      </c>
      <c r="J11" s="256">
        <v>2.1292535923242086</v>
      </c>
      <c r="K11" s="257"/>
      <c r="M11" s="2"/>
    </row>
    <row r="12" spans="1:16" ht="23.25" customHeight="1">
      <c r="G12" s="6"/>
      <c r="H12" s="258">
        <v>2</v>
      </c>
      <c r="I12" s="255">
        <v>2.3662575846193561</v>
      </c>
      <c r="J12" s="256">
        <v>2.5221333415580491</v>
      </c>
      <c r="K12" s="259">
        <v>0.18451524545978981</v>
      </c>
      <c r="M12" s="298"/>
    </row>
    <row r="13" spans="1:16" ht="23.25" customHeight="1">
      <c r="G13" s="6"/>
      <c r="H13" s="258">
        <v>3</v>
      </c>
      <c r="I13" s="255">
        <v>2.37</v>
      </c>
      <c r="J13" s="256">
        <v>2.5209626868221813</v>
      </c>
      <c r="K13" s="260">
        <v>-4.6415259517751384E-4</v>
      </c>
      <c r="M13" s="298"/>
    </row>
    <row r="14" spans="1:16" ht="23.25" customHeight="1">
      <c r="G14" s="6"/>
      <c r="H14" s="258">
        <v>4</v>
      </c>
      <c r="I14" s="255">
        <v>2.33</v>
      </c>
      <c r="J14" s="256">
        <v>2.4322706225879216</v>
      </c>
      <c r="K14" s="260">
        <v>-3.5181823474769947E-2</v>
      </c>
      <c r="M14" s="298"/>
    </row>
    <row r="15" spans="1:16" ht="23.25" customHeight="1">
      <c r="G15" s="6"/>
      <c r="H15" s="258">
        <v>5</v>
      </c>
      <c r="I15" s="255">
        <v>2.2850259626150282</v>
      </c>
      <c r="J15" s="256">
        <v>2.3767468664211013</v>
      </c>
      <c r="K15" s="260">
        <v>-2.2827951647807709E-2</v>
      </c>
      <c r="M15" s="298"/>
    </row>
    <row r="16" spans="1:16" ht="23.25" customHeight="1">
      <c r="G16" s="6"/>
      <c r="H16" s="258">
        <v>6</v>
      </c>
      <c r="I16" s="255">
        <v>2.0664933427553414</v>
      </c>
      <c r="J16" s="256">
        <v>2.3068305863345056</v>
      </c>
      <c r="K16" s="260">
        <v>-2.941679699861155E-2</v>
      </c>
      <c r="M16" s="298"/>
    </row>
    <row r="17" spans="2:15" ht="23.25" customHeight="1">
      <c r="G17" s="6"/>
      <c r="H17" s="258">
        <v>7</v>
      </c>
      <c r="I17" s="255">
        <v>2.13</v>
      </c>
      <c r="J17" s="256">
        <v>2.2470184197801015</v>
      </c>
      <c r="K17" s="260">
        <v>-2.5928287455839527E-2</v>
      </c>
      <c r="M17" s="298"/>
    </row>
    <row r="18" spans="2:15" ht="23.25" customHeight="1">
      <c r="G18" s="6"/>
      <c r="H18" s="258">
        <v>8</v>
      </c>
      <c r="I18" s="255">
        <v>2.08</v>
      </c>
      <c r="J18" s="256">
        <v>2.1717360650584303</v>
      </c>
      <c r="K18" s="260">
        <v>-3.3503221005655393E-2</v>
      </c>
      <c r="M18" s="298"/>
    </row>
    <row r="19" spans="2:15" ht="23.25" customHeight="1">
      <c r="G19" s="6"/>
      <c r="H19" s="258">
        <v>9</v>
      </c>
      <c r="I19" s="255">
        <v>2.13</v>
      </c>
      <c r="J19" s="256">
        <v>2.2526615401717471</v>
      </c>
      <c r="K19" s="260">
        <v>3.7263034129858541E-2</v>
      </c>
      <c r="M19" s="298"/>
    </row>
    <row r="20" spans="2:15" ht="23.25" customHeight="1">
      <c r="G20" s="6"/>
      <c r="H20" s="258">
        <v>10</v>
      </c>
      <c r="I20" s="255">
        <v>2.25</v>
      </c>
      <c r="J20" s="256">
        <v>2.3691442026156531</v>
      </c>
      <c r="K20" s="260">
        <v>5.1708905384439285E-2</v>
      </c>
      <c r="M20" s="298"/>
    </row>
    <row r="21" spans="2:15" ht="23.25" customHeight="1">
      <c r="G21" s="6"/>
      <c r="H21" s="261" t="s">
        <v>422</v>
      </c>
      <c r="I21" s="262">
        <v>0.11940298507462699</v>
      </c>
      <c r="J21" s="263">
        <v>0.11266418014098045</v>
      </c>
      <c r="K21" s="264">
        <v>-6.7388049336465361E-3</v>
      </c>
      <c r="M21" s="298"/>
    </row>
    <row r="22" spans="2:15" ht="23.25" customHeight="1">
      <c r="H22" s="265" t="s">
        <v>423</v>
      </c>
      <c r="I22" s="266"/>
      <c r="J22" s="267" t="s">
        <v>434</v>
      </c>
      <c r="K22" s="268"/>
      <c r="M22" s="298"/>
    </row>
    <row r="23" spans="2:15" ht="9" customHeight="1">
      <c r="M23" s="298"/>
    </row>
    <row r="24" spans="2:15" ht="16.5" customHeight="1">
      <c r="B24" s="51" t="s">
        <v>128</v>
      </c>
      <c r="C24" s="51"/>
      <c r="D24" s="50"/>
      <c r="E24" s="50"/>
      <c r="F24" s="50"/>
      <c r="G24" s="50"/>
      <c r="H24" s="50"/>
      <c r="I24" s="50"/>
      <c r="J24" s="50"/>
      <c r="K24" s="50"/>
      <c r="M24" s="298"/>
    </row>
    <row r="25" spans="2:15" ht="27.75" customHeight="1">
      <c r="B25" s="55" t="s">
        <v>62</v>
      </c>
      <c r="C25" s="55" t="s">
        <v>102</v>
      </c>
      <c r="D25" s="55" t="s">
        <v>104</v>
      </c>
      <c r="E25" s="55" t="s">
        <v>105</v>
      </c>
      <c r="F25" s="55" t="s">
        <v>106</v>
      </c>
      <c r="G25" s="55" t="s">
        <v>107</v>
      </c>
      <c r="H25" s="55" t="s">
        <v>6</v>
      </c>
      <c r="I25" s="55" t="s">
        <v>7</v>
      </c>
      <c r="J25" s="55" t="s">
        <v>108</v>
      </c>
      <c r="K25" s="55" t="s">
        <v>72</v>
      </c>
      <c r="M25" s="298"/>
    </row>
    <row r="26" spans="2:15" ht="23.25" customHeight="1">
      <c r="B26" s="75" t="s">
        <v>424</v>
      </c>
      <c r="C26" s="76">
        <v>10</v>
      </c>
      <c r="D26" s="77">
        <v>2.0334265416768305E-2</v>
      </c>
      <c r="E26" s="77">
        <v>0.35602918612787621</v>
      </c>
      <c r="F26" s="77">
        <v>0.19719907684227087</v>
      </c>
      <c r="G26" s="78">
        <v>12.769287679523496</v>
      </c>
      <c r="H26" s="79">
        <v>0.37280726770689637</v>
      </c>
      <c r="I26" s="79">
        <v>18.002726291824391</v>
      </c>
      <c r="J26" s="80">
        <v>2.2456981723557368</v>
      </c>
      <c r="K26" s="81" t="s">
        <v>69</v>
      </c>
      <c r="M26" s="298"/>
      <c r="N26" s="299" t="s">
        <v>119</v>
      </c>
    </row>
    <row r="27" spans="2:15" ht="22.5" customHeight="1">
      <c r="B27" s="222" t="s">
        <v>119</v>
      </c>
      <c r="C27" s="68">
        <v>10</v>
      </c>
      <c r="D27" s="69">
        <v>1.9915675672449562E-2</v>
      </c>
      <c r="E27" s="69">
        <v>0.32373205879128536</v>
      </c>
      <c r="F27" s="69">
        <v>0.16852754290781372</v>
      </c>
      <c r="G27" s="70">
        <v>19.858999999999998</v>
      </c>
      <c r="H27" s="71">
        <v>0.30082409590200115</v>
      </c>
      <c r="I27" s="71">
        <v>24.210935694436209</v>
      </c>
      <c r="J27" s="72">
        <v>2.3691442026156531</v>
      </c>
      <c r="K27" s="73" t="s">
        <v>69</v>
      </c>
      <c r="M27" s="298"/>
      <c r="N27" s="39" t="s">
        <v>69</v>
      </c>
      <c r="O27" s="39">
        <v>108</v>
      </c>
    </row>
    <row r="28" spans="2:15" ht="22.5" customHeight="1">
      <c r="B28" s="52" t="s">
        <v>109</v>
      </c>
      <c r="C28" s="52"/>
      <c r="D28" s="66">
        <f>D27/D26-1</f>
        <v>-2.058543722821482E-2</v>
      </c>
      <c r="E28" s="66">
        <f t="shared" ref="E28:J28" si="0">E27/E26-1</f>
        <v>-9.071483067961339E-2</v>
      </c>
      <c r="F28" s="66">
        <f t="shared" si="0"/>
        <v>-0.14539385474603417</v>
      </c>
      <c r="G28" s="66">
        <f t="shared" si="0"/>
        <v>0.55521596023287856</v>
      </c>
      <c r="H28" s="66">
        <f t="shared" si="0"/>
        <v>-0.1930841430416772</v>
      </c>
      <c r="I28" s="66">
        <f t="shared" si="0"/>
        <v>0.34484829141857043</v>
      </c>
      <c r="J28" s="66">
        <f t="shared" si="0"/>
        <v>5.4970000768367555E-2</v>
      </c>
      <c r="K28" s="67" t="str">
        <f>J22</f>
        <v>10위/(32개사)</v>
      </c>
      <c r="M28" s="2" t="s">
        <v>185</v>
      </c>
      <c r="N28" s="300">
        <v>2.7777777777777776E-2</v>
      </c>
      <c r="O28" s="39">
        <v>3</v>
      </c>
    </row>
    <row r="29" spans="2:15" ht="22.5" customHeight="1">
      <c r="M29" s="2" t="s">
        <v>186</v>
      </c>
      <c r="N29" s="300">
        <v>0.10185185185185185</v>
      </c>
      <c r="O29" s="39">
        <v>11</v>
      </c>
    </row>
    <row r="30" spans="2:15" ht="17.25" customHeight="1">
      <c r="B30" s="51" t="s">
        <v>129</v>
      </c>
      <c r="C30" s="51"/>
      <c r="D30" s="50"/>
      <c r="E30" s="50"/>
      <c r="F30" s="50"/>
      <c r="G30" s="50"/>
      <c r="H30" s="50"/>
      <c r="I30" s="50"/>
      <c r="J30" s="50"/>
      <c r="K30" s="50"/>
      <c r="M30" s="2" t="s">
        <v>118</v>
      </c>
      <c r="N30" s="300">
        <v>0.1111111111111111</v>
      </c>
      <c r="O30" s="39">
        <v>12</v>
      </c>
    </row>
    <row r="31" spans="2:15" ht="22.5" customHeight="1">
      <c r="B31" s="59"/>
      <c r="C31" s="59"/>
      <c r="M31" s="2" t="s">
        <v>187</v>
      </c>
      <c r="N31" s="300">
        <v>0.32407407407407407</v>
      </c>
      <c r="O31" s="39">
        <v>35</v>
      </c>
    </row>
    <row r="32" spans="2:15" ht="22.5" customHeight="1" thickBot="1">
      <c r="H32" s="194" t="s">
        <v>93</v>
      </c>
      <c r="I32" s="195" t="s">
        <v>94</v>
      </c>
      <c r="J32" s="196" t="str">
        <f>J10</f>
        <v>미래교통</v>
      </c>
      <c r="K32" s="197" t="s">
        <v>117</v>
      </c>
      <c r="M32" s="2" t="s">
        <v>188</v>
      </c>
      <c r="N32" s="300">
        <v>0.31481481481481483</v>
      </c>
      <c r="O32" s="39">
        <v>35</v>
      </c>
    </row>
    <row r="33" spans="2:15" ht="22.5" customHeight="1" thickTop="1">
      <c r="H33" s="202" t="s">
        <v>111</v>
      </c>
      <c r="I33" s="203" t="s">
        <v>69</v>
      </c>
      <c r="J33" s="204" t="s">
        <v>69</v>
      </c>
      <c r="K33" s="205"/>
      <c r="M33" s="2" t="s">
        <v>76</v>
      </c>
      <c r="N33" s="300">
        <v>0.12037037037037036</v>
      </c>
      <c r="O33" s="39">
        <v>12</v>
      </c>
    </row>
    <row r="34" spans="2:15" ht="21" customHeight="1">
      <c r="H34" s="198" t="s">
        <v>96</v>
      </c>
      <c r="I34" s="199">
        <v>7.2690414132638284E-2</v>
      </c>
      <c r="J34" s="200" t="s">
        <v>448</v>
      </c>
      <c r="K34" s="201">
        <v>-4.4912636354860508E-2</v>
      </c>
      <c r="M34" s="2"/>
    </row>
    <row r="35" spans="2:15" ht="21" customHeight="1">
      <c r="H35" s="182" t="s">
        <v>97</v>
      </c>
      <c r="I35" s="174">
        <v>9.556907037358818E-2</v>
      </c>
      <c r="J35" s="183" t="s">
        <v>449</v>
      </c>
      <c r="K35" s="184">
        <v>6.282781478263666E-3</v>
      </c>
      <c r="L35" s="4"/>
      <c r="M35" s="2"/>
    </row>
    <row r="36" spans="2:15" ht="21" customHeight="1">
      <c r="H36" s="181" t="s">
        <v>98</v>
      </c>
      <c r="I36" s="174">
        <v>0.16188821314798726</v>
      </c>
      <c r="J36" s="183" t="s">
        <v>450</v>
      </c>
      <c r="K36" s="184">
        <v>-5.0777102036876159E-2</v>
      </c>
      <c r="L36" s="4"/>
      <c r="M36" s="2"/>
    </row>
    <row r="37" spans="2:15" ht="21" customHeight="1">
      <c r="H37" s="181" t="s">
        <v>101</v>
      </c>
      <c r="I37" s="174">
        <v>0.22473211699971041</v>
      </c>
      <c r="J37" s="183" t="s">
        <v>451</v>
      </c>
      <c r="K37" s="184">
        <v>9.9341957074363663E-2</v>
      </c>
      <c r="L37" s="4"/>
      <c r="M37" s="2"/>
    </row>
    <row r="38" spans="2:15" ht="21" customHeight="1">
      <c r="H38" s="185" t="s">
        <v>99</v>
      </c>
      <c r="I38" s="174">
        <v>0.23284100781928757</v>
      </c>
      <c r="J38" s="183" t="s">
        <v>452</v>
      </c>
      <c r="K38" s="184">
        <v>8.1973806995527254E-2</v>
      </c>
      <c r="L38" s="4"/>
      <c r="M38" s="2"/>
    </row>
    <row r="39" spans="2:15" ht="21" customHeight="1">
      <c r="H39" s="186" t="s">
        <v>100</v>
      </c>
      <c r="I39" s="187">
        <v>0.21227917752678829</v>
      </c>
      <c r="J39" s="188" t="s">
        <v>453</v>
      </c>
      <c r="K39" s="189">
        <v>-9.1908807156417929E-2</v>
      </c>
      <c r="L39" s="4"/>
      <c r="M39" s="2"/>
    </row>
    <row r="40" spans="2:15" ht="22.5" customHeight="1">
      <c r="L40" s="4"/>
      <c r="M40" s="2"/>
    </row>
    <row r="41" spans="2:15" ht="18" customHeight="1">
      <c r="B41" s="51" t="s">
        <v>130</v>
      </c>
      <c r="C41" s="51"/>
      <c r="D41" s="50"/>
      <c r="E41" s="50"/>
      <c r="F41" s="50"/>
      <c r="G41" s="50"/>
      <c r="H41" s="50"/>
      <c r="I41" s="50"/>
      <c r="J41" s="50"/>
      <c r="K41" s="50"/>
      <c r="L41" s="4"/>
      <c r="M41" s="2"/>
    </row>
    <row r="42" spans="2:15" ht="30.75" customHeight="1">
      <c r="B42" s="55" t="s">
        <v>62</v>
      </c>
      <c r="C42" s="55" t="s">
        <v>103</v>
      </c>
      <c r="D42" s="55" t="s">
        <v>104</v>
      </c>
      <c r="E42" s="55" t="s">
        <v>105</v>
      </c>
      <c r="F42" s="55" t="s">
        <v>106</v>
      </c>
      <c r="G42" s="55" t="s">
        <v>107</v>
      </c>
      <c r="H42" s="55" t="s">
        <v>6</v>
      </c>
      <c r="I42" s="55" t="s">
        <v>7</v>
      </c>
      <c r="J42" s="55" t="s">
        <v>108</v>
      </c>
      <c r="K42" s="55" t="s">
        <v>72</v>
      </c>
      <c r="L42" s="4"/>
      <c r="M42" s="2"/>
      <c r="N42" s="39" t="s">
        <v>123</v>
      </c>
    </row>
    <row r="43" spans="2:15" ht="22.5" customHeight="1">
      <c r="B43" s="224" t="s">
        <v>119</v>
      </c>
      <c r="C43" s="76">
        <v>1</v>
      </c>
      <c r="D43" s="77">
        <v>5.9373915244577073E-2</v>
      </c>
      <c r="E43" s="77">
        <v>0.41107287946070992</v>
      </c>
      <c r="F43" s="77">
        <v>0.16119323120964546</v>
      </c>
      <c r="G43" s="78">
        <v>24.053725000000004</v>
      </c>
      <c r="H43" s="79">
        <v>2.6442519748962741</v>
      </c>
      <c r="I43" s="79">
        <v>52.544932393999034</v>
      </c>
      <c r="J43" s="80">
        <v>2.1659981232572716</v>
      </c>
      <c r="K43" s="82" t="s">
        <v>76</v>
      </c>
      <c r="L43" s="4"/>
      <c r="M43" s="2"/>
      <c r="N43" s="39">
        <v>1</v>
      </c>
    </row>
    <row r="44" spans="2:15" ht="22.5" customHeight="1">
      <c r="B44" s="222" t="s">
        <v>119</v>
      </c>
      <c r="C44" s="68">
        <v>2</v>
      </c>
      <c r="D44" s="69">
        <v>5.6641787308846163E-2</v>
      </c>
      <c r="E44" s="69">
        <v>0.3367999559769761</v>
      </c>
      <c r="F44" s="69">
        <v>0.15238819154414668</v>
      </c>
      <c r="G44" s="70">
        <v>17.645113636363639</v>
      </c>
      <c r="H44" s="71">
        <v>1.0746039662033198</v>
      </c>
      <c r="I44" s="71">
        <v>18.61434949648503</v>
      </c>
      <c r="J44" s="72">
        <v>2.4738951708032944</v>
      </c>
      <c r="K44" s="73" t="s">
        <v>186</v>
      </c>
      <c r="M44" s="2"/>
      <c r="N44" s="39">
        <v>5</v>
      </c>
    </row>
    <row r="45" spans="2:15" ht="22.5" customHeight="1">
      <c r="B45" s="222" t="s">
        <v>119</v>
      </c>
      <c r="C45" s="68">
        <v>3</v>
      </c>
      <c r="D45" s="69">
        <v>2.0753837977128348E-2</v>
      </c>
      <c r="E45" s="69">
        <v>0.3296664495585932</v>
      </c>
      <c r="F45" s="69">
        <v>0.17037138009809369</v>
      </c>
      <c r="G45" s="70">
        <v>17.52631818181818</v>
      </c>
      <c r="H45" s="71">
        <v>0.29942803193937434</v>
      </c>
      <c r="I45" s="71">
        <v>19.751010749725719</v>
      </c>
      <c r="J45" s="72">
        <v>2.5052108972037881</v>
      </c>
      <c r="K45" s="73" t="s">
        <v>68</v>
      </c>
      <c r="M45" s="2"/>
      <c r="N45" s="39">
        <v>4</v>
      </c>
    </row>
    <row r="46" spans="2:15" ht="22.5" customHeight="1">
      <c r="B46" s="222" t="s">
        <v>119</v>
      </c>
      <c r="C46" s="68">
        <v>4</v>
      </c>
      <c r="D46" s="69">
        <v>1.8464188394091072E-2</v>
      </c>
      <c r="E46" s="69">
        <v>0.32412015109151915</v>
      </c>
      <c r="F46" s="69">
        <v>0.17584398786108946</v>
      </c>
      <c r="G46" s="70">
        <v>18.776299999999999</v>
      </c>
      <c r="H46" s="71">
        <v>0.16698138461043632</v>
      </c>
      <c r="I46" s="71">
        <v>20.177911243907548</v>
      </c>
      <c r="J46" s="72">
        <v>2.4322706225879216</v>
      </c>
      <c r="K46" s="73" t="s">
        <v>187</v>
      </c>
      <c r="M46" s="2"/>
      <c r="N46" s="39">
        <v>3</v>
      </c>
    </row>
    <row r="47" spans="2:15" ht="22.5" customHeight="1">
      <c r="B47" s="222" t="s">
        <v>119</v>
      </c>
      <c r="C47" s="68">
        <v>5</v>
      </c>
      <c r="D47" s="69">
        <v>2.1225785242393672E-2</v>
      </c>
      <c r="E47" s="69">
        <v>0.32285417811496736</v>
      </c>
      <c r="F47" s="69">
        <v>0.17121390504149236</v>
      </c>
      <c r="G47" s="70">
        <v>19.617874999999998</v>
      </c>
      <c r="H47" s="71">
        <v>0.190361876908795</v>
      </c>
      <c r="I47" s="71">
        <v>22.23584535249676</v>
      </c>
      <c r="J47" s="72">
        <v>2.3833447036000162</v>
      </c>
      <c r="K47" s="73" t="s">
        <v>187</v>
      </c>
      <c r="M47" s="2"/>
      <c r="N47" s="39">
        <v>3</v>
      </c>
    </row>
    <row r="48" spans="2:15" ht="22.5" customHeight="1">
      <c r="B48" s="222" t="s">
        <v>119</v>
      </c>
      <c r="C48" s="68">
        <v>6</v>
      </c>
      <c r="D48" s="69">
        <v>2.3743427410071131E-2</v>
      </c>
      <c r="E48" s="69">
        <v>0.32212099654116993</v>
      </c>
      <c r="F48" s="69">
        <v>0.16277915395079245</v>
      </c>
      <c r="G48" s="70">
        <v>20.744025641025647</v>
      </c>
      <c r="H48" s="71">
        <v>0.15063708882158799</v>
      </c>
      <c r="I48" s="71">
        <v>23.662711598259385</v>
      </c>
      <c r="J48" s="72">
        <v>2.3066106766471299</v>
      </c>
      <c r="K48" s="73" t="s">
        <v>69</v>
      </c>
      <c r="M48" s="2"/>
      <c r="N48" s="39">
        <v>3</v>
      </c>
    </row>
    <row r="49" spans="2:16" ht="22.5" customHeight="1">
      <c r="B49" s="222" t="s">
        <v>119</v>
      </c>
      <c r="C49" s="68">
        <v>7</v>
      </c>
      <c r="D49" s="69">
        <v>2.7747201486470058E-2</v>
      </c>
      <c r="E49" s="69">
        <v>0.32155639157209953</v>
      </c>
      <c r="F49" s="69">
        <v>0.15967557685265357</v>
      </c>
      <c r="G49" s="70">
        <v>21.055150000000005</v>
      </c>
      <c r="H49" s="71">
        <v>0.1234892774211151</v>
      </c>
      <c r="I49" s="71">
        <v>22.753884651628393</v>
      </c>
      <c r="J49" s="72">
        <v>2.2494808139592393</v>
      </c>
      <c r="K49" s="73" t="s">
        <v>69</v>
      </c>
      <c r="M49" s="2"/>
      <c r="N49" s="39">
        <v>3</v>
      </c>
    </row>
    <row r="50" spans="2:16" ht="22.5" customHeight="1">
      <c r="B50" s="222" t="s">
        <v>119</v>
      </c>
      <c r="C50" s="68">
        <v>8</v>
      </c>
      <c r="D50" s="69">
        <v>3.1654186542287126E-2</v>
      </c>
      <c r="E50" s="69">
        <v>0.32433326241764399</v>
      </c>
      <c r="F50" s="69">
        <v>0.15149752836345928</v>
      </c>
      <c r="G50" s="70">
        <v>22.395974358974364</v>
      </c>
      <c r="H50" s="71">
        <v>8.9591623044473628E-2</v>
      </c>
      <c r="I50" s="71">
        <v>24.022754686290948</v>
      </c>
      <c r="J50" s="72">
        <v>2.1717360650584303</v>
      </c>
      <c r="K50" s="73" t="s">
        <v>67</v>
      </c>
      <c r="M50" s="2"/>
      <c r="N50" s="39">
        <v>2</v>
      </c>
    </row>
    <row r="51" spans="2:16" ht="22.5" customHeight="1">
      <c r="B51" s="222" t="s">
        <v>119</v>
      </c>
      <c r="C51" s="68">
        <v>9</v>
      </c>
      <c r="D51" s="69">
        <v>2.8477594078980664E-2</v>
      </c>
      <c r="E51" s="69">
        <v>0.32070266803677949</v>
      </c>
      <c r="F51" s="69">
        <v>0.15713665882504835</v>
      </c>
      <c r="G51" s="70">
        <v>21.539574999999992</v>
      </c>
      <c r="H51" s="71">
        <v>0.13358251704419447</v>
      </c>
      <c r="I51" s="71">
        <v>24.041737440735314</v>
      </c>
      <c r="J51" s="72">
        <v>2.2526615401717471</v>
      </c>
      <c r="K51" s="73" t="s">
        <v>69</v>
      </c>
      <c r="M51" s="2"/>
      <c r="N51" s="39">
        <v>3</v>
      </c>
    </row>
    <row r="52" spans="2:16" ht="22.5" customHeight="1">
      <c r="B52" s="222" t="s">
        <v>119</v>
      </c>
      <c r="C52" s="68">
        <v>10</v>
      </c>
      <c r="D52" s="69">
        <v>1.9915675672449562E-2</v>
      </c>
      <c r="E52" s="69">
        <v>0.32373205879128536</v>
      </c>
      <c r="F52" s="69">
        <v>0.16852754290781372</v>
      </c>
      <c r="G52" s="70">
        <v>19.858999999999998</v>
      </c>
      <c r="H52" s="71">
        <v>0.30082409590200115</v>
      </c>
      <c r="I52" s="71">
        <v>24.210935694436209</v>
      </c>
      <c r="J52" s="72">
        <v>2.3691442026156531</v>
      </c>
      <c r="K52" s="73" t="s">
        <v>447</v>
      </c>
      <c r="M52" s="2"/>
      <c r="N52" s="39">
        <v>3</v>
      </c>
    </row>
    <row r="53" spans="2:16" ht="25.5" customHeight="1">
      <c r="B53" s="52" t="s">
        <v>109</v>
      </c>
      <c r="C53" s="52"/>
      <c r="D53" s="66" cm="1">
        <f t="array" aca="1" ref="D53" ca="1">(INDIRECT(ADDRESS(ROW()-1,COLUMN()))/INDIRECT(ADDRESS(ROW()-2,COLUMN())))-1</f>
        <v>-0.30065455609716207</v>
      </c>
      <c r="E53" s="66" cm="1">
        <f t="array" aca="1" ref="E53" ca="1">(INDIRECT(ADDRESS(ROW()-1,COLUMN()))/INDIRECT(ADDRESS(ROW()-2,COLUMN())))-1</f>
        <v>9.4461039973587901E-3</v>
      </c>
      <c r="F53" s="66" cm="1">
        <f t="array" aca="1" ref="F53" ca="1">(INDIRECT(ADDRESS(ROW()-1,COLUMN()))/INDIRECT(ADDRESS(ROW()-2,COLUMN())))-1</f>
        <v>7.2490303459027183E-2</v>
      </c>
      <c r="G53" s="66" cm="1">
        <f t="array" aca="1" ref="G53" ca="1">(INDIRECT(ADDRESS(ROW()-1,COLUMN()))/INDIRECT(ADDRESS(ROW()-2,COLUMN())))-1</f>
        <v>-7.8022662935549825E-2</v>
      </c>
      <c r="H53" s="66" cm="1">
        <f t="array" aca="1" ref="H53" ca="1">(INDIRECT(ADDRESS(ROW()-1,COLUMN()))/INDIRECT(ADDRESS(ROW()-2,COLUMN())))-1</f>
        <v>1.2519720586076128</v>
      </c>
      <c r="I53" s="66" cm="1">
        <f t="array" aca="1" ref="I53" ca="1">(INDIRECT(ADDRESS(ROW()-1,COLUMN()))/INDIRECT(ADDRESS(ROW()-2,COLUMN())))-1</f>
        <v>7.0376882751499448E-3</v>
      </c>
      <c r="J53" s="66" cm="1">
        <f t="array" aca="1" ref="J53" ca="1">(INDIRECT(ADDRESS(ROW()-1,COLUMN()))/INDIRECT(ADDRESS(ROW()-2,COLUMN())))-1</f>
        <v>5.1708905384439285E-2</v>
      </c>
      <c r="K53" s="74" t="str" cm="1">
        <f t="array" aca="1" ref="K53" ca="1">_xlfn.IFS(N53=0,"등급유지",N53&gt;0,N53&amp;"등급 상승",N53&lt;0,N53&amp;"등급 하락")</f>
        <v>등급유지</v>
      </c>
      <c r="M53" s="301"/>
      <c r="N53" s="39" cm="1">
        <f t="array" aca="1" ref="N53" ca="1">(INDIRECT(ADDRESS(ROW()-1,COLUMN()))-INDIRECT(ADDRESS(ROW()-2,COLUMN())))</f>
        <v>0</v>
      </c>
      <c r="O53" s="39" t="s">
        <v>124</v>
      </c>
    </row>
    <row r="54" spans="2:16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01"/>
      <c r="N54" s="2"/>
      <c r="O54" s="2"/>
    </row>
    <row r="55" spans="2:16" ht="18" customHeight="1">
      <c r="B55" s="51" t="s">
        <v>131</v>
      </c>
      <c r="C55" s="51"/>
      <c r="D55" s="50"/>
      <c r="E55" s="50"/>
      <c r="F55" s="50"/>
      <c r="G55" s="50"/>
      <c r="H55" s="50"/>
      <c r="I55" s="50"/>
      <c r="J55" s="50"/>
      <c r="K55" s="50"/>
      <c r="M55" s="301"/>
    </row>
    <row r="56" spans="2:16" ht="21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1"/>
    </row>
    <row r="57" spans="2:16" ht="25.5" customHeight="1">
      <c r="B57" s="47"/>
      <c r="C57" s="47"/>
      <c r="D57" s="48"/>
      <c r="E57" s="48"/>
      <c r="F57" s="48"/>
      <c r="G57" s="48"/>
      <c r="H57" s="48"/>
      <c r="I57" s="48"/>
      <c r="J57" s="48"/>
      <c r="K57" s="48"/>
      <c r="M57" s="301"/>
      <c r="N57" s="302"/>
      <c r="P57" s="303"/>
    </row>
    <row r="58" spans="2:16" ht="25.5" customHeight="1">
      <c r="B58" s="47"/>
      <c r="C58" s="47"/>
      <c r="D58" s="48"/>
      <c r="M58" s="301"/>
      <c r="N58" s="302"/>
      <c r="P58" s="303"/>
    </row>
    <row r="59" spans="2:16" ht="25.5" customHeight="1">
      <c r="B59" s="47"/>
      <c r="C59" s="47"/>
      <c r="D59" s="48"/>
      <c r="M59" s="301"/>
      <c r="N59" s="302"/>
      <c r="P59" s="303"/>
    </row>
    <row r="60" spans="2:16" ht="25.5" customHeight="1">
      <c r="B60" s="47"/>
      <c r="C60" s="47"/>
      <c r="D60" s="48"/>
      <c r="M60" s="301"/>
      <c r="N60" s="302"/>
      <c r="P60" s="303"/>
    </row>
    <row r="61" spans="2:16" ht="25.5" customHeight="1">
      <c r="B61" s="47"/>
      <c r="C61" s="47"/>
      <c r="D61" s="48"/>
      <c r="M61" s="301"/>
      <c r="N61" s="302"/>
      <c r="P61" s="303"/>
    </row>
    <row r="62" spans="2:16" ht="25.5" customHeight="1">
      <c r="B62" s="47"/>
      <c r="C62" s="47"/>
      <c r="D62" s="48"/>
      <c r="M62" s="301"/>
      <c r="N62" s="302"/>
      <c r="P62" s="303"/>
    </row>
    <row r="63" spans="2:16" ht="25.5" customHeight="1">
      <c r="B63" s="47"/>
      <c r="C63" s="47"/>
      <c r="D63" s="48"/>
      <c r="M63" s="301"/>
      <c r="N63" s="302"/>
      <c r="P63" s="303"/>
    </row>
    <row r="64" spans="2:16" ht="25.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1"/>
      <c r="N64" s="302"/>
      <c r="P64" s="303"/>
    </row>
    <row r="65" spans="2:16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1"/>
      <c r="N65" s="302"/>
      <c r="P65" s="303"/>
    </row>
    <row r="66" spans="2:16" ht="25.5" customHeight="1" thickBot="1">
      <c r="B66" s="206" t="s">
        <v>93</v>
      </c>
      <c r="C66" s="207" t="s">
        <v>122</v>
      </c>
      <c r="D66" s="207" t="s">
        <v>91</v>
      </c>
      <c r="E66" s="207" t="s">
        <v>120</v>
      </c>
      <c r="F66" s="207" t="s">
        <v>121</v>
      </c>
      <c r="G66" s="207"/>
      <c r="H66" s="207"/>
      <c r="I66" s="207"/>
      <c r="J66" s="207"/>
      <c r="K66" s="208"/>
      <c r="M66" s="304">
        <v>1</v>
      </c>
      <c r="N66" s="305">
        <v>2</v>
      </c>
      <c r="O66" s="305">
        <v>3</v>
      </c>
      <c r="P66" s="304">
        <v>4</v>
      </c>
    </row>
    <row r="67" spans="2:16" ht="25.5" customHeight="1" thickTop="1">
      <c r="B67" s="211" t="s">
        <v>111</v>
      </c>
      <c r="C67" s="212" t="s">
        <v>71</v>
      </c>
      <c r="D67" s="213" t="s">
        <v>69</v>
      </c>
      <c r="E67" s="213" t="s">
        <v>69</v>
      </c>
      <c r="F67" s="213" t="s">
        <v>69</v>
      </c>
      <c r="G67" s="213"/>
      <c r="H67" s="213"/>
      <c r="I67" s="213"/>
      <c r="J67" s="213"/>
      <c r="K67" s="213"/>
      <c r="M67" s="304" t="s">
        <v>122</v>
      </c>
      <c r="N67" s="304" t="s">
        <v>91</v>
      </c>
      <c r="O67" s="304" t="s">
        <v>120</v>
      </c>
      <c r="P67" s="304" t="s">
        <v>121</v>
      </c>
    </row>
    <row r="68" spans="2:16" ht="25.5" customHeight="1">
      <c r="B68" s="209" t="s">
        <v>96</v>
      </c>
      <c r="C68" s="199" t="s">
        <v>435</v>
      </c>
      <c r="D68" s="199" t="s">
        <v>421</v>
      </c>
      <c r="E68" s="199" t="s">
        <v>454</v>
      </c>
      <c r="F68" s="199" t="s">
        <v>421</v>
      </c>
      <c r="G68" s="199"/>
      <c r="H68" s="199"/>
      <c r="I68" s="199"/>
      <c r="J68" s="199"/>
      <c r="K68" s="210"/>
      <c r="M68" s="301"/>
      <c r="N68" s="302"/>
      <c r="P68" s="303"/>
    </row>
    <row r="69" spans="2:16" ht="25.5" customHeight="1">
      <c r="B69" s="173" t="s">
        <v>97</v>
      </c>
      <c r="C69" s="175" t="s">
        <v>455</v>
      </c>
      <c r="D69" s="175" t="s">
        <v>456</v>
      </c>
      <c r="E69" s="175" t="s">
        <v>457</v>
      </c>
      <c r="F69" s="175" t="s">
        <v>458</v>
      </c>
      <c r="G69" s="175"/>
      <c r="H69" s="175"/>
      <c r="I69" s="175"/>
      <c r="J69" s="175"/>
      <c r="K69" s="176"/>
      <c r="M69" s="306">
        <v>0.5</v>
      </c>
      <c r="N69" s="306">
        <v>0</v>
      </c>
      <c r="O69" s="306">
        <v>1.8518518518518517E-2</v>
      </c>
      <c r="P69" s="306">
        <v>0</v>
      </c>
    </row>
    <row r="70" spans="2:16" ht="25.5" customHeight="1">
      <c r="B70" s="172" t="s">
        <v>98</v>
      </c>
      <c r="C70" s="175" t="s">
        <v>455</v>
      </c>
      <c r="D70" s="175" t="s">
        <v>459</v>
      </c>
      <c r="E70" s="175" t="s">
        <v>460</v>
      </c>
      <c r="F70" s="175" t="s">
        <v>461</v>
      </c>
      <c r="G70" s="175"/>
      <c r="H70" s="175"/>
      <c r="I70" s="175"/>
      <c r="J70" s="175"/>
      <c r="K70" s="176"/>
      <c r="M70" s="306">
        <v>0.25</v>
      </c>
      <c r="N70" s="306">
        <v>0.125</v>
      </c>
      <c r="O70" s="306">
        <v>0.1111111111111111</v>
      </c>
      <c r="P70" s="306">
        <v>5.7142857142857141E-2</v>
      </c>
    </row>
    <row r="71" spans="2:16" ht="25.5" customHeight="1">
      <c r="B71" s="172" t="s">
        <v>101</v>
      </c>
      <c r="C71" s="175" t="s">
        <v>421</v>
      </c>
      <c r="D71" s="175" t="s">
        <v>462</v>
      </c>
      <c r="E71" s="175" t="s">
        <v>463</v>
      </c>
      <c r="F71" s="175" t="s">
        <v>464</v>
      </c>
      <c r="G71" s="175"/>
      <c r="H71" s="175"/>
      <c r="I71" s="175"/>
      <c r="J71" s="175"/>
      <c r="K71" s="176"/>
      <c r="M71" s="306">
        <v>0.25</v>
      </c>
      <c r="N71" s="306">
        <v>6.25E-2</v>
      </c>
      <c r="O71" s="306">
        <v>0.16666666666666666</v>
      </c>
      <c r="P71" s="306">
        <v>2.8571428571428571E-2</v>
      </c>
    </row>
    <row r="72" spans="2:16" ht="25.5" customHeight="1">
      <c r="B72" s="177" t="s">
        <v>99</v>
      </c>
      <c r="C72" s="175" t="s">
        <v>421</v>
      </c>
      <c r="D72" s="175" t="s">
        <v>465</v>
      </c>
      <c r="E72" s="175" t="s">
        <v>466</v>
      </c>
      <c r="F72" s="175" t="s">
        <v>467</v>
      </c>
      <c r="G72" s="175"/>
      <c r="H72" s="175"/>
      <c r="I72" s="175"/>
      <c r="J72" s="175"/>
      <c r="K72" s="176"/>
      <c r="M72" s="306">
        <v>0</v>
      </c>
      <c r="N72" s="306">
        <v>0.5625</v>
      </c>
      <c r="O72" s="306">
        <v>0.27777777777777779</v>
      </c>
      <c r="P72" s="306">
        <v>0.31428571428571428</v>
      </c>
    </row>
    <row r="73" spans="2:16" ht="25.5" customHeight="1">
      <c r="B73" s="178" t="s">
        <v>100</v>
      </c>
      <c r="C73" s="179" t="s">
        <v>421</v>
      </c>
      <c r="D73" s="179" t="s">
        <v>459</v>
      </c>
      <c r="E73" s="179" t="s">
        <v>457</v>
      </c>
      <c r="F73" s="179" t="s">
        <v>468</v>
      </c>
      <c r="G73" s="179"/>
      <c r="H73" s="179"/>
      <c r="I73" s="179"/>
      <c r="J73" s="179"/>
      <c r="K73" s="180"/>
      <c r="M73" s="306">
        <v>0</v>
      </c>
      <c r="N73" s="306">
        <v>0.1875</v>
      </c>
      <c r="O73" s="306">
        <v>0.31481481481481483</v>
      </c>
      <c r="P73" s="306">
        <v>0.45714285714285713</v>
      </c>
    </row>
    <row r="74" spans="2:16" ht="15.75" customHeight="1">
      <c r="B74" s="47"/>
      <c r="C74" s="47"/>
      <c r="D74" s="48"/>
      <c r="E74" s="48"/>
      <c r="F74" s="48"/>
      <c r="G74" s="48"/>
      <c r="H74" s="48"/>
      <c r="I74" s="48"/>
      <c r="J74" s="48"/>
      <c r="K74" s="48"/>
      <c r="M74" s="306">
        <v>0</v>
      </c>
      <c r="N74" s="306">
        <v>6.25E-2</v>
      </c>
      <c r="O74" s="306">
        <v>0.1111111111111111</v>
      </c>
      <c r="P74" s="306">
        <v>0.14285714285714285</v>
      </c>
    </row>
    <row r="75" spans="2:16" ht="17.25" customHeight="1">
      <c r="B75" s="51" t="s">
        <v>132</v>
      </c>
      <c r="C75" s="51"/>
      <c r="D75" s="50"/>
      <c r="E75" s="50"/>
      <c r="F75" s="50"/>
      <c r="G75" s="50"/>
      <c r="H75" s="50"/>
      <c r="I75" s="50"/>
      <c r="J75" s="50"/>
      <c r="K75" s="50"/>
      <c r="M75" s="301"/>
      <c r="N75" s="302"/>
      <c r="P75" s="303"/>
    </row>
    <row r="76" spans="2:16" ht="30.75" customHeight="1">
      <c r="B76" s="55" t="s">
        <v>75</v>
      </c>
      <c r="C76" s="55" t="s">
        <v>103</v>
      </c>
      <c r="D76" s="55" t="s">
        <v>104</v>
      </c>
      <c r="E76" s="55" t="s">
        <v>105</v>
      </c>
      <c r="F76" s="55" t="s">
        <v>106</v>
      </c>
      <c r="G76" s="55" t="s">
        <v>107</v>
      </c>
      <c r="H76" s="55" t="s">
        <v>6</v>
      </c>
      <c r="I76" s="55" t="s">
        <v>7</v>
      </c>
      <c r="J76" s="55" t="s">
        <v>108</v>
      </c>
      <c r="K76" s="55" t="s">
        <v>110</v>
      </c>
      <c r="M76" s="301"/>
      <c r="N76" s="302"/>
      <c r="P76" s="303"/>
    </row>
    <row r="77" spans="2:16" ht="20.25" customHeight="1">
      <c r="B77" s="86" t="s">
        <v>122</v>
      </c>
      <c r="C77" s="65">
        <v>1</v>
      </c>
      <c r="D77" s="87">
        <v>8.3346098257112602E-2</v>
      </c>
      <c r="E77" s="87">
        <v>0.37309714432957375</v>
      </c>
      <c r="F77" s="87">
        <v>9.3139369761223417E-2</v>
      </c>
      <c r="G77" s="88">
        <v>28.378999999999998</v>
      </c>
      <c r="H77" s="89">
        <v>0.65097408972898096</v>
      </c>
      <c r="I77" s="89">
        <v>20.688099642815526</v>
      </c>
      <c r="J77" s="90">
        <v>2.2491530913232625</v>
      </c>
      <c r="K77" s="73"/>
      <c r="M77" s="301"/>
      <c r="N77" s="302"/>
      <c r="P77" s="303"/>
    </row>
    <row r="78" spans="2:16" ht="20.25" customHeight="1">
      <c r="B78" s="86" t="s">
        <v>122</v>
      </c>
      <c r="C78" s="65">
        <v>2</v>
      </c>
      <c r="D78" s="87">
        <v>8.809661292857883E-2</v>
      </c>
      <c r="E78" s="87">
        <v>0.29842234194663486</v>
      </c>
      <c r="F78" s="87">
        <v>0.12972345756477596</v>
      </c>
      <c r="G78" s="88">
        <v>22.111499999999999</v>
      </c>
      <c r="H78" s="89">
        <v>2.2203415928930419E-2</v>
      </c>
      <c r="I78" s="89">
        <v>6.0615325485980041</v>
      </c>
      <c r="J78" s="90">
        <v>2.5279567288195479</v>
      </c>
      <c r="K78" s="73"/>
      <c r="M78" s="301"/>
      <c r="N78" s="302"/>
      <c r="P78" s="303"/>
    </row>
    <row r="79" spans="2:16" ht="20.25" customHeight="1">
      <c r="B79" s="86" t="s">
        <v>122</v>
      </c>
      <c r="C79" s="65">
        <v>3</v>
      </c>
      <c r="D79" s="87">
        <v>2.2139110450778678E-2</v>
      </c>
      <c r="E79" s="87">
        <v>0.23966387915087353</v>
      </c>
      <c r="F79" s="87">
        <v>0.1319389126893907</v>
      </c>
      <c r="G79" s="88">
        <v>20.457500000000003</v>
      </c>
      <c r="H79" s="89">
        <v>2.0298294259906261E-2</v>
      </c>
      <c r="I79" s="89">
        <v>3.4710083184439711</v>
      </c>
      <c r="J79" s="90">
        <v>2.6782850500018571</v>
      </c>
      <c r="K79" s="73"/>
      <c r="M79" s="301"/>
      <c r="N79" s="302"/>
      <c r="P79" s="303"/>
    </row>
    <row r="80" spans="2:16" ht="20.25" customHeight="1">
      <c r="B80" s="86" t="s">
        <v>122</v>
      </c>
      <c r="C80" s="65">
        <v>4</v>
      </c>
      <c r="D80" s="87">
        <v>1.3998623809256776E-2</v>
      </c>
      <c r="E80" s="87">
        <v>0.24472650344844574</v>
      </c>
      <c r="F80" s="87">
        <v>0.10164202888619542</v>
      </c>
      <c r="G80" s="88">
        <v>19.763500000000001</v>
      </c>
      <c r="H80" s="89">
        <v>3.2734952942413985E-2</v>
      </c>
      <c r="I80" s="89">
        <v>3.0552622746253051</v>
      </c>
      <c r="J80" s="90">
        <v>2.7517053066729602</v>
      </c>
      <c r="K80" s="73"/>
      <c r="M80" s="301"/>
      <c r="N80" s="302"/>
      <c r="P80" s="303"/>
    </row>
    <row r="81" spans="2:16" ht="20.25" customHeight="1">
      <c r="B81" s="86" t="s">
        <v>122</v>
      </c>
      <c r="C81" s="65">
        <v>5</v>
      </c>
      <c r="D81" s="87">
        <v>1.638046733397731E-2</v>
      </c>
      <c r="E81" s="87">
        <v>0.25223073220611519</v>
      </c>
      <c r="F81" s="87">
        <v>0.10328892038706652</v>
      </c>
      <c r="G81" s="88">
        <v>20.975999999999999</v>
      </c>
      <c r="H81" s="89">
        <v>5.5264269870019542E-3</v>
      </c>
      <c r="I81" s="89">
        <v>4.2885073419135162</v>
      </c>
      <c r="J81" s="90">
        <v>2.6750450340573519</v>
      </c>
      <c r="K81" s="73"/>
      <c r="M81" s="301"/>
      <c r="N81" s="302"/>
      <c r="P81" s="303"/>
    </row>
    <row r="82" spans="2:16" ht="20.25" customHeight="1">
      <c r="B82" s="86" t="s">
        <v>122</v>
      </c>
      <c r="C82" s="65">
        <v>6</v>
      </c>
      <c r="D82" s="87">
        <v>1.0860684122518682E-2</v>
      </c>
      <c r="E82" s="87">
        <v>0.25354495060699905</v>
      </c>
      <c r="F82" s="87">
        <v>0.11274680438917307</v>
      </c>
      <c r="G82" s="88">
        <v>21.820500000000003</v>
      </c>
      <c r="H82" s="89">
        <v>0</v>
      </c>
      <c r="I82" s="89">
        <v>3.8053875994614885</v>
      </c>
      <c r="J82" s="90">
        <v>2.5799615118887336</v>
      </c>
      <c r="K82" s="73"/>
      <c r="M82" s="301"/>
      <c r="N82" s="302"/>
      <c r="P82" s="303"/>
    </row>
    <row r="83" spans="2:16" ht="20.25" customHeight="1">
      <c r="B83" s="86" t="s">
        <v>122</v>
      </c>
      <c r="C83" s="65">
        <v>7</v>
      </c>
      <c r="D83" s="87">
        <v>8.189626331150791E-3</v>
      </c>
      <c r="E83" s="87">
        <v>0.2332267345044616</v>
      </c>
      <c r="F83" s="87">
        <v>0.11499451924715447</v>
      </c>
      <c r="G83" s="88">
        <v>22.519500000000001</v>
      </c>
      <c r="H83" s="89">
        <v>4.2559037471189666E-3</v>
      </c>
      <c r="I83" s="89">
        <v>3.6047504738097644</v>
      </c>
      <c r="J83" s="90">
        <v>2.494190338811717</v>
      </c>
      <c r="K83" s="73"/>
      <c r="M83" s="301"/>
      <c r="N83" s="302"/>
      <c r="P83" s="303"/>
    </row>
    <row r="84" spans="2:16" ht="20.25" customHeight="1">
      <c r="B84" s="86" t="s">
        <v>122</v>
      </c>
      <c r="C84" s="65">
        <v>8</v>
      </c>
      <c r="D84" s="87">
        <v>2.6340885376328754E-2</v>
      </c>
      <c r="E84" s="87">
        <v>0.22597113551617279</v>
      </c>
      <c r="F84" s="87">
        <v>9.0254178060988677E-2</v>
      </c>
      <c r="G84" s="88">
        <v>23.576999999999998</v>
      </c>
      <c r="H84" s="89">
        <v>0</v>
      </c>
      <c r="I84" s="89">
        <v>2.7369240061249931</v>
      </c>
      <c r="J84" s="90">
        <v>2.4683774795012021</v>
      </c>
      <c r="K84" s="73"/>
      <c r="M84" s="301"/>
      <c r="N84" s="302"/>
      <c r="P84" s="303"/>
    </row>
    <row r="85" spans="2:16" ht="20.25" customHeight="1">
      <c r="B85" s="86" t="s">
        <v>122</v>
      </c>
      <c r="C85" s="65">
        <v>9</v>
      </c>
      <c r="D85" s="87">
        <v>1.5346919812030724E-2</v>
      </c>
      <c r="E85" s="87">
        <v>0.23750637471891795</v>
      </c>
      <c r="F85" s="87">
        <v>8.9001265089410919E-2</v>
      </c>
      <c r="G85" s="88">
        <v>21.6905</v>
      </c>
      <c r="H85" s="89">
        <v>0</v>
      </c>
      <c r="I85" s="89">
        <v>3.0929011062371532</v>
      </c>
      <c r="J85" s="90">
        <v>2.5525948680809334</v>
      </c>
      <c r="K85" s="73"/>
      <c r="M85" s="301"/>
      <c r="N85" s="302"/>
      <c r="P85" s="303"/>
    </row>
    <row r="86" spans="2:16" ht="20.25" customHeight="1">
      <c r="B86" s="86" t="s">
        <v>122</v>
      </c>
      <c r="C86" s="65">
        <v>10</v>
      </c>
      <c r="D86" s="87">
        <v>1.6151983512526089E-2</v>
      </c>
      <c r="E86" s="87">
        <v>0.24683634999531456</v>
      </c>
      <c r="F86" s="87">
        <v>8.7095020543522486E-2</v>
      </c>
      <c r="G86" s="88">
        <v>20.198499999999999</v>
      </c>
      <c r="H86" s="89">
        <v>1.858357479591518E-2</v>
      </c>
      <c r="I86" s="89">
        <v>3.3450434632647328</v>
      </c>
      <c r="J86" s="90">
        <v>2.7125827618718117</v>
      </c>
      <c r="K86" s="73" t="s">
        <v>71</v>
      </c>
      <c r="M86" s="301"/>
      <c r="N86" s="302"/>
      <c r="P86" s="303"/>
    </row>
    <row r="87" spans="2:16" ht="20.25" customHeight="1">
      <c r="B87" s="86" t="s">
        <v>91</v>
      </c>
      <c r="C87" s="65">
        <v>1</v>
      </c>
      <c r="D87" s="87">
        <v>5.7892194739185387E-2</v>
      </c>
      <c r="E87" s="87">
        <v>0.36216696314186286</v>
      </c>
      <c r="F87" s="87">
        <v>0.17236274869641663</v>
      </c>
      <c r="G87" s="88">
        <v>24.331</v>
      </c>
      <c r="H87" s="89">
        <v>2.5672508169040151</v>
      </c>
      <c r="I87" s="89">
        <v>40.139035165364248</v>
      </c>
      <c r="J87" s="90">
        <v>2.3865294171707228</v>
      </c>
      <c r="K87" s="73"/>
      <c r="M87" s="301"/>
      <c r="N87" s="302"/>
      <c r="P87" s="303"/>
    </row>
    <row r="88" spans="2:16" ht="20.25" customHeight="1">
      <c r="B88" s="86" t="s">
        <v>91</v>
      </c>
      <c r="C88" s="65">
        <v>2</v>
      </c>
      <c r="D88" s="87">
        <v>4.5923296198700655E-2</v>
      </c>
      <c r="E88" s="87">
        <v>0.3049147575176348</v>
      </c>
      <c r="F88" s="87">
        <v>0.14934668364988654</v>
      </c>
      <c r="G88" s="88">
        <v>18.424599999999998</v>
      </c>
      <c r="H88" s="89">
        <v>0.24748997847565099</v>
      </c>
      <c r="I88" s="89">
        <v>11.411575730217622</v>
      </c>
      <c r="J88" s="90">
        <v>2.7835662178712774</v>
      </c>
      <c r="K88" s="73"/>
      <c r="M88" s="301"/>
      <c r="N88" s="302"/>
      <c r="P88" s="303"/>
    </row>
    <row r="89" spans="2:16" ht="20.25" customHeight="1">
      <c r="B89" s="86" t="s">
        <v>91</v>
      </c>
      <c r="C89" s="65">
        <v>3</v>
      </c>
      <c r="D89" s="87">
        <v>2.007905144262739E-2</v>
      </c>
      <c r="E89" s="87">
        <v>0.30552004284860484</v>
      </c>
      <c r="F89" s="87">
        <v>0.18564005661883809</v>
      </c>
      <c r="G89" s="88">
        <v>19.2988</v>
      </c>
      <c r="H89" s="89">
        <v>0.22297035032227955</v>
      </c>
      <c r="I89" s="89">
        <v>13.118472054528343</v>
      </c>
      <c r="J89" s="90">
        <v>2.7494844662351614</v>
      </c>
      <c r="K89" s="73"/>
      <c r="M89" s="301"/>
      <c r="N89" s="302"/>
      <c r="P89" s="303"/>
    </row>
    <row r="90" spans="2:16" ht="20.25" customHeight="1">
      <c r="B90" s="86" t="s">
        <v>91</v>
      </c>
      <c r="C90" s="65">
        <v>4</v>
      </c>
      <c r="D90" s="87">
        <v>1.4639674844721043E-2</v>
      </c>
      <c r="E90" s="87">
        <v>0.30698897339751074</v>
      </c>
      <c r="F90" s="87">
        <v>0.19877298955199321</v>
      </c>
      <c r="G90" s="88">
        <v>20.334600000000002</v>
      </c>
      <c r="H90" s="89">
        <v>0.26359287342639243</v>
      </c>
      <c r="I90" s="89">
        <v>13.881759234173559</v>
      </c>
      <c r="J90" s="90">
        <v>2.6416193939363253</v>
      </c>
      <c r="K90" s="73"/>
      <c r="M90" s="301"/>
      <c r="N90" s="302"/>
      <c r="P90" s="303"/>
    </row>
    <row r="91" spans="2:16" ht="20.25" customHeight="1">
      <c r="B91" s="86" t="s">
        <v>91</v>
      </c>
      <c r="C91" s="65">
        <v>5</v>
      </c>
      <c r="D91" s="87">
        <v>1.6636619888156266E-2</v>
      </c>
      <c r="E91" s="87">
        <v>0.30894393962718525</v>
      </c>
      <c r="F91" s="87">
        <v>0.18642451235202945</v>
      </c>
      <c r="G91" s="88">
        <v>20.672800000000002</v>
      </c>
      <c r="H91" s="89">
        <v>0.15616713076609795</v>
      </c>
      <c r="I91" s="89">
        <v>12.889644555606811</v>
      </c>
      <c r="J91" s="90">
        <v>2.5954444215887253</v>
      </c>
      <c r="K91" s="73"/>
      <c r="M91" s="301"/>
      <c r="N91" s="302"/>
      <c r="P91" s="303"/>
    </row>
    <row r="92" spans="2:16" ht="20.25" customHeight="1">
      <c r="B92" s="86" t="s">
        <v>91</v>
      </c>
      <c r="C92" s="65">
        <v>6</v>
      </c>
      <c r="D92" s="87">
        <v>1.8103023534919816E-2</v>
      </c>
      <c r="E92" s="87">
        <v>0.30956862699443011</v>
      </c>
      <c r="F92" s="87">
        <v>0.17550178183798151</v>
      </c>
      <c r="G92" s="88">
        <v>20.725200000000001</v>
      </c>
      <c r="H92" s="89">
        <v>0.11175067976342062</v>
      </c>
      <c r="I92" s="89">
        <v>11.091698421597922</v>
      </c>
      <c r="J92" s="90">
        <v>2.5523888655522486</v>
      </c>
      <c r="K92" s="73"/>
      <c r="M92" s="301"/>
      <c r="N92" s="302"/>
      <c r="P92" s="303"/>
    </row>
    <row r="93" spans="2:16" ht="20.25" customHeight="1">
      <c r="B93" s="86" t="s">
        <v>91</v>
      </c>
      <c r="C93" s="65">
        <v>7</v>
      </c>
      <c r="D93" s="87">
        <v>2.3246748550626705E-2</v>
      </c>
      <c r="E93" s="87">
        <v>0.30724598614787291</v>
      </c>
      <c r="F93" s="87">
        <v>0.17487027328892657</v>
      </c>
      <c r="G93" s="88">
        <v>21.442</v>
      </c>
      <c r="H93" s="89">
        <v>5.9119117805769068E-2</v>
      </c>
      <c r="I93" s="89">
        <v>10.879956266530673</v>
      </c>
      <c r="J93" s="90">
        <v>2.476747302381304</v>
      </c>
      <c r="K93" s="73"/>
      <c r="M93" s="301"/>
      <c r="N93" s="302"/>
      <c r="P93" s="303"/>
    </row>
    <row r="94" spans="2:16" ht="20.25" customHeight="1">
      <c r="B94" s="86" t="s">
        <v>91</v>
      </c>
      <c r="C94" s="65">
        <v>8</v>
      </c>
      <c r="D94" s="87">
        <v>2.1069423445646853E-2</v>
      </c>
      <c r="E94" s="87">
        <v>0.31052996066846417</v>
      </c>
      <c r="F94" s="87">
        <v>0.16259294872422553</v>
      </c>
      <c r="G94" s="88">
        <v>21.914499999999997</v>
      </c>
      <c r="H94" s="89">
        <v>2.9375419823708317E-2</v>
      </c>
      <c r="I94" s="89">
        <v>11.453965779594268</v>
      </c>
      <c r="J94" s="90">
        <v>2.4299213850853119</v>
      </c>
      <c r="K94" s="73"/>
      <c r="M94" s="301"/>
      <c r="N94" s="302"/>
      <c r="P94" s="303"/>
    </row>
    <row r="95" spans="2:16" ht="20.25" customHeight="1">
      <c r="B95" s="86" t="s">
        <v>91</v>
      </c>
      <c r="C95" s="65">
        <v>9</v>
      </c>
      <c r="D95" s="87">
        <v>1.7943939837556815E-2</v>
      </c>
      <c r="E95" s="87">
        <v>0.30975073993249624</v>
      </c>
      <c r="F95" s="87">
        <v>0.16978607229141909</v>
      </c>
      <c r="G95" s="88">
        <v>21.655000000000001</v>
      </c>
      <c r="H95" s="89">
        <v>8.4768376768109388E-2</v>
      </c>
      <c r="I95" s="89">
        <v>13.767381662161766</v>
      </c>
      <c r="J95" s="90">
        <v>2.4579263170512116</v>
      </c>
      <c r="K95" s="73"/>
      <c r="M95" s="301"/>
      <c r="N95" s="302"/>
      <c r="P95" s="303"/>
    </row>
    <row r="96" spans="2:16" ht="20.25" customHeight="1">
      <c r="B96" s="86" t="s">
        <v>91</v>
      </c>
      <c r="C96" s="65">
        <v>10</v>
      </c>
      <c r="D96" s="87">
        <v>1.49916832460969E-2</v>
      </c>
      <c r="E96" s="87">
        <v>0.30928133581792727</v>
      </c>
      <c r="F96" s="87">
        <v>0.17696445793757715</v>
      </c>
      <c r="G96" s="88">
        <v>20.138600000000004</v>
      </c>
      <c r="H96" s="89">
        <v>0.13681811415540535</v>
      </c>
      <c r="I96" s="89">
        <v>11.697948760287158</v>
      </c>
      <c r="J96" s="90">
        <v>2.6265189373861775</v>
      </c>
      <c r="K96" s="73" t="s">
        <v>69</v>
      </c>
      <c r="M96" s="301"/>
      <c r="N96" s="302"/>
      <c r="P96" s="303"/>
    </row>
    <row r="97" spans="2:16" ht="20.25" customHeight="1">
      <c r="B97" s="86" t="s">
        <v>120</v>
      </c>
      <c r="C97" s="65">
        <v>1</v>
      </c>
      <c r="D97" s="87">
        <v>4.7950913160410523E-2</v>
      </c>
      <c r="E97" s="87">
        <v>0.40215809825201687</v>
      </c>
      <c r="F97" s="87">
        <v>0.15184994350370873</v>
      </c>
      <c r="G97" s="88">
        <v>25.293049999999997</v>
      </c>
      <c r="H97" s="89">
        <v>1.966204308961951</v>
      </c>
      <c r="I97" s="89">
        <v>51.694215386437868</v>
      </c>
      <c r="J97" s="90">
        <v>2.3428171829015678</v>
      </c>
      <c r="K97" s="73"/>
      <c r="M97" s="301"/>
      <c r="N97" s="302"/>
      <c r="P97" s="303"/>
    </row>
    <row r="98" spans="2:16" ht="20.25" customHeight="1">
      <c r="B98" s="86" t="s">
        <v>120</v>
      </c>
      <c r="C98" s="65">
        <v>2</v>
      </c>
      <c r="D98" s="87">
        <v>5.4796268254075763E-2</v>
      </c>
      <c r="E98" s="87">
        <v>0.29932987813868489</v>
      </c>
      <c r="F98" s="87">
        <v>0.14339523557473685</v>
      </c>
      <c r="G98" s="88">
        <v>18.607700000000001</v>
      </c>
      <c r="H98" s="89">
        <v>6.8368275363840561E-2</v>
      </c>
      <c r="I98" s="89">
        <v>15.8075156108846</v>
      </c>
      <c r="J98" s="90">
        <v>2.769764217679362</v>
      </c>
      <c r="K98" s="73"/>
      <c r="M98" s="301"/>
      <c r="N98" s="302"/>
      <c r="P98" s="303"/>
    </row>
    <row r="99" spans="2:16" ht="20.25" customHeight="1">
      <c r="B99" s="86" t="s">
        <v>120</v>
      </c>
      <c r="C99" s="65">
        <v>3</v>
      </c>
      <c r="D99" s="87">
        <v>2.2955613729357421E-2</v>
      </c>
      <c r="E99" s="87">
        <v>0.28413414044072366</v>
      </c>
      <c r="F99" s="87">
        <v>0.15731753001612561</v>
      </c>
      <c r="G99" s="88">
        <v>18.494684210526312</v>
      </c>
      <c r="H99" s="89">
        <v>9.3769296420886994E-2</v>
      </c>
      <c r="I99" s="89">
        <v>17.547556356262863</v>
      </c>
      <c r="J99" s="90">
        <v>2.8053099692425154</v>
      </c>
      <c r="K99" s="73"/>
    </row>
    <row r="100" spans="2:16" ht="20.25" customHeight="1">
      <c r="B100" s="86" t="s">
        <v>120</v>
      </c>
      <c r="C100" s="65">
        <v>4</v>
      </c>
      <c r="D100" s="87">
        <v>2.1932540311645772E-2</v>
      </c>
      <c r="E100" s="87">
        <v>0.28436844704338199</v>
      </c>
      <c r="F100" s="87">
        <v>0.16772206188359629</v>
      </c>
      <c r="G100" s="88">
        <v>20.262944444444443</v>
      </c>
      <c r="H100" s="89">
        <v>9.7696592496869503E-2</v>
      </c>
      <c r="I100" s="89">
        <v>20.862819984787375</v>
      </c>
      <c r="J100" s="90">
        <v>2.6590109264665269</v>
      </c>
      <c r="K100" s="73"/>
    </row>
    <row r="101" spans="2:16" ht="20.25" customHeight="1">
      <c r="B101" s="86" t="s">
        <v>120</v>
      </c>
      <c r="C101" s="65">
        <v>5</v>
      </c>
      <c r="D101" s="87">
        <v>2.5189294520259864E-2</v>
      </c>
      <c r="E101" s="87">
        <v>0.2875019310324235</v>
      </c>
      <c r="F101" s="87">
        <v>0.16448990081763454</v>
      </c>
      <c r="G101" s="88">
        <v>21.733470588235292</v>
      </c>
      <c r="H101" s="89">
        <v>8.5425311674538262E-2</v>
      </c>
      <c r="I101" s="89">
        <v>24.657323577193242</v>
      </c>
      <c r="J101" s="90">
        <v>2.5392712222346381</v>
      </c>
      <c r="K101" s="73"/>
    </row>
    <row r="102" spans="2:16" ht="20.25" customHeight="1">
      <c r="B102" s="86" t="s">
        <v>120</v>
      </c>
      <c r="C102" s="65">
        <v>6</v>
      </c>
      <c r="D102" s="87">
        <v>2.7902832339655813E-2</v>
      </c>
      <c r="E102" s="87">
        <v>0.29484759185115333</v>
      </c>
      <c r="F102" s="87">
        <v>0.15804772314438501</v>
      </c>
      <c r="G102" s="88">
        <v>23.360750000000003</v>
      </c>
      <c r="H102" s="89">
        <v>6.1612597818342413E-2</v>
      </c>
      <c r="I102" s="89">
        <v>28.328103308033434</v>
      </c>
      <c r="J102" s="90">
        <v>2.3949448740909656</v>
      </c>
      <c r="K102" s="73"/>
    </row>
    <row r="103" spans="2:16" ht="20.25" customHeight="1">
      <c r="B103" s="86" t="s">
        <v>120</v>
      </c>
      <c r="C103" s="65">
        <v>7</v>
      </c>
      <c r="D103" s="87">
        <v>3.3848319678320013E-2</v>
      </c>
      <c r="E103" s="87">
        <v>0.29499089744030049</v>
      </c>
      <c r="F103" s="87">
        <v>0.15488035943442627</v>
      </c>
      <c r="G103" s="88">
        <v>23.687882352941177</v>
      </c>
      <c r="H103" s="89">
        <v>5.0327150484780328E-2</v>
      </c>
      <c r="I103" s="89">
        <v>27.670677198723936</v>
      </c>
      <c r="J103" s="90">
        <v>2.3555033272868178</v>
      </c>
      <c r="K103" s="73"/>
    </row>
    <row r="104" spans="2:16" ht="20.25" customHeight="1">
      <c r="B104" s="86" t="s">
        <v>120</v>
      </c>
      <c r="C104" s="65">
        <v>8</v>
      </c>
      <c r="D104" s="87">
        <v>3.6223753231633661E-2</v>
      </c>
      <c r="E104" s="87">
        <v>0.30281773609713419</v>
      </c>
      <c r="F104" s="87">
        <v>0.14779539759902607</v>
      </c>
      <c r="G104" s="88">
        <v>25.717937500000005</v>
      </c>
      <c r="H104" s="89">
        <v>7.4983326968226918E-2</v>
      </c>
      <c r="I104" s="89">
        <v>28.609073368564285</v>
      </c>
      <c r="J104" s="90">
        <v>2.2406975232900868</v>
      </c>
      <c r="K104" s="73"/>
    </row>
    <row r="105" spans="2:16" ht="20.25" customHeight="1">
      <c r="B105" s="86" t="s">
        <v>120</v>
      </c>
      <c r="C105" s="65">
        <v>9</v>
      </c>
      <c r="D105" s="87">
        <v>3.4082909183768065E-2</v>
      </c>
      <c r="E105" s="87">
        <v>0.29469022720165594</v>
      </c>
      <c r="F105" s="87">
        <v>0.14993064625686456</v>
      </c>
      <c r="G105" s="88">
        <v>24.186941176470587</v>
      </c>
      <c r="H105" s="89">
        <v>0.10771156113386035</v>
      </c>
      <c r="I105" s="89">
        <v>26.762476100295231</v>
      </c>
      <c r="J105" s="90">
        <v>2.3455729516231427</v>
      </c>
      <c r="K105" s="73"/>
    </row>
    <row r="106" spans="2:16" ht="20.25" customHeight="1">
      <c r="B106" s="86" t="s">
        <v>120</v>
      </c>
      <c r="C106" s="65">
        <v>10</v>
      </c>
      <c r="D106" s="87">
        <v>2.251705039173052E-2</v>
      </c>
      <c r="E106" s="87">
        <v>0.2891726902670535</v>
      </c>
      <c r="F106" s="87">
        <v>0.15930687587720538</v>
      </c>
      <c r="G106" s="88">
        <v>22.044350000000001</v>
      </c>
      <c r="H106" s="89">
        <v>0.18637905485898984</v>
      </c>
      <c r="I106" s="89">
        <v>25.525481331861336</v>
      </c>
      <c r="J106" s="90">
        <v>2.5233424475448545</v>
      </c>
      <c r="K106" s="73" t="s">
        <v>69</v>
      </c>
    </row>
    <row r="107" spans="2:16" ht="20.25" customHeight="1">
      <c r="B107" s="86" t="s">
        <v>121</v>
      </c>
      <c r="C107" s="65">
        <v>1</v>
      </c>
      <c r="D107" s="87">
        <v>6.6139866691780527E-2</v>
      </c>
      <c r="E107" s="87">
        <v>0.44567788482005993</v>
      </c>
      <c r="F107" s="87">
        <v>0.2092790222105628</v>
      </c>
      <c r="G107" s="88">
        <v>20.173181818181817</v>
      </c>
      <c r="H107" s="89">
        <v>5.671445374573433</v>
      </c>
      <c r="I107" s="89">
        <v>76.82523777064354</v>
      </c>
      <c r="J107" s="90">
        <v>1.6097896049269946</v>
      </c>
      <c r="K107" s="73"/>
    </row>
    <row r="108" spans="2:16" ht="20.25" customHeight="1">
      <c r="B108" s="86" t="s">
        <v>121</v>
      </c>
      <c r="C108" s="65">
        <v>2</v>
      </c>
      <c r="D108" s="87">
        <v>4.9888190100036901E-2</v>
      </c>
      <c r="E108" s="87">
        <v>0.39156173876016842</v>
      </c>
      <c r="F108" s="87">
        <v>0.1787688106251612</v>
      </c>
      <c r="G108" s="88">
        <v>14.835714285714285</v>
      </c>
      <c r="H108" s="89">
        <v>4.3319202203111189</v>
      </c>
      <c r="I108" s="89">
        <v>32.532104042237883</v>
      </c>
      <c r="J108" s="90">
        <v>1.8733317831935787</v>
      </c>
      <c r="K108" s="73"/>
    </row>
    <row r="109" spans="2:16" ht="20.25" customHeight="1">
      <c r="B109" s="86" t="s">
        <v>121</v>
      </c>
      <c r="C109" s="65">
        <v>3</v>
      </c>
      <c r="D109" s="87">
        <v>1.7947595113198052E-2</v>
      </c>
      <c r="E109" s="87">
        <v>0.4041939227623193</v>
      </c>
      <c r="F109" s="87">
        <v>0.20275797778109342</v>
      </c>
      <c r="G109" s="88">
        <v>15.422687500000002</v>
      </c>
      <c r="H109" s="89">
        <v>0.93103793250554689</v>
      </c>
      <c r="I109" s="89">
        <v>32.143394497297294</v>
      </c>
      <c r="J109" s="90">
        <v>1.8751241361526074</v>
      </c>
      <c r="K109" s="73"/>
    </row>
    <row r="110" spans="2:16" ht="20.25" customHeight="1">
      <c r="B110" s="86" t="s">
        <v>121</v>
      </c>
      <c r="C110" s="65">
        <v>4</v>
      </c>
      <c r="D110" s="87">
        <v>1.4289218898955019E-2</v>
      </c>
      <c r="E110" s="87">
        <v>0.39976006612317466</v>
      </c>
      <c r="F110" s="87">
        <v>0.2020328058822716</v>
      </c>
      <c r="G110" s="88">
        <v>15.723916666666668</v>
      </c>
      <c r="H110" s="89">
        <v>0.33852024297903693</v>
      </c>
      <c r="I110" s="89">
        <v>27.068536530381735</v>
      </c>
      <c r="J110" s="90">
        <v>1.8395153510532039</v>
      </c>
      <c r="K110" s="73"/>
    </row>
    <row r="111" spans="2:16" ht="20.25" customHeight="1">
      <c r="B111" s="86" t="s">
        <v>121</v>
      </c>
      <c r="C111" s="65">
        <v>5</v>
      </c>
      <c r="D111" s="87">
        <v>1.7610861572482706E-2</v>
      </c>
      <c r="E111" s="87">
        <v>0.39550639507124774</v>
      </c>
      <c r="F111" s="87">
        <v>0.20065962588176964</v>
      </c>
      <c r="G111" s="88">
        <v>16.390384615384612</v>
      </c>
      <c r="H111" s="89">
        <v>0.58210571440202941</v>
      </c>
      <c r="I111" s="89">
        <v>27.297791861687529</v>
      </c>
      <c r="J111" s="90">
        <v>1.8329983104379974</v>
      </c>
      <c r="K111" s="73"/>
    </row>
    <row r="112" spans="2:16" ht="20.25" customHeight="1">
      <c r="B112" s="86" t="s">
        <v>121</v>
      </c>
      <c r="C112" s="65">
        <v>6</v>
      </c>
      <c r="D112" s="87">
        <v>2.1578291534812243E-2</v>
      </c>
      <c r="E112" s="87">
        <v>0.39192258188887008</v>
      </c>
      <c r="F112" s="87">
        <v>0.18440888609745529</v>
      </c>
      <c r="G112" s="88">
        <v>17.424230769230768</v>
      </c>
      <c r="H112" s="89">
        <v>0.57047774913080773</v>
      </c>
      <c r="I112" s="89">
        <v>29.063106150924302</v>
      </c>
      <c r="J112" s="90">
        <v>1.8041713389268748</v>
      </c>
      <c r="K112" s="73"/>
    </row>
    <row r="113" spans="2:11" ht="20.25" customHeight="1">
      <c r="B113" s="86" t="s">
        <v>121</v>
      </c>
      <c r="C113" s="65">
        <v>7</v>
      </c>
      <c r="D113" s="87">
        <v>2.2765650658792661E-2</v>
      </c>
      <c r="E113" s="87">
        <v>0.39069671352981472</v>
      </c>
      <c r="F113" s="87">
        <v>0.18093932657729117</v>
      </c>
      <c r="G113" s="88">
        <v>17.408642857142855</v>
      </c>
      <c r="H113" s="89">
        <v>0.49086780382686379</v>
      </c>
      <c r="I113" s="89">
        <v>25.328389099844088</v>
      </c>
      <c r="J113" s="90">
        <v>1.756895007647155</v>
      </c>
      <c r="K113" s="73"/>
    </row>
    <row r="114" spans="2:11" ht="20.25" customHeight="1">
      <c r="B114" s="86" t="s">
        <v>121</v>
      </c>
      <c r="C114" s="65">
        <v>8</v>
      </c>
      <c r="D114" s="87">
        <v>3.0290731897407587E-2</v>
      </c>
      <c r="E114" s="87">
        <v>0.39220406856857282</v>
      </c>
      <c r="F114" s="87">
        <v>0.18214408341675734</v>
      </c>
      <c r="G114" s="88">
        <v>18.076857142857143</v>
      </c>
      <c r="H114" s="89">
        <v>0.27170664377085346</v>
      </c>
      <c r="I114" s="89">
        <v>27.316580907999324</v>
      </c>
      <c r="J114" s="90">
        <v>1.7340812235118954</v>
      </c>
      <c r="K114" s="73"/>
    </row>
    <row r="115" spans="2:11" ht="20.25" customHeight="1">
      <c r="B115" s="86" t="s">
        <v>121</v>
      </c>
      <c r="C115" s="65">
        <v>9</v>
      </c>
      <c r="D115" s="87">
        <v>2.452347326900705E-2</v>
      </c>
      <c r="E115" s="87">
        <v>0.39425052475270295</v>
      </c>
      <c r="F115" s="87">
        <v>0.19597963062616894</v>
      </c>
      <c r="G115" s="88">
        <v>17.711285714285715</v>
      </c>
      <c r="H115" s="89">
        <v>0.30773045710579899</v>
      </c>
      <c r="I115" s="89">
        <v>30.207218741062785</v>
      </c>
      <c r="J115" s="90">
        <v>1.7585742104059316</v>
      </c>
      <c r="K115" s="73"/>
    </row>
    <row r="116" spans="2:11" ht="20.25" customHeight="1">
      <c r="B116" s="86" t="s">
        <v>121</v>
      </c>
      <c r="C116" s="65">
        <v>10</v>
      </c>
      <c r="D116" s="87">
        <v>1.8250748234430389E-2</v>
      </c>
      <c r="E116" s="87">
        <v>0.39891722275158265</v>
      </c>
      <c r="F116" s="87">
        <v>0.21299993350543117</v>
      </c>
      <c r="G116" s="88">
        <v>17.168062499999998</v>
      </c>
      <c r="H116" s="89">
        <v>0.89065515556066055</v>
      </c>
      <c r="I116" s="89">
        <v>36.123392649375255</v>
      </c>
      <c r="J116" s="90">
        <v>1.7998480515830504</v>
      </c>
      <c r="K116" s="73" t="s">
        <v>69</v>
      </c>
    </row>
    <row r="117" spans="2:11" ht="20.25" customHeight="1">
      <c r="B117" s="84" t="s">
        <v>126</v>
      </c>
      <c r="C117" s="83"/>
      <c r="D117" s="84"/>
      <c r="E117" s="84"/>
      <c r="F117" s="84"/>
      <c r="G117" s="84"/>
      <c r="H117" s="84"/>
      <c r="I117" s="84"/>
      <c r="J117" s="84"/>
      <c r="K117" s="83"/>
    </row>
    <row r="118" spans="2:11" ht="20.25" customHeight="1">
      <c r="B118" s="223" t="str">
        <f>C66</f>
        <v>117</v>
      </c>
      <c r="C118" s="53"/>
      <c r="D118" s="85">
        <f t="shared" ref="D118:J121" si="1">(SUMIFS(D$77:D$116,$B$77:$B$116,$B118,$C$77:$C$116,MAX($C$77:$C$116))/SUMIFS(D$77:D$116,$B$77:$B$116,$B118,$C$77:$C$116,MAX($C$77:$C$116)-1))-1</f>
        <v>5.2457672963421631E-2</v>
      </c>
      <c r="E118" s="85">
        <f>(SUMIFS(E$77:E$116,$B$77:$B$116,$B118,$C$77:$C$116,MAX($C$77:$C$116))/SUMIFS(E$77:E$116,$B$77:$B$116,$B118,$C$77:$C$116,MAX($C$77:$C$116)-1))-1</f>
        <v>3.9283052033606936E-2</v>
      </c>
      <c r="F118" s="85">
        <f t="shared" si="1"/>
        <v>-2.1418173595323831E-2</v>
      </c>
      <c r="G118" s="85">
        <f t="shared" si="1"/>
        <v>-6.8785874000138358E-2</v>
      </c>
      <c r="H118" s="85" t="s">
        <v>436</v>
      </c>
      <c r="I118" s="85">
        <f t="shared" si="1"/>
        <v>8.1522928915867654E-2</v>
      </c>
      <c r="J118" s="85">
        <f t="shared" si="1"/>
        <v>6.2676571120414026E-2</v>
      </c>
      <c r="K118" s="54"/>
    </row>
    <row r="119" spans="2:11" ht="20.25" customHeight="1">
      <c r="B119" s="41" t="str">
        <f>D66</f>
        <v>304</v>
      </c>
      <c r="C119" s="53"/>
      <c r="D119" s="85">
        <f t="shared" si="1"/>
        <v>-0.16452666572593033</v>
      </c>
      <c r="E119" s="85">
        <f t="shared" si="1"/>
        <v>-1.5154253212479318E-3</v>
      </c>
      <c r="F119" s="85">
        <f t="shared" si="1"/>
        <v>4.2279001741892808E-2</v>
      </c>
      <c r="G119" s="85">
        <f t="shared" si="1"/>
        <v>-7.0025398291387542E-2</v>
      </c>
      <c r="H119" s="85">
        <f t="shared" si="1"/>
        <v>0.61402305165854654</v>
      </c>
      <c r="I119" s="85">
        <f t="shared" si="1"/>
        <v>-0.1503141957313664</v>
      </c>
      <c r="J119" s="85">
        <f t="shared" si="1"/>
        <v>6.8591405350680867E-2</v>
      </c>
      <c r="K119" s="54"/>
    </row>
    <row r="120" spans="2:11" ht="20.25" customHeight="1">
      <c r="B120" s="41" t="str">
        <f>E66</f>
        <v>111</v>
      </c>
      <c r="C120" s="53"/>
      <c r="D120" s="85">
        <f t="shared" si="1"/>
        <v>-0.33934482322728976</v>
      </c>
      <c r="E120" s="85">
        <f t="shared" si="1"/>
        <v>-1.8723175814129744E-2</v>
      </c>
      <c r="F120" s="85">
        <f t="shared" si="1"/>
        <v>6.2537112020962349E-2</v>
      </c>
      <c r="G120" s="85">
        <f>(SUMIFS(G$77:G$116,$B$77:$B$116,$B120,$C$77:$C$116,MAX($C$77:$C$116))/SUMIFS(G$77:G$116,$B$77:$B$116,$B120,$C$77:$C$116,MAX($C$77:$C$116)-1))-1</f>
        <v>-8.8584627582214859E-2</v>
      </c>
      <c r="H120" s="85">
        <f t="shared" si="1"/>
        <v>0.73035329631295709</v>
      </c>
      <c r="I120" s="85">
        <f t="shared" si="1"/>
        <v>-4.6221237668671811E-2</v>
      </c>
      <c r="J120" s="85">
        <f t="shared" si="1"/>
        <v>7.5789369841894993E-2</v>
      </c>
      <c r="K120" s="54"/>
    </row>
    <row r="121" spans="2:11" ht="20.25" customHeight="1">
      <c r="B121" s="41" t="str">
        <f>F66</f>
        <v>111-2</v>
      </c>
      <c r="C121" s="53"/>
      <c r="D121" s="85">
        <f t="shared" si="1"/>
        <v>-0.25578452798136786</v>
      </c>
      <c r="E121" s="85">
        <f t="shared" si="1"/>
        <v>1.1836884685966886E-2</v>
      </c>
      <c r="F121" s="85">
        <f t="shared" si="1"/>
        <v>8.6847305635188388E-2</v>
      </c>
      <c r="G121" s="85">
        <f t="shared" si="1"/>
        <v>-3.0671020898700774E-2</v>
      </c>
      <c r="H121" s="85">
        <f t="shared" si="1"/>
        <v>1.8942704077368906</v>
      </c>
      <c r="I121" s="85">
        <f t="shared" si="1"/>
        <v>0.19585298332249979</v>
      </c>
      <c r="J121" s="85">
        <f t="shared" si="1"/>
        <v>2.347005939976321E-2</v>
      </c>
      <c r="K121" s="54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1" t="s">
        <v>77</v>
      </c>
      <c r="G123" s="42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1" t="s">
        <v>78</v>
      </c>
      <c r="G124" s="43"/>
      <c r="H124" s="45" t="s">
        <v>81</v>
      </c>
      <c r="I124" s="45"/>
    </row>
    <row r="125" spans="2:11">
      <c r="B125" s="26" t="s">
        <v>34</v>
      </c>
      <c r="C125" s="26" t="s">
        <v>53</v>
      </c>
      <c r="D125" s="26"/>
      <c r="E125" s="26"/>
      <c r="F125" s="91" t="s">
        <v>79</v>
      </c>
      <c r="G125" s="43"/>
      <c r="H125" s="45" t="s">
        <v>82</v>
      </c>
      <c r="I125" s="45"/>
    </row>
    <row r="126" spans="2:11">
      <c r="B126" s="26" t="s">
        <v>4</v>
      </c>
      <c r="C126" s="26" t="s">
        <v>54</v>
      </c>
      <c r="D126" s="26"/>
      <c r="E126" s="26"/>
      <c r="F126" s="91" t="s">
        <v>80</v>
      </c>
      <c r="G126" s="43"/>
      <c r="H126" s="45" t="s">
        <v>83</v>
      </c>
      <c r="I126" s="45"/>
    </row>
    <row r="127" spans="2:11">
      <c r="B127" s="26" t="s">
        <v>5</v>
      </c>
      <c r="C127" s="26" t="s">
        <v>55</v>
      </c>
      <c r="D127" s="26"/>
      <c r="E127" s="26"/>
      <c r="F127" s="91" t="s">
        <v>87</v>
      </c>
      <c r="G127" s="43"/>
      <c r="H127" s="45" t="s">
        <v>84</v>
      </c>
      <c r="I127" s="45"/>
    </row>
    <row r="128" spans="2:11">
      <c r="B128" s="26" t="s">
        <v>56</v>
      </c>
      <c r="C128" s="26" t="s">
        <v>57</v>
      </c>
      <c r="D128" s="26"/>
      <c r="E128" s="26"/>
      <c r="F128" s="91" t="s">
        <v>88</v>
      </c>
      <c r="G128" s="43"/>
      <c r="H128" s="45" t="s">
        <v>85</v>
      </c>
      <c r="I128" s="45"/>
    </row>
    <row r="129" spans="2:9" ht="17.25" thickBot="1">
      <c r="B129" s="27" t="s">
        <v>58</v>
      </c>
      <c r="C129" s="27" t="s">
        <v>59</v>
      </c>
      <c r="D129" s="27"/>
      <c r="E129" s="27"/>
      <c r="F129" s="92" t="s">
        <v>89</v>
      </c>
      <c r="G129" s="44"/>
      <c r="H129" s="46" t="s">
        <v>86</v>
      </c>
      <c r="I129" s="46"/>
    </row>
  </sheetData>
  <mergeCells count="3">
    <mergeCell ref="O9:P9"/>
    <mergeCell ref="C4:D4"/>
    <mergeCell ref="C5:D5"/>
  </mergeCells>
  <phoneticPr fontId="2" type="noConversion"/>
  <conditionalFormatting sqref="B77:K116">
    <cfRule type="expression" dxfId="11" priority="6">
      <formula>$B77&lt;&gt;$B78</formula>
    </cfRule>
  </conditionalFormatting>
  <conditionalFormatting sqref="C67:K67">
    <cfRule type="containsText" dxfId="73" priority="7" operator="containsText" text="F">
      <formula>NOT(ISERROR(SEARCH("F",C67)))</formula>
    </cfRule>
    <cfRule type="containsText" dxfId="72" priority="8" operator="containsText" text="D">
      <formula>NOT(ISERROR(SEARCH("D",C67)))</formula>
    </cfRule>
    <cfRule type="containsText" dxfId="71" priority="9" operator="containsText" text="S">
      <formula>NOT(ISERROR(SEARCH("S",C67)))</formula>
    </cfRule>
    <cfRule type="containsText" dxfId="70" priority="10" operator="containsText" text="A">
      <formula>NOT(ISERROR(SEARCH("A",C67)))</formula>
    </cfRule>
  </conditionalFormatting>
  <conditionalFormatting sqref="D54:K54 D56:K57 D58:D63 D64:K65 D74:K74 D117:K117 K118:K121">
    <cfRule type="containsText" dxfId="69" priority="65" operator="containsText" text="악화">
      <formula>NOT(ISERROR(SEARCH("악화",D54)))</formula>
    </cfRule>
  </conditionalFormatting>
  <conditionalFormatting sqref="D54:K54 D56:K57 D64:K65 D74:K74 D117:K117 K118:K121 D58:D63">
    <cfRule type="containsText" dxfId="68" priority="64" operator="containsText" text="개선">
      <formula>NOT(ISERROR(SEARCH("개선",D54)))</formula>
    </cfRule>
  </conditionalFormatting>
  <conditionalFormatting sqref="G4:G5">
    <cfRule type="containsText" dxfId="67" priority="15" operator="containsText" text="S">
      <formula>NOT(ISERROR(SEARCH("S",G4)))</formula>
    </cfRule>
    <cfRule type="containsText" dxfId="66" priority="16" operator="containsText" text="A">
      <formula>NOT(ISERROR(SEARCH("A",G4)))</formula>
    </cfRule>
  </conditionalFormatting>
  <conditionalFormatting sqref="G5">
    <cfRule type="containsText" dxfId="65" priority="11" operator="containsText" text="F">
      <formula>NOT(ISERROR(SEARCH("F",G5)))</formula>
    </cfRule>
    <cfRule type="containsText" dxfId="64" priority="12" operator="containsText" text="D">
      <formula>NOT(ISERROR(SEARCH("D",G5)))</formula>
    </cfRule>
  </conditionalFormatting>
  <conditionalFormatting sqref="K1:K21 J22">
    <cfRule type="containsText" dxfId="63" priority="1" operator="containsText" text="D">
      <formula>NOT(ISERROR(SEARCH("D",J1)))</formula>
    </cfRule>
    <cfRule type="containsText" dxfId="62" priority="2" operator="containsText" text="F">
      <formula>NOT(ISERROR(SEARCH("F",J1)))</formula>
    </cfRule>
    <cfRule type="containsText" dxfId="61" priority="3" operator="containsText" text="S">
      <formula>NOT(ISERROR(SEARCH("S",J1)))</formula>
    </cfRule>
    <cfRule type="containsText" dxfId="60" priority="4" operator="containsText" text="A">
      <formula>NOT(ISERROR(SEARCH("A",J1)))</formula>
    </cfRule>
  </conditionalFormatting>
  <conditionalFormatting sqref="K24:K28 K30:K66 K68:K1048576">
    <cfRule type="containsText" dxfId="27" priority="17" operator="containsText" text="D">
      <formula>NOT(ISERROR(SEARCH("D",K24)))</formula>
    </cfRule>
    <cfRule type="containsText" dxfId="26" priority="18" operator="containsText" text="F">
      <formula>NOT(ISERROR(SEARCH("F",K24)))</formula>
    </cfRule>
    <cfRule type="containsText" dxfId="25" priority="19" operator="containsText" text="S">
      <formula>NOT(ISERROR(SEARCH("S",K24)))</formula>
    </cfRule>
    <cfRule type="containsText" dxfId="24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5" id="{1F8EB474-DAEE-4866-AFA8-BFA35CB21DD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156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142</v>
      </c>
      <c r="C4" s="137" t="s">
        <v>1</v>
      </c>
      <c r="D4" s="137" t="s">
        <v>10</v>
      </c>
      <c r="E4" s="138" t="s">
        <v>141</v>
      </c>
      <c r="F4" s="124" t="s">
        <v>45</v>
      </c>
      <c r="G4" s="148" t="s">
        <v>146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125</v>
      </c>
      <c r="BB4" t="s">
        <v>133</v>
      </c>
      <c r="BC4" t="s">
        <v>134</v>
      </c>
      <c r="BD4" t="s">
        <v>115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2" t="str">
        <f>W5</f>
        <v>미래교통</v>
      </c>
      <c r="B5" s="142" t="str">
        <f>X5</f>
        <v>111</v>
      </c>
      <c r="C5" s="143" t="str">
        <f>Y5</f>
        <v>70바5075</v>
      </c>
      <c r="D5" s="131" t="str">
        <f>Z5</f>
        <v>대형</v>
      </c>
      <c r="E5" s="127" t="str">
        <f>AZ5</f>
        <v>D</v>
      </c>
      <c r="F5" s="150">
        <f>G5/H5</f>
        <v>0.8382142857142858</v>
      </c>
      <c r="G5" s="151">
        <f>AE5</f>
        <v>2.347</v>
      </c>
      <c r="H5" s="152">
        <f>AF5</f>
        <v>2.8</v>
      </c>
      <c r="I5" s="153">
        <f>AC5</f>
        <v>10230.869000000001</v>
      </c>
      <c r="J5" s="154">
        <f>AI5/AH5</f>
        <v>3.7711689606331318E-2</v>
      </c>
      <c r="K5" s="154">
        <f>AJ5/AH5</f>
        <v>0.29476331145291862</v>
      </c>
      <c r="L5" s="154">
        <f>AK5/AC5</f>
        <v>9.7450177497141244E-2</v>
      </c>
      <c r="M5" s="155">
        <f>AG5</f>
        <v>26.763999999999999</v>
      </c>
      <c r="N5" s="156">
        <f>IF(AW5=0,AT5,"속도계이상")</f>
        <v>2.9000000000000001E-2</v>
      </c>
      <c r="O5" s="156">
        <f>IF(AW5=0,AU5,"속도계이상")</f>
        <v>27.456</v>
      </c>
      <c r="P5" s="157">
        <f>AQ5/60</f>
        <v>700.46333333333337</v>
      </c>
      <c r="Q5" s="158">
        <f>AN5</f>
        <v>98</v>
      </c>
      <c r="R5" s="159">
        <f>AC5/(AH5-AI5-AJ5)</f>
        <v>44.772941585136032</v>
      </c>
      <c r="S5" s="144">
        <f>IF(AW5=0,AL5,"속도계이상")</f>
        <v>3</v>
      </c>
      <c r="T5" s="144">
        <f>IF(AW5=0,AM5,"속도계이상")</f>
        <v>2809</v>
      </c>
      <c r="U5" t="s">
        <v>119</v>
      </c>
      <c r="V5" s="5" t="s">
        <v>120</v>
      </c>
      <c r="W5" t="s">
        <v>119</v>
      </c>
      <c r="X5" s="5" t="s">
        <v>120</v>
      </c>
      <c r="Y5" t="s">
        <v>195</v>
      </c>
      <c r="Z5" t="s">
        <v>140</v>
      </c>
      <c r="AA5" t="s">
        <v>48</v>
      </c>
      <c r="AB5">
        <v>510</v>
      </c>
      <c r="AC5" s="1">
        <v>10230.869000000001</v>
      </c>
      <c r="AD5" s="1">
        <v>4358.7640000000001</v>
      </c>
      <c r="AE5" s="28">
        <v>2.347</v>
      </c>
      <c r="AF5">
        <v>2.8</v>
      </c>
      <c r="AG5">
        <v>26.763999999999999</v>
      </c>
      <c r="AH5">
        <v>342.31770399999999</v>
      </c>
      <c r="AI5">
        <v>12.909378999999999</v>
      </c>
      <c r="AJ5">
        <v>100.9027</v>
      </c>
      <c r="AK5">
        <v>997</v>
      </c>
      <c r="AL5">
        <v>3</v>
      </c>
      <c r="AM5">
        <v>2809</v>
      </c>
      <c r="AN5">
        <v>98</v>
      </c>
      <c r="AO5">
        <v>29.887056999999999</v>
      </c>
      <c r="AP5">
        <v>76304.5</v>
      </c>
      <c r="AQ5">
        <v>42027.8</v>
      </c>
      <c r="AR5">
        <v>62</v>
      </c>
      <c r="AS5">
        <v>42239</v>
      </c>
      <c r="AT5">
        <v>2.9000000000000001E-2</v>
      </c>
      <c r="AU5">
        <v>27.456</v>
      </c>
      <c r="AV5">
        <v>97688</v>
      </c>
      <c r="AW5">
        <v>0</v>
      </c>
      <c r="AX5" s="29">
        <v>0.59</v>
      </c>
      <c r="AY5">
        <v>0.8382142857142858</v>
      </c>
      <c r="AZ5" t="s">
        <v>67</v>
      </c>
      <c r="BA5" t="s">
        <v>196</v>
      </c>
      <c r="BB5">
        <v>2</v>
      </c>
      <c r="BC5" t="s">
        <v>214</v>
      </c>
      <c r="BD5">
        <v>10</v>
      </c>
      <c r="BE5">
        <v>201202.8660000001</v>
      </c>
      <c r="BF5">
        <v>5.0848525189497028E-2</v>
      </c>
      <c r="BG5">
        <v>4.2621960221339121E-2</v>
      </c>
      <c r="BH5">
        <v>333085.02000000008</v>
      </c>
      <c r="BI5">
        <v>3.0715488195776557E-2</v>
      </c>
      <c r="BJ5">
        <v>2.5746160998388425E-2</v>
      </c>
      <c r="BK5">
        <v>1</v>
      </c>
      <c r="BL5" t="s">
        <v>70</v>
      </c>
      <c r="BM5">
        <v>1</v>
      </c>
      <c r="BN5" t="s">
        <v>469</v>
      </c>
    </row>
    <row r="6" spans="1:66">
      <c r="A6" s="139" t="str">
        <f t="shared" ref="A6:A7" si="0">W6</f>
        <v>미래교통</v>
      </c>
      <c r="B6" s="139" t="str">
        <f t="shared" ref="B6:B43" si="1">X6</f>
        <v>111</v>
      </c>
      <c r="C6" s="140" t="str">
        <f t="shared" ref="C6:C7" si="2">Y6</f>
        <v>70바5076</v>
      </c>
      <c r="D6" s="114" t="str">
        <f t="shared" ref="D6:D7" si="3">Z6</f>
        <v>대형</v>
      </c>
      <c r="E6" s="110" t="str">
        <f>AZ6</f>
        <v>D</v>
      </c>
      <c r="F6" s="160">
        <f>G6/H6</f>
        <v>0.83387096774193548</v>
      </c>
      <c r="G6" s="161">
        <f>AE6</f>
        <v>2.585</v>
      </c>
      <c r="H6" s="162">
        <f>AF6</f>
        <v>3.1</v>
      </c>
      <c r="I6" s="163">
        <f t="shared" ref="I6:I7" si="4">AC6</f>
        <v>9854.7530000000006</v>
      </c>
      <c r="J6" s="164">
        <f t="shared" ref="J6:J7" si="5">AI6/AH6</f>
        <v>1.7398597574661143E-2</v>
      </c>
      <c r="K6" s="164">
        <f t="shared" ref="K6:K7" si="6">AJ6/AH6</f>
        <v>0.2889099555925394</v>
      </c>
      <c r="L6" s="164">
        <f t="shared" ref="L6:L7" si="7">AK6/AC6</f>
        <v>0.15789335359293125</v>
      </c>
      <c r="M6" s="165">
        <f t="shared" ref="M6:M7" si="8">AG6</f>
        <v>22.196999999999999</v>
      </c>
      <c r="N6" s="166">
        <f t="shared" ref="N6:N7" si="9">IF(AW6=0,AT6,"속도계이상")</f>
        <v>0.26400000000000001</v>
      </c>
      <c r="O6" s="166">
        <f t="shared" ref="O6:O7" si="10">IF(AW6=0,AU6,"속도계이상")</f>
        <v>14.308</v>
      </c>
      <c r="P6" s="167">
        <f t="shared" ref="P6:P7" si="11">AQ6/60</f>
        <v>675.7833333333333</v>
      </c>
      <c r="Q6" s="168">
        <f t="shared" ref="Q6:Q7" si="12">AN6</f>
        <v>92</v>
      </c>
      <c r="R6" s="169">
        <f t="shared" ref="R6:R7" si="13">AC6/(AH6-AI6-AJ6)</f>
        <v>44.92222109360511</v>
      </c>
      <c r="S6" s="141">
        <f t="shared" ref="S6:S7" si="14">IF(AW6=0,AL6,"속도계이상")</f>
        <v>26</v>
      </c>
      <c r="T6" s="141">
        <f t="shared" ref="T6:T7" si="15">IF(AW6=0,AM6,"속도계이상")</f>
        <v>1410</v>
      </c>
      <c r="U6" t="s">
        <v>119</v>
      </c>
      <c r="V6" s="5" t="s">
        <v>120</v>
      </c>
      <c r="W6" t="s">
        <v>119</v>
      </c>
      <c r="X6" s="5" t="s">
        <v>120</v>
      </c>
      <c r="Y6" t="s">
        <v>385</v>
      </c>
      <c r="Z6" t="s">
        <v>140</v>
      </c>
      <c r="AA6" t="s">
        <v>48</v>
      </c>
      <c r="AB6">
        <v>510</v>
      </c>
      <c r="AC6" s="1">
        <v>9854.7530000000006</v>
      </c>
      <c r="AD6" s="1">
        <v>3812.654</v>
      </c>
      <c r="AE6" s="28">
        <v>2.585</v>
      </c>
      <c r="AF6">
        <v>3.1</v>
      </c>
      <c r="AG6">
        <v>22.196999999999999</v>
      </c>
      <c r="AH6">
        <v>316.24100600000003</v>
      </c>
      <c r="AI6">
        <v>5.5021500000000003</v>
      </c>
      <c r="AJ6">
        <v>91.365174999999994</v>
      </c>
      <c r="AK6">
        <v>1556</v>
      </c>
      <c r="AL6">
        <v>26</v>
      </c>
      <c r="AM6">
        <v>1410</v>
      </c>
      <c r="AN6">
        <v>92</v>
      </c>
      <c r="AO6">
        <v>31.16216</v>
      </c>
      <c r="AP6">
        <v>83429.5</v>
      </c>
      <c r="AQ6">
        <v>40547</v>
      </c>
      <c r="AR6">
        <v>75</v>
      </c>
      <c r="AS6">
        <v>31425</v>
      </c>
      <c r="AT6">
        <v>0.26400000000000001</v>
      </c>
      <c r="AU6">
        <v>14.308</v>
      </c>
      <c r="AV6">
        <v>45987</v>
      </c>
      <c r="AW6">
        <v>0</v>
      </c>
      <c r="AX6" s="29">
        <v>0.56000000000000005</v>
      </c>
      <c r="AY6">
        <v>0.83387096774193548</v>
      </c>
      <c r="AZ6" t="s">
        <v>67</v>
      </c>
      <c r="BA6" t="s">
        <v>196</v>
      </c>
      <c r="BB6">
        <v>4</v>
      </c>
      <c r="BC6" t="s">
        <v>470</v>
      </c>
      <c r="BD6">
        <v>7</v>
      </c>
      <c r="BE6">
        <v>201202.8660000001</v>
      </c>
      <c r="BF6">
        <v>4.8979188000234528E-2</v>
      </c>
      <c r="BG6">
        <v>4.0842322896969756E-2</v>
      </c>
      <c r="BH6">
        <v>333085.02000000008</v>
      </c>
      <c r="BI6">
        <v>2.9586299017590158E-2</v>
      </c>
      <c r="BJ6">
        <v>2.4671155793700179E-2</v>
      </c>
      <c r="BK6">
        <v>1</v>
      </c>
      <c r="BL6" t="s">
        <v>70</v>
      </c>
      <c r="BM6">
        <v>1</v>
      </c>
      <c r="BN6" t="s">
        <v>469</v>
      </c>
    </row>
    <row r="7" spans="1:66">
      <c r="A7" s="142" t="str">
        <f t="shared" si="0"/>
        <v>미래교통</v>
      </c>
      <c r="B7" s="142" t="str">
        <f t="shared" si="1"/>
        <v>111</v>
      </c>
      <c r="C7" s="143" t="str">
        <f t="shared" si="2"/>
        <v>70바5077</v>
      </c>
      <c r="D7" s="131" t="str">
        <f t="shared" si="3"/>
        <v>대형</v>
      </c>
      <c r="E7" s="127" t="str">
        <f t="shared" ref="E7:E43" si="16">AZ7</f>
        <v>C</v>
      </c>
      <c r="F7" s="150">
        <f t="shared" ref="F7:F43" si="17">G7/H7</f>
        <v>0.87448275862068969</v>
      </c>
      <c r="G7" s="151">
        <f t="shared" ref="G7:G43" si="18">AE7</f>
        <v>2.536</v>
      </c>
      <c r="H7" s="152">
        <f t="shared" ref="H7:H43" si="19">AF7</f>
        <v>2.9</v>
      </c>
      <c r="I7" s="153">
        <f t="shared" si="4"/>
        <v>10343.224</v>
      </c>
      <c r="J7" s="154">
        <f t="shared" si="5"/>
        <v>2.092411748172425E-2</v>
      </c>
      <c r="K7" s="154">
        <f t="shared" si="6"/>
        <v>0.29165481181292552</v>
      </c>
      <c r="L7" s="154">
        <f t="shared" si="7"/>
        <v>0.16281190468271789</v>
      </c>
      <c r="M7" s="155">
        <f t="shared" si="8"/>
        <v>21.445</v>
      </c>
      <c r="N7" s="156">
        <f t="shared" si="9"/>
        <v>0.23200000000000001</v>
      </c>
      <c r="O7" s="156">
        <f t="shared" si="10"/>
        <v>22.952000000000002</v>
      </c>
      <c r="P7" s="157">
        <f t="shared" si="11"/>
        <v>797.60333333333324</v>
      </c>
      <c r="Q7" s="158">
        <f t="shared" si="12"/>
        <v>93</v>
      </c>
      <c r="R7" s="159">
        <f t="shared" si="13"/>
        <v>42.943520922939776</v>
      </c>
      <c r="S7" s="144">
        <f t="shared" si="14"/>
        <v>24</v>
      </c>
      <c r="T7" s="144">
        <f t="shared" si="15"/>
        <v>2374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471</v>
      </c>
      <c r="Z7" s="4" t="s">
        <v>140</v>
      </c>
      <c r="AA7" s="4" t="s">
        <v>48</v>
      </c>
      <c r="AB7" s="4">
        <v>510</v>
      </c>
      <c r="AC7" s="4">
        <v>10343.224</v>
      </c>
      <c r="AD7" s="4">
        <v>4078.2469999999998</v>
      </c>
      <c r="AE7" s="4">
        <v>2.536</v>
      </c>
      <c r="AF7" s="4">
        <v>2.9</v>
      </c>
      <c r="AG7" s="4">
        <v>21.445</v>
      </c>
      <c r="AH7" s="4">
        <v>350.37688000000003</v>
      </c>
      <c r="AI7" s="4">
        <v>7.3313269999999999</v>
      </c>
      <c r="AJ7" s="4">
        <v>102.189103</v>
      </c>
      <c r="AK7" s="4">
        <v>1684</v>
      </c>
      <c r="AL7" s="4">
        <v>24</v>
      </c>
      <c r="AM7" s="4">
        <v>2374</v>
      </c>
      <c r="AN7" s="4">
        <v>93</v>
      </c>
      <c r="AO7" s="4">
        <v>29.520281000000001</v>
      </c>
      <c r="AP7" s="4">
        <v>92854.6</v>
      </c>
      <c r="AQ7" s="4">
        <v>47856.2</v>
      </c>
      <c r="AR7" s="4">
        <v>57</v>
      </c>
      <c r="AS7" s="4">
        <v>26248</v>
      </c>
      <c r="AT7" s="4">
        <v>0.23200000000000001</v>
      </c>
      <c r="AU7" s="4">
        <v>22.952000000000002</v>
      </c>
      <c r="AV7" s="4">
        <v>97421</v>
      </c>
      <c r="AW7" s="4">
        <v>0</v>
      </c>
      <c r="AX7" s="30">
        <v>0.56000000000000005</v>
      </c>
      <c r="AY7">
        <v>0.87448275862068969</v>
      </c>
      <c r="AZ7" t="s">
        <v>69</v>
      </c>
      <c r="BA7" t="s">
        <v>196</v>
      </c>
      <c r="BB7">
        <v>6</v>
      </c>
      <c r="BC7" t="s">
        <v>472</v>
      </c>
      <c r="BD7">
        <v>15</v>
      </c>
      <c r="BE7">
        <v>201202.8660000001</v>
      </c>
      <c r="BF7">
        <v>5.1406941688395213E-2</v>
      </c>
      <c r="BG7">
        <v>4.4954484179920783E-2</v>
      </c>
      <c r="BH7">
        <v>333085.02000000008</v>
      </c>
      <c r="BI7">
        <v>3.1052804476166467E-2</v>
      </c>
      <c r="BJ7">
        <v>2.7155142121226952E-2</v>
      </c>
      <c r="BK7">
        <v>1</v>
      </c>
      <c r="BL7" t="s">
        <v>67</v>
      </c>
      <c r="BM7">
        <v>1</v>
      </c>
      <c r="BN7" t="s">
        <v>469</v>
      </c>
    </row>
    <row r="8" spans="1:66">
      <c r="A8" s="139" t="str">
        <f t="shared" ref="A8:A43" si="20">W8</f>
        <v>미래교통</v>
      </c>
      <c r="B8" s="139" t="str">
        <f t="shared" si="1"/>
        <v>111</v>
      </c>
      <c r="C8" s="140" t="str">
        <f t="shared" ref="C8:C43" si="21">Y8</f>
        <v>70바5078</v>
      </c>
      <c r="D8" s="114" t="str">
        <f t="shared" ref="D8:D43" si="22">Z8</f>
        <v>대형</v>
      </c>
      <c r="E8" s="110" t="str">
        <f t="shared" si="16"/>
        <v>B</v>
      </c>
      <c r="F8" s="160">
        <f t="shared" si="17"/>
        <v>0.90655172413793106</v>
      </c>
      <c r="G8" s="161">
        <f t="shared" si="18"/>
        <v>2.629</v>
      </c>
      <c r="H8" s="162">
        <f t="shared" si="19"/>
        <v>2.9</v>
      </c>
      <c r="I8" s="163">
        <f t="shared" ref="I8:I43" si="23">AC8</f>
        <v>8715.6350000000002</v>
      </c>
      <c r="J8" s="164">
        <f t="shared" ref="J8:J43" si="24">AI8/AH8</f>
        <v>2.0915675584433822E-2</v>
      </c>
      <c r="K8" s="164">
        <f t="shared" ref="K8:K43" si="25">AJ8/AH8</f>
        <v>0.27251260776059782</v>
      </c>
      <c r="L8" s="164">
        <f t="shared" ref="L8:L43" si="26">AK8/AC8</f>
        <v>0.16395821991168744</v>
      </c>
      <c r="M8" s="165">
        <f t="shared" ref="M8:M43" si="27">AG8</f>
        <v>20.684000000000001</v>
      </c>
      <c r="N8" s="166">
        <f t="shared" ref="N8:N43" si="28">IF(AW8=0,AT8,"속도계이상")</f>
        <v>6.9000000000000006E-2</v>
      </c>
      <c r="O8" s="166">
        <f t="shared" ref="O8:O43" si="29">IF(AW8=0,AU8,"속도계이상")</f>
        <v>11.531000000000001</v>
      </c>
      <c r="P8" s="167">
        <f t="shared" ref="P8:P43" si="30">AQ8/60</f>
        <v>440.67</v>
      </c>
      <c r="Q8" s="168">
        <f t="shared" ref="Q8:Q43" si="31">AN8</f>
        <v>93</v>
      </c>
      <c r="R8" s="169">
        <f t="shared" ref="R8:R43" si="32">AC8/(AH8-AI8-AJ8)</f>
        <v>42.558532359406577</v>
      </c>
      <c r="S8" s="141">
        <f t="shared" ref="S8:S43" si="33">IF(AW8=0,AL8,"속도계이상")</f>
        <v>6</v>
      </c>
      <c r="T8" s="141">
        <f t="shared" ref="T8:T43" si="34">IF(AW8=0,AM8,"속도계이상")</f>
        <v>1005</v>
      </c>
      <c r="U8" t="s">
        <v>119</v>
      </c>
      <c r="V8" s="5" t="s">
        <v>120</v>
      </c>
      <c r="W8" t="s">
        <v>119</v>
      </c>
      <c r="X8" s="5" t="s">
        <v>120</v>
      </c>
      <c r="Y8" t="s">
        <v>198</v>
      </c>
      <c r="Z8" t="s">
        <v>140</v>
      </c>
      <c r="AA8" t="s">
        <v>48</v>
      </c>
      <c r="AB8">
        <v>510</v>
      </c>
      <c r="AC8" s="1">
        <v>8715.6350000000002</v>
      </c>
      <c r="AD8" s="1">
        <v>3315.4319999999998</v>
      </c>
      <c r="AE8" s="28">
        <v>2.629</v>
      </c>
      <c r="AF8">
        <v>2.9</v>
      </c>
      <c r="AG8">
        <v>20.684000000000001</v>
      </c>
      <c r="AH8">
        <v>289.83854600000001</v>
      </c>
      <c r="AI8">
        <v>6.0621689999999999</v>
      </c>
      <c r="AJ8">
        <v>78.984657999999996</v>
      </c>
      <c r="AK8">
        <v>1429</v>
      </c>
      <c r="AL8">
        <v>6</v>
      </c>
      <c r="AM8">
        <v>1005</v>
      </c>
      <c r="AN8">
        <v>93</v>
      </c>
      <c r="AO8">
        <v>30.070654999999999</v>
      </c>
      <c r="AP8">
        <v>65069.2</v>
      </c>
      <c r="AQ8">
        <v>26440.2</v>
      </c>
      <c r="AR8">
        <v>41</v>
      </c>
      <c r="AS8">
        <v>29947</v>
      </c>
      <c r="AT8">
        <v>6.9000000000000006E-2</v>
      </c>
      <c r="AU8">
        <v>11.531000000000001</v>
      </c>
      <c r="AV8">
        <v>78814</v>
      </c>
      <c r="AW8">
        <v>0</v>
      </c>
      <c r="AX8" s="29">
        <v>0.56999999999999995</v>
      </c>
      <c r="AY8">
        <v>0.90655172413793106</v>
      </c>
      <c r="AZ8" t="s">
        <v>68</v>
      </c>
      <c r="BA8" t="s">
        <v>196</v>
      </c>
      <c r="BB8">
        <v>5</v>
      </c>
      <c r="BC8" t="s">
        <v>473</v>
      </c>
      <c r="BD8">
        <v>4</v>
      </c>
      <c r="BE8">
        <v>201202.8660000001</v>
      </c>
      <c r="BF8">
        <v>4.3317648367891516E-2</v>
      </c>
      <c r="BG8">
        <v>3.9269688813512692E-2</v>
      </c>
      <c r="BH8">
        <v>333085.02000000008</v>
      </c>
      <c r="BI8">
        <v>2.6166397396076228E-2</v>
      </c>
      <c r="BJ8">
        <v>2.3721192673891174E-2</v>
      </c>
      <c r="BK8">
        <v>1</v>
      </c>
      <c r="BL8" t="s">
        <v>67</v>
      </c>
      <c r="BM8">
        <v>2</v>
      </c>
      <c r="BN8" t="s">
        <v>469</v>
      </c>
    </row>
    <row r="9" spans="1:66">
      <c r="A9" s="142" t="str">
        <f t="shared" si="20"/>
        <v>미래교통</v>
      </c>
      <c r="B9" s="142" t="str">
        <f t="shared" si="1"/>
        <v>111</v>
      </c>
      <c r="C9" s="143" t="str">
        <f t="shared" si="21"/>
        <v>70바5079</v>
      </c>
      <c r="D9" s="131" t="str">
        <f t="shared" si="22"/>
        <v>대형</v>
      </c>
      <c r="E9" s="127" t="str">
        <f t="shared" si="16"/>
        <v>D</v>
      </c>
      <c r="F9" s="150">
        <f t="shared" si="17"/>
        <v>0.82166666666666666</v>
      </c>
      <c r="G9" s="151">
        <f t="shared" si="18"/>
        <v>2.4649999999999999</v>
      </c>
      <c r="H9" s="152">
        <f t="shared" si="19"/>
        <v>3</v>
      </c>
      <c r="I9" s="153">
        <f t="shared" si="23"/>
        <v>8681.0820000000003</v>
      </c>
      <c r="J9" s="154">
        <f t="shared" si="24"/>
        <v>1.9270255421290065E-2</v>
      </c>
      <c r="K9" s="154">
        <f t="shared" si="25"/>
        <v>0.32571094040980797</v>
      </c>
      <c r="L9" s="154">
        <f t="shared" si="26"/>
        <v>0.14813821595050017</v>
      </c>
      <c r="M9" s="155">
        <f t="shared" si="27"/>
        <v>23.286999999999999</v>
      </c>
      <c r="N9" s="156">
        <f t="shared" si="28"/>
        <v>3.5000000000000003E-2</v>
      </c>
      <c r="O9" s="156">
        <f t="shared" si="29"/>
        <v>18.581</v>
      </c>
      <c r="P9" s="157">
        <f t="shared" si="30"/>
        <v>898.43833333333339</v>
      </c>
      <c r="Q9" s="158">
        <f t="shared" si="31"/>
        <v>94</v>
      </c>
      <c r="R9" s="159">
        <f t="shared" si="32"/>
        <v>43.663258131303436</v>
      </c>
      <c r="S9" s="144">
        <f t="shared" si="33"/>
        <v>3</v>
      </c>
      <c r="T9" s="144">
        <f t="shared" si="34"/>
        <v>1613</v>
      </c>
      <c r="U9" t="s">
        <v>119</v>
      </c>
      <c r="V9" s="5" t="s">
        <v>120</v>
      </c>
      <c r="W9" t="s">
        <v>119</v>
      </c>
      <c r="X9" s="5" t="s">
        <v>120</v>
      </c>
      <c r="Y9" t="s">
        <v>474</v>
      </c>
      <c r="Z9" t="s">
        <v>140</v>
      </c>
      <c r="AA9" t="s">
        <v>48</v>
      </c>
      <c r="AB9">
        <v>510</v>
      </c>
      <c r="AC9" s="1">
        <v>8681.0820000000003</v>
      </c>
      <c r="AD9" s="1">
        <v>3521.35</v>
      </c>
      <c r="AE9" s="28">
        <v>2.4649999999999999</v>
      </c>
      <c r="AF9">
        <v>3</v>
      </c>
      <c r="AG9">
        <v>23.286999999999999</v>
      </c>
      <c r="AH9">
        <v>303.53162800000001</v>
      </c>
      <c r="AI9">
        <v>5.849132</v>
      </c>
      <c r="AJ9">
        <v>98.863572000000005</v>
      </c>
      <c r="AK9">
        <v>1286</v>
      </c>
      <c r="AL9">
        <v>3</v>
      </c>
      <c r="AM9">
        <v>1613</v>
      </c>
      <c r="AN9">
        <v>94</v>
      </c>
      <c r="AO9">
        <v>28.600255000000001</v>
      </c>
      <c r="AP9">
        <v>99027</v>
      </c>
      <c r="AQ9">
        <v>53906.3</v>
      </c>
      <c r="AR9">
        <v>62</v>
      </c>
      <c r="AS9">
        <v>39762</v>
      </c>
      <c r="AT9">
        <v>3.5000000000000003E-2</v>
      </c>
      <c r="AU9">
        <v>18.581</v>
      </c>
      <c r="AV9">
        <v>80809</v>
      </c>
      <c r="AW9">
        <v>0</v>
      </c>
      <c r="AX9" s="29">
        <v>0.56999999999999995</v>
      </c>
      <c r="AY9">
        <v>0.82166666666666666</v>
      </c>
      <c r="AZ9" t="s">
        <v>67</v>
      </c>
      <c r="BA9" t="s">
        <v>196</v>
      </c>
      <c r="BB9">
        <v>5</v>
      </c>
      <c r="BC9" t="s">
        <v>425</v>
      </c>
      <c r="BD9">
        <v>4</v>
      </c>
      <c r="BE9">
        <v>201202.8660000001</v>
      </c>
      <c r="BF9">
        <v>4.3145916221690381E-2</v>
      </c>
      <c r="BG9">
        <v>3.5451561162155594E-2</v>
      </c>
      <c r="BH9">
        <v>333085.02000000008</v>
      </c>
      <c r="BI9">
        <v>2.6062661118773815E-2</v>
      </c>
      <c r="BJ9">
        <v>2.1414819885925817E-2</v>
      </c>
      <c r="BK9">
        <v>1</v>
      </c>
      <c r="BL9" t="s">
        <v>67</v>
      </c>
      <c r="BM9">
        <v>0</v>
      </c>
      <c r="BN9" t="s">
        <v>475</v>
      </c>
    </row>
    <row r="10" spans="1:66">
      <c r="A10" s="139" t="str">
        <f t="shared" si="20"/>
        <v>미래교통</v>
      </c>
      <c r="B10" s="139" t="str">
        <f t="shared" si="1"/>
        <v>111</v>
      </c>
      <c r="C10" s="140" t="str">
        <f t="shared" si="21"/>
        <v>70바5080</v>
      </c>
      <c r="D10" s="114" t="str">
        <f t="shared" si="22"/>
        <v>대형</v>
      </c>
      <c r="E10" s="110" t="str">
        <f t="shared" si="16"/>
        <v>B</v>
      </c>
      <c r="F10" s="160">
        <f t="shared" si="17"/>
        <v>0.90107142857142863</v>
      </c>
      <c r="G10" s="161">
        <f t="shared" si="18"/>
        <v>2.5230000000000001</v>
      </c>
      <c r="H10" s="162">
        <f t="shared" si="19"/>
        <v>2.8</v>
      </c>
      <c r="I10" s="163">
        <f t="shared" si="23"/>
        <v>8859.3109999999997</v>
      </c>
      <c r="J10" s="164">
        <f t="shared" si="24"/>
        <v>2.1709209733115725E-2</v>
      </c>
      <c r="K10" s="164">
        <f t="shared" si="25"/>
        <v>0.26780482275299755</v>
      </c>
      <c r="L10" s="164">
        <f t="shared" si="26"/>
        <v>0.15463956508581764</v>
      </c>
      <c r="M10" s="165">
        <f t="shared" si="27"/>
        <v>21.047999999999998</v>
      </c>
      <c r="N10" s="166">
        <f t="shared" si="28"/>
        <v>2.3E-2</v>
      </c>
      <c r="O10" s="166">
        <f t="shared" si="29"/>
        <v>10.045999999999999</v>
      </c>
      <c r="P10" s="167">
        <f t="shared" si="30"/>
        <v>400.56666666666666</v>
      </c>
      <c r="Q10" s="168">
        <f t="shared" si="31"/>
        <v>94</v>
      </c>
      <c r="R10" s="169">
        <f t="shared" si="32"/>
        <v>42.121825774934749</v>
      </c>
      <c r="S10" s="141">
        <f t="shared" si="33"/>
        <v>2</v>
      </c>
      <c r="T10" s="141">
        <f t="shared" si="34"/>
        <v>890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199</v>
      </c>
      <c r="Z10" s="4" t="s">
        <v>140</v>
      </c>
      <c r="AA10" s="4" t="s">
        <v>48</v>
      </c>
      <c r="AB10" s="4">
        <v>510</v>
      </c>
      <c r="AC10" s="4">
        <v>8859.3109999999997</v>
      </c>
      <c r="AD10" s="4">
        <v>3511.279</v>
      </c>
      <c r="AE10" s="4">
        <v>2.5230000000000001</v>
      </c>
      <c r="AF10" s="4">
        <v>2.8</v>
      </c>
      <c r="AG10" s="4">
        <v>21.047999999999998</v>
      </c>
      <c r="AH10" s="4">
        <v>296.03104300000001</v>
      </c>
      <c r="AI10" s="4">
        <v>6.4265999999999996</v>
      </c>
      <c r="AJ10" s="4">
        <v>79.278541000000004</v>
      </c>
      <c r="AK10" s="4">
        <v>1370</v>
      </c>
      <c r="AL10" s="4">
        <v>2</v>
      </c>
      <c r="AM10" s="4">
        <v>890</v>
      </c>
      <c r="AN10" s="4">
        <v>94</v>
      </c>
      <c r="AO10" s="4">
        <v>29.926966</v>
      </c>
      <c r="AP10" s="4">
        <v>51509.9</v>
      </c>
      <c r="AQ10" s="4">
        <v>24034</v>
      </c>
      <c r="AR10" s="4">
        <v>19</v>
      </c>
      <c r="AS10" s="4">
        <v>6454</v>
      </c>
      <c r="AT10" s="4">
        <v>2.3E-2</v>
      </c>
      <c r="AU10" s="4">
        <v>10.045999999999999</v>
      </c>
      <c r="AV10" s="4">
        <v>83488</v>
      </c>
      <c r="AW10" s="4">
        <v>0</v>
      </c>
      <c r="AX10" s="30">
        <v>0.56000000000000005</v>
      </c>
      <c r="AY10">
        <v>0.90107142857142863</v>
      </c>
      <c r="AZ10" t="s">
        <v>68</v>
      </c>
      <c r="BA10" t="s">
        <v>196</v>
      </c>
      <c r="BB10">
        <v>6</v>
      </c>
      <c r="BC10" t="s">
        <v>476</v>
      </c>
      <c r="BD10">
        <v>6</v>
      </c>
      <c r="BE10">
        <v>201202.8660000001</v>
      </c>
      <c r="BF10">
        <v>4.4031733623516055E-2</v>
      </c>
      <c r="BG10">
        <v>3.9675737118618222E-2</v>
      </c>
      <c r="BH10">
        <v>333085.02000000008</v>
      </c>
      <c r="BI10">
        <v>2.6597746725445646E-2</v>
      </c>
      <c r="BJ10">
        <v>2.3966469638678347E-2</v>
      </c>
      <c r="BK10">
        <v>1</v>
      </c>
      <c r="BL10" t="s">
        <v>67</v>
      </c>
      <c r="BM10">
        <v>2</v>
      </c>
      <c r="BN10" t="s">
        <v>469</v>
      </c>
    </row>
    <row r="11" spans="1:66">
      <c r="A11" s="142" t="str">
        <f t="shared" si="20"/>
        <v>미래교통</v>
      </c>
      <c r="B11" s="142" t="str">
        <f t="shared" si="1"/>
        <v>111</v>
      </c>
      <c r="C11" s="143" t="str">
        <f t="shared" si="21"/>
        <v>70바5905</v>
      </c>
      <c r="D11" s="131" t="str">
        <f t="shared" si="22"/>
        <v>대형</v>
      </c>
      <c r="E11" s="127" t="str">
        <f t="shared" si="16"/>
        <v>C</v>
      </c>
      <c r="F11" s="150">
        <f t="shared" si="17"/>
        <v>0.8896551724137931</v>
      </c>
      <c r="G11" s="151">
        <f t="shared" si="18"/>
        <v>2.58</v>
      </c>
      <c r="H11" s="152">
        <f t="shared" si="19"/>
        <v>2.9</v>
      </c>
      <c r="I11" s="153">
        <f t="shared" si="23"/>
        <v>9723.5509999999995</v>
      </c>
      <c r="J11" s="154">
        <f t="shared" si="24"/>
        <v>1.8123259727439323E-2</v>
      </c>
      <c r="K11" s="154">
        <f t="shared" si="25"/>
        <v>0.28418390874151739</v>
      </c>
      <c r="L11" s="154">
        <f t="shared" si="26"/>
        <v>0.1659887421786547</v>
      </c>
      <c r="M11" s="155">
        <f t="shared" si="27"/>
        <v>21.23</v>
      </c>
      <c r="N11" s="156">
        <f t="shared" si="28"/>
        <v>7.1999999999999995E-2</v>
      </c>
      <c r="O11" s="156">
        <f t="shared" si="29"/>
        <v>25.587</v>
      </c>
      <c r="P11" s="157">
        <f t="shared" si="30"/>
        <v>545.91500000000008</v>
      </c>
      <c r="Q11" s="158">
        <f t="shared" si="31"/>
        <v>97</v>
      </c>
      <c r="R11" s="159">
        <f t="shared" si="32"/>
        <v>43.363793255915049</v>
      </c>
      <c r="S11" s="144">
        <f t="shared" si="33"/>
        <v>7</v>
      </c>
      <c r="T11" s="144">
        <f t="shared" si="34"/>
        <v>2488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200</v>
      </c>
      <c r="Z11" t="s">
        <v>140</v>
      </c>
      <c r="AA11" t="s">
        <v>48</v>
      </c>
      <c r="AB11">
        <v>510</v>
      </c>
      <c r="AC11" s="1">
        <v>9723.5509999999995</v>
      </c>
      <c r="AD11" s="1">
        <v>3768.2269999999999</v>
      </c>
      <c r="AE11" s="28">
        <v>2.58</v>
      </c>
      <c r="AF11">
        <v>2.9</v>
      </c>
      <c r="AG11">
        <v>21.23</v>
      </c>
      <c r="AH11">
        <v>321.39074799999997</v>
      </c>
      <c r="AI11">
        <v>5.8246479999999998</v>
      </c>
      <c r="AJ11">
        <v>91.334079000000003</v>
      </c>
      <c r="AK11">
        <v>1614</v>
      </c>
      <c r="AL11">
        <v>7</v>
      </c>
      <c r="AM11">
        <v>2488</v>
      </c>
      <c r="AN11">
        <v>97</v>
      </c>
      <c r="AO11">
        <v>30.254607</v>
      </c>
      <c r="AP11">
        <v>63833.9</v>
      </c>
      <c r="AQ11">
        <v>32754.9</v>
      </c>
      <c r="AR11">
        <v>21</v>
      </c>
      <c r="AS11">
        <v>8689</v>
      </c>
      <c r="AT11">
        <v>7.1999999999999995E-2</v>
      </c>
      <c r="AU11">
        <v>25.587</v>
      </c>
      <c r="AV11">
        <v>87972</v>
      </c>
      <c r="AW11">
        <v>0</v>
      </c>
      <c r="AX11" s="29">
        <v>0.56000000000000005</v>
      </c>
      <c r="AY11">
        <v>0.8896551724137931</v>
      </c>
      <c r="AZ11" t="s">
        <v>69</v>
      </c>
      <c r="BA11" t="s">
        <v>196</v>
      </c>
      <c r="BB11">
        <v>4</v>
      </c>
      <c r="BC11" t="s">
        <v>477</v>
      </c>
      <c r="BD11">
        <v>8</v>
      </c>
      <c r="BE11">
        <v>201202.8660000001</v>
      </c>
      <c r="BF11">
        <v>4.8327099873418281E-2</v>
      </c>
      <c r="BG11">
        <v>4.2994454370144541E-2</v>
      </c>
      <c r="BH11">
        <v>333085.02000000008</v>
      </c>
      <c r="BI11">
        <v>2.9192399586147697E-2</v>
      </c>
      <c r="BJ11">
        <v>2.5971169286986572E-2</v>
      </c>
      <c r="BK11">
        <v>1</v>
      </c>
      <c r="BL11" t="s">
        <v>67</v>
      </c>
      <c r="BM11">
        <v>1</v>
      </c>
      <c r="BN11" t="s">
        <v>469</v>
      </c>
    </row>
    <row r="12" spans="1:66" s="2" customFormat="1">
      <c r="A12" s="139" t="str">
        <f t="shared" si="20"/>
        <v>미래교통</v>
      </c>
      <c r="B12" s="139" t="str">
        <f t="shared" si="1"/>
        <v>111</v>
      </c>
      <c r="C12" s="140" t="str">
        <f t="shared" si="21"/>
        <v>70바5907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0.83655172413793111</v>
      </c>
      <c r="G12" s="161">
        <f t="shared" si="18"/>
        <v>2.4260000000000002</v>
      </c>
      <c r="H12" s="162">
        <f t="shared" si="19"/>
        <v>2.9</v>
      </c>
      <c r="I12" s="163">
        <f t="shared" si="23"/>
        <v>9643.0550000000003</v>
      </c>
      <c r="J12" s="164">
        <f t="shared" si="24"/>
        <v>1.6439303774045094E-2</v>
      </c>
      <c r="K12" s="164">
        <f t="shared" si="25"/>
        <v>0.24320966476150033</v>
      </c>
      <c r="L12" s="164">
        <f t="shared" si="26"/>
        <v>0.15752269379361622</v>
      </c>
      <c r="M12" s="165">
        <f t="shared" si="27"/>
        <v>24.04</v>
      </c>
      <c r="N12" s="166">
        <f t="shared" si="28"/>
        <v>0.156</v>
      </c>
      <c r="O12" s="166">
        <f t="shared" si="29"/>
        <v>31.66</v>
      </c>
      <c r="P12" s="167">
        <f t="shared" si="30"/>
        <v>551.86833333333334</v>
      </c>
      <c r="Q12" s="168">
        <f t="shared" si="31"/>
        <v>97</v>
      </c>
      <c r="R12" s="169">
        <f t="shared" si="32"/>
        <v>43.279471560980419</v>
      </c>
      <c r="S12" s="141">
        <f t="shared" si="33"/>
        <v>15</v>
      </c>
      <c r="T12" s="141">
        <f t="shared" si="34"/>
        <v>3053</v>
      </c>
      <c r="U12" t="s">
        <v>119</v>
      </c>
      <c r="V12" s="5" t="s">
        <v>120</v>
      </c>
      <c r="W12" t="s">
        <v>119</v>
      </c>
      <c r="X12" s="5" t="s">
        <v>120</v>
      </c>
      <c r="Y12" t="s">
        <v>478</v>
      </c>
      <c r="Z12" t="s">
        <v>140</v>
      </c>
      <c r="AA12" t="s">
        <v>48</v>
      </c>
      <c r="AB12">
        <v>510</v>
      </c>
      <c r="AC12" s="1">
        <v>9643.0550000000003</v>
      </c>
      <c r="AD12" s="1">
        <v>3975.029</v>
      </c>
      <c r="AE12" s="28">
        <v>2.4260000000000002</v>
      </c>
      <c r="AF12">
        <v>2.9</v>
      </c>
      <c r="AG12">
        <v>24.04</v>
      </c>
      <c r="AH12">
        <v>300.95045800000003</v>
      </c>
      <c r="AI12">
        <v>4.9474159999999996</v>
      </c>
      <c r="AJ12">
        <v>73.194059999999993</v>
      </c>
      <c r="AK12">
        <v>1519</v>
      </c>
      <c r="AL12">
        <v>15</v>
      </c>
      <c r="AM12">
        <v>3053</v>
      </c>
      <c r="AN12">
        <v>97</v>
      </c>
      <c r="AO12">
        <v>32.042000999999999</v>
      </c>
      <c r="AP12">
        <v>66027.7</v>
      </c>
      <c r="AQ12">
        <v>33112.1</v>
      </c>
      <c r="AR12">
        <v>16</v>
      </c>
      <c r="AS12">
        <v>6070</v>
      </c>
      <c r="AT12">
        <v>0.156</v>
      </c>
      <c r="AU12">
        <v>31.66</v>
      </c>
      <c r="AV12">
        <v>88339</v>
      </c>
      <c r="AW12">
        <v>0</v>
      </c>
      <c r="AX12" s="29">
        <v>0.57999999999999996</v>
      </c>
      <c r="AY12" s="2">
        <v>0.83655172413793111</v>
      </c>
      <c r="AZ12" s="2" t="s">
        <v>67</v>
      </c>
      <c r="BA12" s="2" t="s">
        <v>196</v>
      </c>
      <c r="BB12" s="2">
        <v>3</v>
      </c>
      <c r="BC12" s="2" t="s">
        <v>213</v>
      </c>
      <c r="BD12" s="2">
        <v>5</v>
      </c>
      <c r="BE12" s="2">
        <v>201202.8660000001</v>
      </c>
      <c r="BF12" s="2">
        <v>4.7927026049420167E-2</v>
      </c>
      <c r="BG12" s="2">
        <v>4.0093436274445976E-2</v>
      </c>
      <c r="BH12" s="2">
        <v>333085.02000000008</v>
      </c>
      <c r="BI12" s="2">
        <v>2.8950731557966784E-2</v>
      </c>
      <c r="BJ12" s="2">
        <v>2.4218784399871525E-2</v>
      </c>
      <c r="BK12" s="2">
        <v>1</v>
      </c>
      <c r="BL12" s="2" t="s">
        <v>70</v>
      </c>
      <c r="BM12" s="2">
        <v>1</v>
      </c>
      <c r="BN12" s="2" t="s">
        <v>469</v>
      </c>
    </row>
    <row r="13" spans="1:66">
      <c r="A13" s="142" t="str">
        <f t="shared" si="20"/>
        <v>미래교통</v>
      </c>
      <c r="B13" s="142" t="str">
        <f t="shared" si="1"/>
        <v>111</v>
      </c>
      <c r="C13" s="143" t="str">
        <f t="shared" si="21"/>
        <v>70바5924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0.91833333333333333</v>
      </c>
      <c r="G13" s="151">
        <f t="shared" si="18"/>
        <v>2.7549999999999999</v>
      </c>
      <c r="H13" s="152">
        <f t="shared" si="19"/>
        <v>3</v>
      </c>
      <c r="I13" s="153">
        <f t="shared" si="23"/>
        <v>10010.338</v>
      </c>
      <c r="J13" s="154">
        <f t="shared" si="24"/>
        <v>1.4667576702674991E-2</v>
      </c>
      <c r="K13" s="154">
        <f t="shared" si="25"/>
        <v>0.27350072171088385</v>
      </c>
      <c r="L13" s="154">
        <f t="shared" si="26"/>
        <v>0.15234250831490406</v>
      </c>
      <c r="M13" s="155">
        <f t="shared" si="27"/>
        <v>19.384</v>
      </c>
      <c r="N13" s="156">
        <f t="shared" si="28"/>
        <v>0.12</v>
      </c>
      <c r="O13" s="156">
        <f t="shared" si="29"/>
        <v>22.347000000000001</v>
      </c>
      <c r="P13" s="157">
        <f t="shared" si="30"/>
        <v>579.70333333333326</v>
      </c>
      <c r="Q13" s="158">
        <f t="shared" si="31"/>
        <v>93</v>
      </c>
      <c r="R13" s="159">
        <f t="shared" si="32"/>
        <v>43.260808381509413</v>
      </c>
      <c r="S13" s="144">
        <f t="shared" si="33"/>
        <v>12</v>
      </c>
      <c r="T13" s="144">
        <f t="shared" si="34"/>
        <v>2237</v>
      </c>
      <c r="U13" t="s">
        <v>119</v>
      </c>
      <c r="V13" t="s">
        <v>120</v>
      </c>
      <c r="W13" s="4" t="s">
        <v>119</v>
      </c>
      <c r="X13" s="4" t="s">
        <v>120</v>
      </c>
      <c r="Y13" s="4" t="s">
        <v>202</v>
      </c>
      <c r="Z13" s="4" t="s">
        <v>140</v>
      </c>
      <c r="AA13" s="4" t="s">
        <v>48</v>
      </c>
      <c r="AB13" s="4">
        <v>510</v>
      </c>
      <c r="AC13" s="4">
        <v>10010.338</v>
      </c>
      <c r="AD13" s="4">
        <v>3634.1210000000001</v>
      </c>
      <c r="AE13" s="4">
        <v>2.7549999999999999</v>
      </c>
      <c r="AF13" s="4">
        <v>3</v>
      </c>
      <c r="AG13" s="4">
        <v>19.384</v>
      </c>
      <c r="AH13" s="4">
        <v>325.06992100000002</v>
      </c>
      <c r="AI13" s="4">
        <v>4.7679879999999999</v>
      </c>
      <c r="AJ13" s="4">
        <v>88.906858</v>
      </c>
      <c r="AK13" s="4">
        <v>1525</v>
      </c>
      <c r="AL13" s="4">
        <v>12</v>
      </c>
      <c r="AM13" s="4">
        <v>2237</v>
      </c>
      <c r="AN13" s="4">
        <v>93</v>
      </c>
      <c r="AO13" s="4">
        <v>30.794414</v>
      </c>
      <c r="AP13" s="4">
        <v>91138.1</v>
      </c>
      <c r="AQ13" s="4">
        <v>34782.199999999997</v>
      </c>
      <c r="AR13" s="4">
        <v>16</v>
      </c>
      <c r="AS13" s="4">
        <v>6109</v>
      </c>
      <c r="AT13" s="4">
        <v>0.12</v>
      </c>
      <c r="AU13" s="4">
        <v>22.347000000000001</v>
      </c>
      <c r="AV13" s="4">
        <v>93736</v>
      </c>
      <c r="AW13" s="4">
        <v>0</v>
      </c>
      <c r="AX13" s="30">
        <v>0.56000000000000005</v>
      </c>
      <c r="AY13">
        <v>0.91833333333333333</v>
      </c>
      <c r="AZ13" t="s">
        <v>68</v>
      </c>
      <c r="BA13" t="s">
        <v>196</v>
      </c>
      <c r="BB13">
        <v>3</v>
      </c>
      <c r="BC13" t="s">
        <v>479</v>
      </c>
      <c r="BD13">
        <v>12</v>
      </c>
      <c r="BE13">
        <v>201202.8660000001</v>
      </c>
      <c r="BF13">
        <v>4.9752462273574147E-2</v>
      </c>
      <c r="BG13">
        <v>4.5689344521232259E-2</v>
      </c>
      <c r="BH13">
        <v>333085.02000000008</v>
      </c>
      <c r="BI13">
        <v>3.0053401981271922E-2</v>
      </c>
      <c r="BJ13">
        <v>2.7599040819468047E-2</v>
      </c>
      <c r="BK13">
        <v>1</v>
      </c>
      <c r="BL13" t="s">
        <v>69</v>
      </c>
      <c r="BM13">
        <v>1</v>
      </c>
      <c r="BN13" t="s">
        <v>469</v>
      </c>
    </row>
    <row r="14" spans="1:66">
      <c r="A14" s="139" t="str">
        <f t="shared" si="20"/>
        <v>미래교통</v>
      </c>
      <c r="B14" s="139" t="str">
        <f t="shared" si="1"/>
        <v>111</v>
      </c>
      <c r="C14" s="140" t="str">
        <f t="shared" si="21"/>
        <v>70바5931</v>
      </c>
      <c r="D14" s="114" t="str">
        <f t="shared" si="22"/>
        <v>대형</v>
      </c>
      <c r="E14" s="110" t="str">
        <f t="shared" si="16"/>
        <v>F</v>
      </c>
      <c r="F14" s="160">
        <f t="shared" si="17"/>
        <v>0.79321428571428576</v>
      </c>
      <c r="G14" s="161">
        <f t="shared" si="18"/>
        <v>2.2210000000000001</v>
      </c>
      <c r="H14" s="162">
        <f t="shared" si="19"/>
        <v>2.8</v>
      </c>
      <c r="I14" s="163">
        <f t="shared" si="23"/>
        <v>10790.709000000001</v>
      </c>
      <c r="J14" s="164">
        <f t="shared" si="24"/>
        <v>3.3143442241832133E-2</v>
      </c>
      <c r="K14" s="164">
        <f t="shared" si="25"/>
        <v>0.27844711527374955</v>
      </c>
      <c r="L14" s="164">
        <f t="shared" si="26"/>
        <v>0.14651493242937047</v>
      </c>
      <c r="M14" s="165">
        <f t="shared" si="27"/>
        <v>27.021999999999998</v>
      </c>
      <c r="N14" s="166">
        <f t="shared" si="28"/>
        <v>0.13</v>
      </c>
      <c r="O14" s="166">
        <f t="shared" si="29"/>
        <v>31.332999999999998</v>
      </c>
      <c r="P14" s="167">
        <f t="shared" si="30"/>
        <v>665.46333333333337</v>
      </c>
      <c r="Q14" s="168">
        <f t="shared" si="31"/>
        <v>94</v>
      </c>
      <c r="R14" s="169">
        <f t="shared" si="32"/>
        <v>44.183259512625483</v>
      </c>
      <c r="S14" s="141">
        <f t="shared" si="33"/>
        <v>14</v>
      </c>
      <c r="T14" s="141">
        <f t="shared" si="34"/>
        <v>3381</v>
      </c>
      <c r="U14" t="s">
        <v>119</v>
      </c>
      <c r="V14" s="5" t="s">
        <v>120</v>
      </c>
      <c r="W14" t="s">
        <v>119</v>
      </c>
      <c r="X14" s="5" t="s">
        <v>120</v>
      </c>
      <c r="Y14" t="s">
        <v>203</v>
      </c>
      <c r="Z14" t="s">
        <v>140</v>
      </c>
      <c r="AA14" t="s">
        <v>48</v>
      </c>
      <c r="AB14">
        <v>510</v>
      </c>
      <c r="AC14" s="1">
        <v>10790.709000000001</v>
      </c>
      <c r="AD14" s="1">
        <v>4858.8130000000001</v>
      </c>
      <c r="AE14" s="28">
        <v>2.2210000000000001</v>
      </c>
      <c r="AF14">
        <v>2.8</v>
      </c>
      <c r="AG14">
        <v>27.021999999999998</v>
      </c>
      <c r="AH14">
        <v>354.76879300000002</v>
      </c>
      <c r="AI14">
        <v>11.758259000000001</v>
      </c>
      <c r="AJ14">
        <v>98.784346999999997</v>
      </c>
      <c r="AK14">
        <v>1581</v>
      </c>
      <c r="AL14">
        <v>14</v>
      </c>
      <c r="AM14">
        <v>3381</v>
      </c>
      <c r="AN14">
        <v>94</v>
      </c>
      <c r="AO14">
        <v>30.416173000000001</v>
      </c>
      <c r="AP14">
        <v>76422</v>
      </c>
      <c r="AQ14">
        <v>39927.800000000003</v>
      </c>
      <c r="AR14">
        <v>26</v>
      </c>
      <c r="AS14">
        <v>5509</v>
      </c>
      <c r="AT14">
        <v>0.13</v>
      </c>
      <c r="AU14">
        <v>31.332999999999998</v>
      </c>
      <c r="AV14">
        <v>100153</v>
      </c>
      <c r="AW14">
        <v>0</v>
      </c>
      <c r="AX14" s="29">
        <v>0.56999999999999995</v>
      </c>
      <c r="AY14">
        <v>0.79321428571428576</v>
      </c>
      <c r="AZ14" t="s">
        <v>70</v>
      </c>
      <c r="BA14" t="s">
        <v>196</v>
      </c>
      <c r="BB14">
        <v>1</v>
      </c>
      <c r="BC14" t="s">
        <v>480</v>
      </c>
      <c r="BD14">
        <v>12</v>
      </c>
      <c r="BE14">
        <v>201202.8660000001</v>
      </c>
      <c r="BF14">
        <v>5.3630990524757213E-2</v>
      </c>
      <c r="BG14">
        <v>4.2540867841244924E-2</v>
      </c>
      <c r="BH14">
        <v>333085.02000000008</v>
      </c>
      <c r="BI14">
        <v>3.2396260270125619E-2</v>
      </c>
      <c r="BJ14">
        <v>2.5697176449981787E-2</v>
      </c>
      <c r="BK14">
        <v>1</v>
      </c>
      <c r="BL14" t="s">
        <v>70</v>
      </c>
      <c r="BM14">
        <v>0</v>
      </c>
      <c r="BN14" t="s">
        <v>475</v>
      </c>
    </row>
    <row r="15" spans="1:66">
      <c r="A15" s="142" t="str">
        <f t="shared" si="20"/>
        <v>미래교통</v>
      </c>
      <c r="B15" s="142" t="str">
        <f t="shared" si="1"/>
        <v>111</v>
      </c>
      <c r="C15" s="143" t="str">
        <f t="shared" si="21"/>
        <v>70바5994</v>
      </c>
      <c r="D15" s="131" t="str">
        <f t="shared" si="22"/>
        <v>대형</v>
      </c>
      <c r="E15" s="127" t="str">
        <f t="shared" si="16"/>
        <v>B</v>
      </c>
      <c r="F15" s="150">
        <f t="shared" si="17"/>
        <v>0.93518518518518512</v>
      </c>
      <c r="G15" s="151">
        <f t="shared" si="18"/>
        <v>2.5249999999999999</v>
      </c>
      <c r="H15" s="152">
        <f t="shared" si="19"/>
        <v>2.7</v>
      </c>
      <c r="I15" s="153">
        <f t="shared" si="23"/>
        <v>9821.5049999999992</v>
      </c>
      <c r="J15" s="154">
        <f t="shared" si="24"/>
        <v>2.972705329689591E-2</v>
      </c>
      <c r="K15" s="154">
        <f t="shared" si="25"/>
        <v>0.2593093997394959</v>
      </c>
      <c r="L15" s="154">
        <f t="shared" si="26"/>
        <v>0.18948216184790417</v>
      </c>
      <c r="M15" s="155">
        <f t="shared" si="27"/>
        <v>23.372</v>
      </c>
      <c r="N15" s="156">
        <f t="shared" si="28"/>
        <v>7.0999999999999994E-2</v>
      </c>
      <c r="O15" s="156">
        <f t="shared" si="29"/>
        <v>21.056000000000001</v>
      </c>
      <c r="P15" s="157">
        <f t="shared" si="30"/>
        <v>550.05833333333328</v>
      </c>
      <c r="Q15" s="158">
        <f t="shared" si="31"/>
        <v>94</v>
      </c>
      <c r="R15" s="159">
        <f t="shared" si="32"/>
        <v>43.334192442508325</v>
      </c>
      <c r="S15" s="144">
        <f t="shared" si="33"/>
        <v>7</v>
      </c>
      <c r="T15" s="144">
        <f t="shared" si="34"/>
        <v>2068</v>
      </c>
      <c r="U15" t="s">
        <v>119</v>
      </c>
      <c r="V15" s="5" t="s">
        <v>120</v>
      </c>
      <c r="W15" t="s">
        <v>119</v>
      </c>
      <c r="X15" s="5" t="s">
        <v>120</v>
      </c>
      <c r="Y15" t="s">
        <v>204</v>
      </c>
      <c r="Z15" t="s">
        <v>140</v>
      </c>
      <c r="AA15" t="s">
        <v>48</v>
      </c>
      <c r="AB15">
        <v>510</v>
      </c>
      <c r="AC15" s="1">
        <v>9821.5049999999992</v>
      </c>
      <c r="AD15" s="1">
        <v>3889.3620000000001</v>
      </c>
      <c r="AE15" s="28">
        <v>2.5249999999999999</v>
      </c>
      <c r="AF15">
        <v>2.7</v>
      </c>
      <c r="AG15">
        <v>23.372</v>
      </c>
      <c r="AH15">
        <v>318.78655800000001</v>
      </c>
      <c r="AI15">
        <v>9.476585</v>
      </c>
      <c r="AJ15">
        <v>82.664350999999996</v>
      </c>
      <c r="AK15">
        <v>1861</v>
      </c>
      <c r="AL15">
        <v>7</v>
      </c>
      <c r="AM15">
        <v>2068</v>
      </c>
      <c r="AN15">
        <v>94</v>
      </c>
      <c r="AO15">
        <v>30.809031000000001</v>
      </c>
      <c r="AP15">
        <v>70964.600000000006</v>
      </c>
      <c r="AQ15">
        <v>33003.5</v>
      </c>
      <c r="AR15">
        <v>21</v>
      </c>
      <c r="AS15">
        <v>7688</v>
      </c>
      <c r="AT15">
        <v>7.0999999999999994E-2</v>
      </c>
      <c r="AU15">
        <v>21.056000000000001</v>
      </c>
      <c r="AV15">
        <v>91270</v>
      </c>
      <c r="AW15">
        <v>0</v>
      </c>
      <c r="AX15" s="29">
        <v>0.59</v>
      </c>
      <c r="AY15">
        <v>0.93518518518518512</v>
      </c>
      <c r="AZ15" t="s">
        <v>68</v>
      </c>
      <c r="BA15" t="s">
        <v>196</v>
      </c>
      <c r="BB15">
        <v>1</v>
      </c>
      <c r="BC15" t="s">
        <v>481</v>
      </c>
      <c r="BD15">
        <v>11</v>
      </c>
      <c r="BE15">
        <v>201202.8660000001</v>
      </c>
      <c r="BF15">
        <v>4.8813941845142476E-2</v>
      </c>
      <c r="BG15">
        <v>4.5650075244068423E-2</v>
      </c>
      <c r="BH15">
        <v>333085.02000000008</v>
      </c>
      <c r="BI15">
        <v>2.9486480658902033E-2</v>
      </c>
      <c r="BJ15">
        <v>2.7575319875454675E-2</v>
      </c>
      <c r="BK15">
        <v>1</v>
      </c>
      <c r="BL15" t="s">
        <v>67</v>
      </c>
      <c r="BM15">
        <v>2</v>
      </c>
      <c r="BN15" t="s">
        <v>469</v>
      </c>
    </row>
    <row r="16" spans="1:66">
      <c r="A16" s="139" t="str">
        <f t="shared" si="20"/>
        <v>미래교통</v>
      </c>
      <c r="B16" s="139" t="str">
        <f t="shared" si="1"/>
        <v>111</v>
      </c>
      <c r="C16" s="140" t="str">
        <f t="shared" si="21"/>
        <v>70바6001</v>
      </c>
      <c r="D16" s="114" t="str">
        <f t="shared" si="22"/>
        <v>대형</v>
      </c>
      <c r="E16" s="110" t="str">
        <f t="shared" si="16"/>
        <v>C</v>
      </c>
      <c r="F16" s="160">
        <f t="shared" si="17"/>
        <v>0.89766666666666672</v>
      </c>
      <c r="G16" s="161">
        <f t="shared" si="18"/>
        <v>2.6930000000000001</v>
      </c>
      <c r="H16" s="162">
        <f t="shared" si="19"/>
        <v>3</v>
      </c>
      <c r="I16" s="163">
        <f t="shared" si="23"/>
        <v>9285.1489999999994</v>
      </c>
      <c r="J16" s="164">
        <f t="shared" si="24"/>
        <v>2.8313753166772086E-2</v>
      </c>
      <c r="K16" s="164">
        <f t="shared" si="25"/>
        <v>0.30692776042560221</v>
      </c>
      <c r="L16" s="164">
        <f t="shared" si="26"/>
        <v>0.15487096652945473</v>
      </c>
      <c r="M16" s="165">
        <f t="shared" si="27"/>
        <v>21.071000000000002</v>
      </c>
      <c r="N16" s="166">
        <f t="shared" si="28"/>
        <v>1.0999999999999999E-2</v>
      </c>
      <c r="O16" s="166">
        <f t="shared" si="29"/>
        <v>23.370999999999999</v>
      </c>
      <c r="P16" s="167">
        <f t="shared" si="30"/>
        <v>745.04333333333329</v>
      </c>
      <c r="Q16" s="168">
        <f t="shared" si="31"/>
        <v>94</v>
      </c>
      <c r="R16" s="169">
        <f t="shared" si="32"/>
        <v>43.448769972660237</v>
      </c>
      <c r="S16" s="141">
        <f t="shared" si="33"/>
        <v>1</v>
      </c>
      <c r="T16" s="141">
        <f t="shared" si="34"/>
        <v>2170</v>
      </c>
      <c r="U16" t="s">
        <v>119</v>
      </c>
      <c r="V16" t="s">
        <v>120</v>
      </c>
      <c r="W16" s="4" t="s">
        <v>119</v>
      </c>
      <c r="X16" s="4" t="s">
        <v>120</v>
      </c>
      <c r="Y16" s="4" t="s">
        <v>205</v>
      </c>
      <c r="Z16" s="4" t="s">
        <v>140</v>
      </c>
      <c r="AA16" s="4" t="s">
        <v>48</v>
      </c>
      <c r="AB16" s="4">
        <v>510</v>
      </c>
      <c r="AC16" s="4">
        <v>9285.1489999999994</v>
      </c>
      <c r="AD16" s="4">
        <v>3447.6030000000001</v>
      </c>
      <c r="AE16" s="4">
        <v>2.6930000000000001</v>
      </c>
      <c r="AF16" s="4">
        <v>3</v>
      </c>
      <c r="AG16" s="4">
        <v>21.071000000000002</v>
      </c>
      <c r="AH16" s="4">
        <v>321.47521899999998</v>
      </c>
      <c r="AI16" s="4">
        <v>9.1021699999999992</v>
      </c>
      <c r="AJ16" s="4">
        <v>98.669668999999999</v>
      </c>
      <c r="AK16" s="4">
        <v>1438</v>
      </c>
      <c r="AL16" s="4">
        <v>1</v>
      </c>
      <c r="AM16" s="4">
        <v>2170</v>
      </c>
      <c r="AN16" s="4">
        <v>94</v>
      </c>
      <c r="AO16" s="4">
        <v>28.882937999999999</v>
      </c>
      <c r="AP16" s="4">
        <v>87554.7</v>
      </c>
      <c r="AQ16" s="4">
        <v>44702.6</v>
      </c>
      <c r="AR16" s="4">
        <v>73</v>
      </c>
      <c r="AS16" s="4">
        <v>26019</v>
      </c>
      <c r="AT16" s="4">
        <v>1.0999999999999999E-2</v>
      </c>
      <c r="AU16" s="4">
        <v>23.370999999999999</v>
      </c>
      <c r="AV16" s="4">
        <v>86865</v>
      </c>
      <c r="AW16" s="4">
        <v>0</v>
      </c>
      <c r="AX16" s="30">
        <v>0.57999999999999996</v>
      </c>
      <c r="AY16">
        <v>0.89766666666666672</v>
      </c>
      <c r="AZ16" t="s">
        <v>69</v>
      </c>
      <c r="BA16" t="s">
        <v>196</v>
      </c>
      <c r="BB16">
        <v>1</v>
      </c>
      <c r="BC16" t="s">
        <v>210</v>
      </c>
      <c r="BD16">
        <v>11</v>
      </c>
      <c r="BE16">
        <v>201202.8660000001</v>
      </c>
      <c r="BF16">
        <v>4.614819452919719E-2</v>
      </c>
      <c r="BG16">
        <v>4.1425695955709343E-2</v>
      </c>
      <c r="BH16">
        <v>333085.02000000008</v>
      </c>
      <c r="BI16">
        <v>2.7876213106191317E-2</v>
      </c>
      <c r="BJ16">
        <v>2.5023547298324407E-2</v>
      </c>
      <c r="BK16">
        <v>1</v>
      </c>
      <c r="BL16" t="s">
        <v>67</v>
      </c>
      <c r="BM16">
        <v>1</v>
      </c>
      <c r="BN16" t="s">
        <v>469</v>
      </c>
    </row>
    <row r="17" spans="1:66">
      <c r="A17" s="142" t="str">
        <f t="shared" si="20"/>
        <v>미래교통</v>
      </c>
      <c r="B17" s="142" t="str">
        <f t="shared" si="1"/>
        <v>111</v>
      </c>
      <c r="C17" s="143" t="str">
        <f t="shared" si="21"/>
        <v>70바6004</v>
      </c>
      <c r="D17" s="131" t="str">
        <f t="shared" si="22"/>
        <v>대형</v>
      </c>
      <c r="E17" s="127" t="str">
        <f t="shared" si="16"/>
        <v>C</v>
      </c>
      <c r="F17" s="150">
        <f t="shared" si="17"/>
        <v>0.89586206896551723</v>
      </c>
      <c r="G17" s="151">
        <f t="shared" si="18"/>
        <v>2.5979999999999999</v>
      </c>
      <c r="H17" s="152">
        <f t="shared" si="19"/>
        <v>2.9</v>
      </c>
      <c r="I17" s="153">
        <f t="shared" si="23"/>
        <v>10535.746999999999</v>
      </c>
      <c r="J17" s="154">
        <f t="shared" si="24"/>
        <v>1.0643949272933073E-2</v>
      </c>
      <c r="K17" s="154">
        <f t="shared" si="25"/>
        <v>0.2447232617191098</v>
      </c>
      <c r="L17" s="154">
        <f t="shared" si="26"/>
        <v>0.12898942998536317</v>
      </c>
      <c r="M17" s="155">
        <f t="shared" si="27"/>
        <v>21.754000000000001</v>
      </c>
      <c r="N17" s="156">
        <f t="shared" si="28"/>
        <v>0.77800000000000002</v>
      </c>
      <c r="O17" s="156">
        <f t="shared" si="29"/>
        <v>10.706</v>
      </c>
      <c r="P17" s="157">
        <f t="shared" si="30"/>
        <v>511.14000000000004</v>
      </c>
      <c r="Q17" s="158">
        <f t="shared" si="31"/>
        <v>93</v>
      </c>
      <c r="R17" s="159">
        <f t="shared" si="32"/>
        <v>42.208913257438525</v>
      </c>
      <c r="S17" s="144">
        <f t="shared" si="33"/>
        <v>82</v>
      </c>
      <c r="T17" s="144">
        <f t="shared" si="34"/>
        <v>1128</v>
      </c>
      <c r="U17" t="s">
        <v>119</v>
      </c>
      <c r="V17" s="5" t="s">
        <v>120</v>
      </c>
      <c r="W17" t="s">
        <v>119</v>
      </c>
      <c r="X17" s="5" t="s">
        <v>120</v>
      </c>
      <c r="Y17" t="s">
        <v>386</v>
      </c>
      <c r="Z17" t="s">
        <v>140</v>
      </c>
      <c r="AA17" t="s">
        <v>48</v>
      </c>
      <c r="AB17">
        <v>510</v>
      </c>
      <c r="AC17" s="1">
        <v>10535.746999999999</v>
      </c>
      <c r="AD17" s="1">
        <v>4054.8150000000001</v>
      </c>
      <c r="AE17" s="28">
        <v>2.5979999999999999</v>
      </c>
      <c r="AF17">
        <v>2.9</v>
      </c>
      <c r="AG17">
        <v>21.754000000000001</v>
      </c>
      <c r="AH17">
        <v>335.21157499999998</v>
      </c>
      <c r="AI17">
        <v>3.5679750000000001</v>
      </c>
      <c r="AJ17">
        <v>82.03407</v>
      </c>
      <c r="AK17">
        <v>1359</v>
      </c>
      <c r="AL17">
        <v>82</v>
      </c>
      <c r="AM17">
        <v>1128</v>
      </c>
      <c r="AN17">
        <v>93</v>
      </c>
      <c r="AO17">
        <v>31.430140000000002</v>
      </c>
      <c r="AP17">
        <v>73880.2</v>
      </c>
      <c r="AQ17">
        <v>30668.400000000001</v>
      </c>
      <c r="AR17">
        <v>8</v>
      </c>
      <c r="AS17">
        <v>2238</v>
      </c>
      <c r="AT17">
        <v>0.77800000000000002</v>
      </c>
      <c r="AU17">
        <v>10.706</v>
      </c>
      <c r="AV17">
        <v>97940</v>
      </c>
      <c r="AW17">
        <v>0</v>
      </c>
      <c r="AX17" s="29">
        <v>0.59</v>
      </c>
      <c r="AY17">
        <v>0.89586206896551723</v>
      </c>
      <c r="AZ17" t="s">
        <v>69</v>
      </c>
      <c r="BA17" t="s">
        <v>196</v>
      </c>
      <c r="BB17">
        <v>3</v>
      </c>
      <c r="BC17" t="s">
        <v>482</v>
      </c>
      <c r="BD17">
        <v>9</v>
      </c>
      <c r="BE17">
        <v>201202.8660000001</v>
      </c>
      <c r="BF17">
        <v>5.2363801815824999E-2</v>
      </c>
      <c r="BG17">
        <v>4.6910743833625292E-2</v>
      </c>
      <c r="BH17">
        <v>333085.02000000008</v>
      </c>
      <c r="BI17">
        <v>3.1630804051169872E-2</v>
      </c>
      <c r="BJ17">
        <v>2.8336837560323905E-2</v>
      </c>
      <c r="BK17">
        <v>1</v>
      </c>
      <c r="BL17" t="s">
        <v>69</v>
      </c>
      <c r="BM17">
        <v>0</v>
      </c>
      <c r="BN17" t="s">
        <v>475</v>
      </c>
    </row>
    <row r="18" spans="1:66">
      <c r="A18" s="139" t="str">
        <f t="shared" si="20"/>
        <v>미래교통</v>
      </c>
      <c r="B18" s="139" t="str">
        <f t="shared" si="1"/>
        <v>111</v>
      </c>
      <c r="C18" s="140" t="str">
        <f t="shared" si="21"/>
        <v>70바6067</v>
      </c>
      <c r="D18" s="114" t="str">
        <f t="shared" si="22"/>
        <v>대형</v>
      </c>
      <c r="E18" s="110" t="str">
        <f t="shared" si="16"/>
        <v>B</v>
      </c>
      <c r="F18" s="160">
        <f t="shared" si="17"/>
        <v>0.91931034482758622</v>
      </c>
      <c r="G18" s="161">
        <f t="shared" si="18"/>
        <v>2.6659999999999999</v>
      </c>
      <c r="H18" s="162">
        <f t="shared" si="19"/>
        <v>2.9</v>
      </c>
      <c r="I18" s="163">
        <f t="shared" si="23"/>
        <v>10433.324000000001</v>
      </c>
      <c r="J18" s="164">
        <f t="shared" si="24"/>
        <v>1.2891698827898481E-2</v>
      </c>
      <c r="K18" s="164">
        <f t="shared" si="25"/>
        <v>0.29410344984657222</v>
      </c>
      <c r="L18" s="164">
        <f t="shared" si="26"/>
        <v>0.1518212220764926</v>
      </c>
      <c r="M18" s="165">
        <f t="shared" si="27"/>
        <v>19.268999999999998</v>
      </c>
      <c r="N18" s="166">
        <f t="shared" si="28"/>
        <v>0.17299999999999999</v>
      </c>
      <c r="O18" s="166">
        <f t="shared" si="29"/>
        <v>19.073</v>
      </c>
      <c r="P18" s="167">
        <f t="shared" si="30"/>
        <v>670.28666666666663</v>
      </c>
      <c r="Q18" s="168">
        <f t="shared" si="31"/>
        <v>94</v>
      </c>
      <c r="R18" s="169">
        <f t="shared" si="32"/>
        <v>44.050175412670058</v>
      </c>
      <c r="S18" s="141">
        <f t="shared" si="33"/>
        <v>18</v>
      </c>
      <c r="T18" s="141">
        <f t="shared" si="34"/>
        <v>1990</v>
      </c>
      <c r="U18" t="s">
        <v>119</v>
      </c>
      <c r="V18" s="5" t="s">
        <v>120</v>
      </c>
      <c r="W18" t="s">
        <v>119</v>
      </c>
      <c r="X18" s="5" t="s">
        <v>120</v>
      </c>
      <c r="Y18" t="s">
        <v>206</v>
      </c>
      <c r="Z18" t="s">
        <v>140</v>
      </c>
      <c r="AA18" t="s">
        <v>48</v>
      </c>
      <c r="AB18">
        <v>510</v>
      </c>
      <c r="AC18" s="1">
        <v>10433.324000000001</v>
      </c>
      <c r="AD18" s="1">
        <v>3913.0810000000001</v>
      </c>
      <c r="AE18" s="28">
        <v>2.6659999999999999</v>
      </c>
      <c r="AF18">
        <v>2.9</v>
      </c>
      <c r="AG18">
        <v>19.268999999999998</v>
      </c>
      <c r="AH18">
        <v>341.77380799999997</v>
      </c>
      <c r="AI18">
        <v>4.4060449999999998</v>
      </c>
      <c r="AJ18">
        <v>100.516856</v>
      </c>
      <c r="AK18">
        <v>1584</v>
      </c>
      <c r="AL18">
        <v>18</v>
      </c>
      <c r="AM18">
        <v>1990</v>
      </c>
      <c r="AN18">
        <v>94</v>
      </c>
      <c r="AO18">
        <v>30.526985</v>
      </c>
      <c r="AP18">
        <v>84180.1</v>
      </c>
      <c r="AQ18">
        <v>40217.199999999997</v>
      </c>
      <c r="AR18">
        <v>36</v>
      </c>
      <c r="AS18">
        <v>14730</v>
      </c>
      <c r="AT18">
        <v>0.17299999999999999</v>
      </c>
      <c r="AU18">
        <v>19.073</v>
      </c>
      <c r="AV18">
        <v>98086</v>
      </c>
      <c r="AW18">
        <v>0</v>
      </c>
      <c r="AX18" s="29">
        <v>0.53</v>
      </c>
      <c r="AY18">
        <v>0.91931034482758622</v>
      </c>
      <c r="AZ18" t="s">
        <v>68</v>
      </c>
      <c r="BA18" t="s">
        <v>196</v>
      </c>
      <c r="BB18">
        <v>2</v>
      </c>
      <c r="BC18" t="s">
        <v>483</v>
      </c>
      <c r="BD18">
        <v>11</v>
      </c>
      <c r="BE18">
        <v>201202.8660000001</v>
      </c>
      <c r="BF18">
        <v>5.1854748430869742E-2</v>
      </c>
      <c r="BG18">
        <v>4.7670606660930599E-2</v>
      </c>
      <c r="BH18">
        <v>333085.02000000008</v>
      </c>
      <c r="BI18">
        <v>3.1323305983559389E-2</v>
      </c>
      <c r="BJ18">
        <v>2.8795839224885978E-2</v>
      </c>
      <c r="BK18">
        <v>1</v>
      </c>
      <c r="BL18" t="s">
        <v>67</v>
      </c>
      <c r="BM18">
        <v>2</v>
      </c>
      <c r="BN18" t="s">
        <v>469</v>
      </c>
    </row>
    <row r="19" spans="1:66">
      <c r="A19" s="142" t="str">
        <f t="shared" si="20"/>
        <v>미래교통</v>
      </c>
      <c r="B19" s="142" t="str">
        <f t="shared" si="1"/>
        <v>111</v>
      </c>
      <c r="C19" s="143" t="str">
        <f t="shared" si="21"/>
        <v>70바6092</v>
      </c>
      <c r="D19" s="131" t="str">
        <f t="shared" si="22"/>
        <v>대형</v>
      </c>
      <c r="E19" s="127" t="str">
        <f t="shared" si="16"/>
        <v>C</v>
      </c>
      <c r="F19" s="150">
        <f t="shared" si="17"/>
        <v>0.89655172413793105</v>
      </c>
      <c r="G19" s="151">
        <f t="shared" si="18"/>
        <v>2.6</v>
      </c>
      <c r="H19" s="152">
        <f t="shared" si="19"/>
        <v>2.9</v>
      </c>
      <c r="I19" s="153">
        <f t="shared" si="23"/>
        <v>10839.958000000001</v>
      </c>
      <c r="J19" s="154">
        <f t="shared" si="24"/>
        <v>2.3266235171303745E-2</v>
      </c>
      <c r="K19" s="154">
        <f t="shared" si="25"/>
        <v>0.30746905304351585</v>
      </c>
      <c r="L19" s="154">
        <f t="shared" si="26"/>
        <v>0.16088623221602888</v>
      </c>
      <c r="M19" s="155">
        <f t="shared" si="27"/>
        <v>19.599</v>
      </c>
      <c r="N19" s="156">
        <f t="shared" si="28"/>
        <v>9.1999999999999998E-2</v>
      </c>
      <c r="O19" s="156">
        <f t="shared" si="29"/>
        <v>34.843000000000004</v>
      </c>
      <c r="P19" s="157">
        <f t="shared" si="30"/>
        <v>712.88499999999999</v>
      </c>
      <c r="Q19" s="158">
        <f t="shared" si="31"/>
        <v>94</v>
      </c>
      <c r="R19" s="159">
        <f t="shared" si="32"/>
        <v>44.319837983052942</v>
      </c>
      <c r="S19" s="144">
        <f t="shared" si="33"/>
        <v>10</v>
      </c>
      <c r="T19" s="144">
        <f t="shared" si="34"/>
        <v>3777</v>
      </c>
      <c r="U19" t="s">
        <v>119</v>
      </c>
      <c r="V19" t="s">
        <v>120</v>
      </c>
      <c r="W19" s="4" t="s">
        <v>119</v>
      </c>
      <c r="X19" s="4" t="s">
        <v>120</v>
      </c>
      <c r="Y19" s="4" t="s">
        <v>207</v>
      </c>
      <c r="Z19" s="4" t="s">
        <v>140</v>
      </c>
      <c r="AA19" s="4" t="s">
        <v>48</v>
      </c>
      <c r="AB19" s="4">
        <v>510</v>
      </c>
      <c r="AC19" s="4">
        <v>10839.958000000001</v>
      </c>
      <c r="AD19" s="4">
        <v>4169.92</v>
      </c>
      <c r="AE19" s="4">
        <v>2.6</v>
      </c>
      <c r="AF19" s="4">
        <v>2.9</v>
      </c>
      <c r="AG19" s="4">
        <v>19.599</v>
      </c>
      <c r="AH19" s="4">
        <v>365.45298100000002</v>
      </c>
      <c r="AI19" s="4">
        <v>8.5027150000000002</v>
      </c>
      <c r="AJ19" s="4">
        <v>112.365482</v>
      </c>
      <c r="AK19" s="4">
        <v>1744</v>
      </c>
      <c r="AL19" s="4">
        <v>10</v>
      </c>
      <c r="AM19" s="4">
        <v>3777</v>
      </c>
      <c r="AN19" s="4">
        <v>94</v>
      </c>
      <c r="AO19" s="4">
        <v>29.661702999999999</v>
      </c>
      <c r="AP19" s="4">
        <v>96188.2</v>
      </c>
      <c r="AQ19" s="4">
        <v>42773.1</v>
      </c>
      <c r="AR19" s="4">
        <v>66</v>
      </c>
      <c r="AS19" s="4">
        <v>36601</v>
      </c>
      <c r="AT19" s="4">
        <v>9.1999999999999998E-2</v>
      </c>
      <c r="AU19" s="4">
        <v>34.843000000000004</v>
      </c>
      <c r="AV19" s="4">
        <v>101992</v>
      </c>
      <c r="AW19" s="4">
        <v>0</v>
      </c>
      <c r="AX19" s="30">
        <v>0.52</v>
      </c>
      <c r="AY19">
        <v>0.89655172413793105</v>
      </c>
      <c r="AZ19" t="s">
        <v>69</v>
      </c>
      <c r="BA19" t="s">
        <v>196</v>
      </c>
      <c r="BB19">
        <v>2</v>
      </c>
      <c r="BC19" t="s">
        <v>201</v>
      </c>
      <c r="BD19">
        <v>14</v>
      </c>
      <c r="BE19">
        <v>201202.8660000001</v>
      </c>
      <c r="BF19">
        <v>5.3875763380030556E-2</v>
      </c>
      <c r="BG19">
        <v>4.8302408547613605E-2</v>
      </c>
      <c r="BH19">
        <v>333085.02000000008</v>
      </c>
      <c r="BI19">
        <v>3.2544117414826997E-2</v>
      </c>
      <c r="BJ19">
        <v>2.9177484578810413E-2</v>
      </c>
      <c r="BK19">
        <v>1</v>
      </c>
      <c r="BL19" t="s">
        <v>67</v>
      </c>
      <c r="BM19">
        <v>1</v>
      </c>
      <c r="BN19" t="s">
        <v>469</v>
      </c>
    </row>
    <row r="20" spans="1:66">
      <c r="A20" s="139" t="str">
        <f t="shared" si="20"/>
        <v>미래교통</v>
      </c>
      <c r="B20" s="139" t="str">
        <f t="shared" si="1"/>
        <v>111</v>
      </c>
      <c r="C20" s="140" t="str">
        <f t="shared" si="21"/>
        <v>70바6093</v>
      </c>
      <c r="D20" s="114" t="str">
        <f t="shared" si="22"/>
        <v>대형</v>
      </c>
      <c r="E20" s="110" t="str">
        <f t="shared" si="16"/>
        <v>D</v>
      </c>
      <c r="F20" s="160">
        <f t="shared" si="17"/>
        <v>0.84966666666666668</v>
      </c>
      <c r="G20" s="161">
        <f t="shared" si="18"/>
        <v>2.5489999999999999</v>
      </c>
      <c r="H20" s="162">
        <f t="shared" si="19"/>
        <v>3</v>
      </c>
      <c r="I20" s="163">
        <f t="shared" si="23"/>
        <v>9702.4580000000005</v>
      </c>
      <c r="J20" s="164">
        <f t="shared" si="24"/>
        <v>2.9506131099539371E-2</v>
      </c>
      <c r="K20" s="164">
        <f t="shared" si="25"/>
        <v>0.33091901205872559</v>
      </c>
      <c r="L20" s="164">
        <f t="shared" si="26"/>
        <v>0.15727973262033187</v>
      </c>
      <c r="M20" s="165">
        <f t="shared" si="27"/>
        <v>22.521000000000001</v>
      </c>
      <c r="N20" s="166">
        <f t="shared" si="28"/>
        <v>0.10299999999999999</v>
      </c>
      <c r="O20" s="166">
        <f t="shared" si="29"/>
        <v>39.145000000000003</v>
      </c>
      <c r="P20" s="167">
        <f t="shared" si="30"/>
        <v>865.52666666666664</v>
      </c>
      <c r="Q20" s="168">
        <f t="shared" si="31"/>
        <v>95</v>
      </c>
      <c r="R20" s="169">
        <f t="shared" si="32"/>
        <v>44.800093337895063</v>
      </c>
      <c r="S20" s="141">
        <f t="shared" si="33"/>
        <v>10</v>
      </c>
      <c r="T20" s="141">
        <f t="shared" si="34"/>
        <v>3798</v>
      </c>
      <c r="U20" t="s">
        <v>119</v>
      </c>
      <c r="V20" s="5" t="s">
        <v>120</v>
      </c>
      <c r="W20" t="s">
        <v>119</v>
      </c>
      <c r="X20" s="5" t="s">
        <v>120</v>
      </c>
      <c r="Y20" t="s">
        <v>208</v>
      </c>
      <c r="Z20" t="s">
        <v>140</v>
      </c>
      <c r="AA20" t="s">
        <v>48</v>
      </c>
      <c r="AB20">
        <v>510</v>
      </c>
      <c r="AC20" s="1">
        <v>9702.4580000000005</v>
      </c>
      <c r="AD20" s="1">
        <v>3805.837</v>
      </c>
      <c r="AE20" s="28">
        <v>2.5489999999999999</v>
      </c>
      <c r="AF20">
        <v>3</v>
      </c>
      <c r="AG20">
        <v>22.521000000000001</v>
      </c>
      <c r="AH20">
        <v>338.61911500000002</v>
      </c>
      <c r="AI20">
        <v>9.9913399999999992</v>
      </c>
      <c r="AJ20">
        <v>112.055503</v>
      </c>
      <c r="AK20">
        <v>1526</v>
      </c>
      <c r="AL20">
        <v>10</v>
      </c>
      <c r="AM20">
        <v>3798</v>
      </c>
      <c r="AN20">
        <v>95</v>
      </c>
      <c r="AO20">
        <v>28.653013000000001</v>
      </c>
      <c r="AP20">
        <v>96531.7</v>
      </c>
      <c r="AQ20">
        <v>51931.6</v>
      </c>
      <c r="AR20">
        <v>107</v>
      </c>
      <c r="AS20">
        <v>53517</v>
      </c>
      <c r="AT20">
        <v>0.10299999999999999</v>
      </c>
      <c r="AU20">
        <v>39.145000000000003</v>
      </c>
      <c r="AV20">
        <v>90652</v>
      </c>
      <c r="AW20">
        <v>0</v>
      </c>
      <c r="AX20" s="29">
        <v>0.56000000000000005</v>
      </c>
      <c r="AY20">
        <v>0.84966666666666668</v>
      </c>
      <c r="AZ20" t="s">
        <v>67</v>
      </c>
      <c r="BA20" t="s">
        <v>196</v>
      </c>
      <c r="BB20">
        <v>1</v>
      </c>
      <c r="BC20" t="s">
        <v>197</v>
      </c>
      <c r="BD20">
        <v>9</v>
      </c>
      <c r="BE20">
        <v>201202.8660000001</v>
      </c>
      <c r="BF20">
        <v>4.8222265382641197E-2</v>
      </c>
      <c r="BG20">
        <v>4.0972851486784138E-2</v>
      </c>
      <c r="BH20">
        <v>333085.02000000008</v>
      </c>
      <c r="BI20">
        <v>2.9129073411947492E-2</v>
      </c>
      <c r="BJ20">
        <v>2.4750002709018053E-2</v>
      </c>
      <c r="BK20">
        <v>1</v>
      </c>
      <c r="BL20" t="s">
        <v>70</v>
      </c>
      <c r="BM20">
        <v>1</v>
      </c>
      <c r="BN20" t="s">
        <v>469</v>
      </c>
    </row>
    <row r="21" spans="1:66">
      <c r="A21" s="142" t="str">
        <f t="shared" si="20"/>
        <v>미래교통</v>
      </c>
      <c r="B21" s="142" t="str">
        <f t="shared" si="1"/>
        <v>111</v>
      </c>
      <c r="C21" s="143" t="str">
        <f t="shared" si="21"/>
        <v>70바6094</v>
      </c>
      <c r="D21" s="131" t="str">
        <f t="shared" si="22"/>
        <v>대형</v>
      </c>
      <c r="E21" s="127" t="str">
        <f t="shared" si="16"/>
        <v>B</v>
      </c>
      <c r="F21" s="150">
        <f t="shared" si="17"/>
        <v>0.91785714285714282</v>
      </c>
      <c r="G21" s="151">
        <f t="shared" si="18"/>
        <v>2.57</v>
      </c>
      <c r="H21" s="152">
        <f t="shared" si="19"/>
        <v>2.8</v>
      </c>
      <c r="I21" s="153">
        <f t="shared" si="23"/>
        <v>11301.361000000001</v>
      </c>
      <c r="J21" s="154">
        <f t="shared" si="24"/>
        <v>2.3365214158713964E-2</v>
      </c>
      <c r="K21" s="154">
        <f t="shared" si="25"/>
        <v>0.31006951637412217</v>
      </c>
      <c r="L21" s="154">
        <f t="shared" si="26"/>
        <v>0.17882801903239795</v>
      </c>
      <c r="M21" s="155">
        <f t="shared" si="27"/>
        <v>21.954000000000001</v>
      </c>
      <c r="N21" s="156">
        <f t="shared" si="28"/>
        <v>0.36299999999999999</v>
      </c>
      <c r="O21" s="156">
        <f t="shared" si="29"/>
        <v>34.659999999999997</v>
      </c>
      <c r="P21" s="157">
        <f t="shared" si="30"/>
        <v>764.65333333333331</v>
      </c>
      <c r="Q21" s="158">
        <f t="shared" si="31"/>
        <v>95</v>
      </c>
      <c r="R21" s="159">
        <f t="shared" si="32"/>
        <v>45.92771743004181</v>
      </c>
      <c r="S21" s="144">
        <f t="shared" si="33"/>
        <v>41</v>
      </c>
      <c r="T21" s="144">
        <f t="shared" si="34"/>
        <v>3917</v>
      </c>
      <c r="U21" t="s">
        <v>119</v>
      </c>
      <c r="V21" s="5" t="s">
        <v>120</v>
      </c>
      <c r="W21" t="s">
        <v>119</v>
      </c>
      <c r="X21" s="5" t="s">
        <v>120</v>
      </c>
      <c r="Y21" t="s">
        <v>209</v>
      </c>
      <c r="Z21" t="s">
        <v>140</v>
      </c>
      <c r="AA21" t="s">
        <v>48</v>
      </c>
      <c r="AB21">
        <v>510</v>
      </c>
      <c r="AC21" s="1">
        <v>11301.361000000001</v>
      </c>
      <c r="AD21" s="1">
        <v>4397.951</v>
      </c>
      <c r="AE21" s="28">
        <v>2.57</v>
      </c>
      <c r="AF21">
        <v>2.8</v>
      </c>
      <c r="AG21">
        <v>21.954000000000001</v>
      </c>
      <c r="AH21">
        <v>369.15878199999997</v>
      </c>
      <c r="AI21">
        <v>8.6254740000000005</v>
      </c>
      <c r="AJ21">
        <v>114.464885</v>
      </c>
      <c r="AK21">
        <v>2021</v>
      </c>
      <c r="AL21">
        <v>41</v>
      </c>
      <c r="AM21">
        <v>3917</v>
      </c>
      <c r="AN21">
        <v>95</v>
      </c>
      <c r="AO21">
        <v>30.613821000000002</v>
      </c>
      <c r="AP21">
        <v>83198.3</v>
      </c>
      <c r="AQ21">
        <v>45879.199999999997</v>
      </c>
      <c r="AR21">
        <v>63</v>
      </c>
      <c r="AS21">
        <v>43951</v>
      </c>
      <c r="AT21">
        <v>0.36299999999999999</v>
      </c>
      <c r="AU21">
        <v>34.659999999999997</v>
      </c>
      <c r="AV21">
        <v>106184</v>
      </c>
      <c r="AW21">
        <v>0</v>
      </c>
      <c r="AX21" s="29">
        <v>0.54</v>
      </c>
      <c r="AY21">
        <v>0.91785714285714282</v>
      </c>
      <c r="AZ21" t="s">
        <v>68</v>
      </c>
      <c r="BA21" t="s">
        <v>196</v>
      </c>
      <c r="BB21">
        <v>4</v>
      </c>
      <c r="BC21" t="s">
        <v>484</v>
      </c>
      <c r="BD21">
        <v>10</v>
      </c>
      <c r="BE21">
        <v>201202.8660000001</v>
      </c>
      <c r="BF21">
        <v>5.6168986181339961E-2</v>
      </c>
      <c r="BG21">
        <v>5.1555105173587031E-2</v>
      </c>
      <c r="BH21">
        <v>333085.02000000008</v>
      </c>
      <c r="BI21">
        <v>3.3929358336198964E-2</v>
      </c>
      <c r="BJ21">
        <v>3.1142303901439763E-2</v>
      </c>
      <c r="BK21">
        <v>1</v>
      </c>
      <c r="BL21" t="s">
        <v>69</v>
      </c>
      <c r="BM21">
        <v>1</v>
      </c>
      <c r="BN21" t="s">
        <v>469</v>
      </c>
    </row>
    <row r="22" spans="1:66">
      <c r="A22" s="139" t="str">
        <f t="shared" si="20"/>
        <v>미래교통</v>
      </c>
      <c r="B22" s="139" t="str">
        <f t="shared" si="1"/>
        <v>111</v>
      </c>
      <c r="C22" s="140" t="str">
        <f t="shared" si="21"/>
        <v>72바1605</v>
      </c>
      <c r="D22" s="114" t="str">
        <f t="shared" si="22"/>
        <v>대형</v>
      </c>
      <c r="E22" s="110" t="str">
        <f t="shared" si="16"/>
        <v>D</v>
      </c>
      <c r="F22" s="160">
        <f t="shared" si="17"/>
        <v>0.80666666666666664</v>
      </c>
      <c r="G22" s="161">
        <f t="shared" si="18"/>
        <v>2.42</v>
      </c>
      <c r="H22" s="162">
        <f t="shared" si="19"/>
        <v>3</v>
      </c>
      <c r="I22" s="163">
        <f t="shared" si="23"/>
        <v>10881.923000000001</v>
      </c>
      <c r="J22" s="164">
        <f t="shared" si="24"/>
        <v>2.7386138162936974E-2</v>
      </c>
      <c r="K22" s="164">
        <f t="shared" si="25"/>
        <v>0.303806347681573</v>
      </c>
      <c r="L22" s="164">
        <f t="shared" si="26"/>
        <v>0.18820203010074596</v>
      </c>
      <c r="M22" s="165">
        <f t="shared" si="27"/>
        <v>21.370999999999999</v>
      </c>
      <c r="N22" s="166">
        <f t="shared" si="28"/>
        <v>0.23</v>
      </c>
      <c r="O22" s="166">
        <f t="shared" si="29"/>
        <v>37.878999999999998</v>
      </c>
      <c r="P22" s="167">
        <f t="shared" si="30"/>
        <v>719.68000000000006</v>
      </c>
      <c r="Q22" s="168">
        <f t="shared" si="31"/>
        <v>98</v>
      </c>
      <c r="R22" s="169">
        <f t="shared" si="32"/>
        <v>44.013987228014784</v>
      </c>
      <c r="S22" s="141">
        <f t="shared" si="33"/>
        <v>25</v>
      </c>
      <c r="T22" s="141">
        <f t="shared" si="34"/>
        <v>4122</v>
      </c>
      <c r="U22" t="s">
        <v>119</v>
      </c>
      <c r="V22" t="s">
        <v>120</v>
      </c>
      <c r="W22" s="4" t="s">
        <v>119</v>
      </c>
      <c r="X22" s="4" t="s">
        <v>120</v>
      </c>
      <c r="Y22" s="4" t="s">
        <v>211</v>
      </c>
      <c r="Z22" s="4" t="s">
        <v>140</v>
      </c>
      <c r="AA22" s="4" t="s">
        <v>48</v>
      </c>
      <c r="AB22" s="4">
        <v>510</v>
      </c>
      <c r="AC22" s="4">
        <v>10881.923000000001</v>
      </c>
      <c r="AD22" s="4">
        <v>4496.5169999999998</v>
      </c>
      <c r="AE22" s="4">
        <v>2.42</v>
      </c>
      <c r="AF22" s="4">
        <v>3</v>
      </c>
      <c r="AG22" s="4">
        <v>21.370999999999999</v>
      </c>
      <c r="AH22" s="4">
        <v>369.669646</v>
      </c>
      <c r="AI22" s="4">
        <v>10.123824000000001</v>
      </c>
      <c r="AJ22" s="4">
        <v>112.307985</v>
      </c>
      <c r="AK22" s="4">
        <v>2048</v>
      </c>
      <c r="AL22" s="4">
        <v>25</v>
      </c>
      <c r="AM22" s="4">
        <v>4122</v>
      </c>
      <c r="AN22" s="4">
        <v>98</v>
      </c>
      <c r="AO22" s="4">
        <v>29.436885</v>
      </c>
      <c r="AP22" s="4">
        <v>83278.100000000006</v>
      </c>
      <c r="AQ22" s="4">
        <v>43180.800000000003</v>
      </c>
      <c r="AR22" s="4">
        <v>81</v>
      </c>
      <c r="AS22" s="4">
        <v>27875</v>
      </c>
      <c r="AT22" s="4">
        <v>0.23</v>
      </c>
      <c r="AU22" s="4">
        <v>37.878999999999998</v>
      </c>
      <c r="AV22" s="4">
        <v>99881</v>
      </c>
      <c r="AW22" s="4">
        <v>0</v>
      </c>
      <c r="AX22" s="30">
        <v>0.52</v>
      </c>
      <c r="AY22">
        <v>0.80666666666666664</v>
      </c>
      <c r="AZ22" t="s">
        <v>67</v>
      </c>
      <c r="BA22" t="s">
        <v>196</v>
      </c>
      <c r="BB22">
        <v>6</v>
      </c>
      <c r="BC22" t="s">
        <v>485</v>
      </c>
      <c r="BD22">
        <v>9</v>
      </c>
      <c r="BE22">
        <v>201202.8660000001</v>
      </c>
      <c r="BF22">
        <v>5.4084333967688095E-2</v>
      </c>
      <c r="BG22">
        <v>4.3628029400601731E-2</v>
      </c>
      <c r="BH22">
        <v>333085.02000000008</v>
      </c>
      <c r="BI22">
        <v>3.2670106268963994E-2</v>
      </c>
      <c r="BJ22">
        <v>2.6353885723630954E-2</v>
      </c>
      <c r="BK22">
        <v>1</v>
      </c>
      <c r="BL22" t="s">
        <v>70</v>
      </c>
      <c r="BM22">
        <v>1</v>
      </c>
      <c r="BN22" t="s">
        <v>469</v>
      </c>
    </row>
    <row r="23" spans="1:66">
      <c r="A23" s="142" t="str">
        <f t="shared" si="20"/>
        <v>미래교통</v>
      </c>
      <c r="B23" s="142" t="str">
        <f t="shared" si="1"/>
        <v>111</v>
      </c>
      <c r="C23" s="143" t="str">
        <f t="shared" si="21"/>
        <v>72바1606</v>
      </c>
      <c r="D23" s="131" t="str">
        <f t="shared" si="22"/>
        <v>대형</v>
      </c>
      <c r="E23" s="127" t="str">
        <f t="shared" si="16"/>
        <v>C</v>
      </c>
      <c r="F23" s="150">
        <f t="shared" si="17"/>
        <v>0.85535714285714293</v>
      </c>
      <c r="G23" s="151">
        <f t="shared" si="18"/>
        <v>2.395</v>
      </c>
      <c r="H23" s="152">
        <f t="shared" si="19"/>
        <v>2.8</v>
      </c>
      <c r="I23" s="153">
        <f t="shared" si="23"/>
        <v>10878.612999999999</v>
      </c>
      <c r="J23" s="154">
        <f t="shared" si="24"/>
        <v>2.4358616558153932E-2</v>
      </c>
      <c r="K23" s="154">
        <f t="shared" si="25"/>
        <v>0.32096383541305623</v>
      </c>
      <c r="L23" s="154">
        <f t="shared" si="26"/>
        <v>0.18439850742001762</v>
      </c>
      <c r="M23" s="155">
        <f t="shared" si="27"/>
        <v>22.843</v>
      </c>
      <c r="N23" s="156">
        <f t="shared" si="28"/>
        <v>0.35899999999999999</v>
      </c>
      <c r="O23" s="156">
        <f t="shared" si="29"/>
        <v>44.886000000000003</v>
      </c>
      <c r="P23" s="157">
        <f t="shared" si="30"/>
        <v>986.48333333333335</v>
      </c>
      <c r="Q23" s="158">
        <f t="shared" si="31"/>
        <v>95</v>
      </c>
      <c r="R23" s="159">
        <f t="shared" si="32"/>
        <v>44.952934949880024</v>
      </c>
      <c r="S23" s="144">
        <f t="shared" si="33"/>
        <v>39</v>
      </c>
      <c r="T23" s="144">
        <f t="shared" si="34"/>
        <v>4883</v>
      </c>
      <c r="U23" t="s">
        <v>119</v>
      </c>
      <c r="V23" s="5" t="s">
        <v>120</v>
      </c>
      <c r="W23" t="s">
        <v>119</v>
      </c>
      <c r="X23" s="5" t="s">
        <v>120</v>
      </c>
      <c r="Y23" t="s">
        <v>212</v>
      </c>
      <c r="Z23" t="s">
        <v>140</v>
      </c>
      <c r="AA23" t="s">
        <v>48</v>
      </c>
      <c r="AB23">
        <v>510</v>
      </c>
      <c r="AC23" s="1">
        <v>10878.612999999999</v>
      </c>
      <c r="AD23" s="1">
        <v>4542.3500000000004</v>
      </c>
      <c r="AE23" s="28">
        <v>2.395</v>
      </c>
      <c r="AF23">
        <v>2.8</v>
      </c>
      <c r="AG23">
        <v>22.843</v>
      </c>
      <c r="AH23">
        <v>369.647717</v>
      </c>
      <c r="AI23">
        <v>9.0041069999999994</v>
      </c>
      <c r="AJ23">
        <v>118.64354899999999</v>
      </c>
      <c r="AK23">
        <v>2006</v>
      </c>
      <c r="AL23">
        <v>39</v>
      </c>
      <c r="AM23">
        <v>4883</v>
      </c>
      <c r="AN23">
        <v>95</v>
      </c>
      <c r="AO23">
        <v>29.429677000000002</v>
      </c>
      <c r="AP23">
        <v>116104.3</v>
      </c>
      <c r="AQ23">
        <v>59189</v>
      </c>
      <c r="AR23">
        <v>76</v>
      </c>
      <c r="AS23">
        <v>43387</v>
      </c>
      <c r="AT23">
        <v>0.35899999999999999</v>
      </c>
      <c r="AU23">
        <v>44.886000000000003</v>
      </c>
      <c r="AV23">
        <v>102253</v>
      </c>
      <c r="AW23">
        <v>0</v>
      </c>
      <c r="AX23" s="29">
        <v>0.53</v>
      </c>
      <c r="AY23">
        <v>0.85535714285714293</v>
      </c>
      <c r="AZ23" t="s">
        <v>69</v>
      </c>
      <c r="BA23" t="s">
        <v>196</v>
      </c>
      <c r="BB23">
        <v>7</v>
      </c>
      <c r="BC23" t="s">
        <v>486</v>
      </c>
      <c r="BD23">
        <v>12</v>
      </c>
      <c r="BE23">
        <v>201202.8660000001</v>
      </c>
      <c r="BF23">
        <v>5.4067882909779201E-2</v>
      </c>
      <c r="BG23">
        <v>4.6247349846043284E-2</v>
      </c>
      <c r="BH23">
        <v>333085.02000000008</v>
      </c>
      <c r="BI23">
        <v>3.2660168866195174E-2</v>
      </c>
      <c r="BJ23">
        <v>2.7936108726620518E-2</v>
      </c>
      <c r="BK23">
        <v>1</v>
      </c>
      <c r="BL23" t="s">
        <v>70</v>
      </c>
      <c r="BM23">
        <v>2</v>
      </c>
      <c r="BN23" t="s">
        <v>469</v>
      </c>
    </row>
    <row r="24" spans="1:66">
      <c r="A24" s="139" t="str">
        <f t="shared" si="20"/>
        <v>미래교통</v>
      </c>
      <c r="B24" s="139" t="str">
        <f t="shared" si="1"/>
        <v>111</v>
      </c>
      <c r="C24" s="140" t="str">
        <f t="shared" si="21"/>
        <v>72바1607</v>
      </c>
      <c r="D24" s="114" t="str">
        <f t="shared" si="22"/>
        <v>대형</v>
      </c>
      <c r="E24" s="110" t="str">
        <f t="shared" si="16"/>
        <v>C</v>
      </c>
      <c r="F24" s="160">
        <f t="shared" si="17"/>
        <v>0.87896551724137928</v>
      </c>
      <c r="G24" s="161">
        <f t="shared" si="18"/>
        <v>2.5489999999999999</v>
      </c>
      <c r="H24" s="162">
        <f t="shared" si="19"/>
        <v>2.9</v>
      </c>
      <c r="I24" s="163">
        <f t="shared" si="23"/>
        <v>10670.300999999999</v>
      </c>
      <c r="J24" s="164">
        <f t="shared" si="24"/>
        <v>1.7767395098792313E-2</v>
      </c>
      <c r="K24" s="164">
        <f t="shared" si="25"/>
        <v>0.26897264692513845</v>
      </c>
      <c r="L24" s="164">
        <f t="shared" si="26"/>
        <v>0.17853292048649799</v>
      </c>
      <c r="M24" s="165">
        <f t="shared" si="27"/>
        <v>20.032</v>
      </c>
      <c r="N24" s="166">
        <f t="shared" si="28"/>
        <v>0.28100000000000003</v>
      </c>
      <c r="O24" s="166">
        <f t="shared" si="29"/>
        <v>21.04</v>
      </c>
      <c r="P24" s="167">
        <f t="shared" si="30"/>
        <v>717.95333333333326</v>
      </c>
      <c r="Q24" s="168">
        <f t="shared" si="31"/>
        <v>94</v>
      </c>
      <c r="R24" s="169">
        <f t="shared" si="32"/>
        <v>43.343137095646291</v>
      </c>
      <c r="S24" s="141">
        <f t="shared" si="33"/>
        <v>30</v>
      </c>
      <c r="T24" s="141">
        <f t="shared" si="34"/>
        <v>2245</v>
      </c>
      <c r="U24" t="s">
        <v>119</v>
      </c>
      <c r="V24" s="5" t="s">
        <v>120</v>
      </c>
      <c r="W24" t="s">
        <v>119</v>
      </c>
      <c r="X24" s="5" t="s">
        <v>120</v>
      </c>
      <c r="Y24" t="s">
        <v>437</v>
      </c>
      <c r="Z24" t="s">
        <v>140</v>
      </c>
      <c r="AA24" t="s">
        <v>48</v>
      </c>
      <c r="AB24">
        <v>510</v>
      </c>
      <c r="AC24" s="1">
        <v>10670.300999999999</v>
      </c>
      <c r="AD24" s="1">
        <v>4185.2950000000001</v>
      </c>
      <c r="AE24" s="28">
        <v>2.5489999999999999</v>
      </c>
      <c r="AF24">
        <v>2.9</v>
      </c>
      <c r="AG24">
        <v>20.032</v>
      </c>
      <c r="AH24">
        <v>345.15048300000001</v>
      </c>
      <c r="AI24">
        <v>6.1324249999999996</v>
      </c>
      <c r="AJ24">
        <v>92.836039</v>
      </c>
      <c r="AK24">
        <v>1905</v>
      </c>
      <c r="AL24">
        <v>30</v>
      </c>
      <c r="AM24">
        <v>2245</v>
      </c>
      <c r="AN24">
        <v>94</v>
      </c>
      <c r="AO24">
        <v>30.914923999999999</v>
      </c>
      <c r="AP24">
        <v>76735.3</v>
      </c>
      <c r="AQ24">
        <v>43077.2</v>
      </c>
      <c r="AR24">
        <v>30</v>
      </c>
      <c r="AS24">
        <v>13368</v>
      </c>
      <c r="AT24">
        <v>0.28100000000000003</v>
      </c>
      <c r="AU24">
        <v>21.04</v>
      </c>
      <c r="AV24">
        <v>99759</v>
      </c>
      <c r="AW24">
        <v>0</v>
      </c>
      <c r="AX24" s="29">
        <v>0.53</v>
      </c>
      <c r="AY24">
        <v>0.87896551724137928</v>
      </c>
      <c r="AZ24" t="s">
        <v>69</v>
      </c>
      <c r="BA24" t="s">
        <v>196</v>
      </c>
      <c r="BB24">
        <v>5</v>
      </c>
      <c r="BC24" t="s">
        <v>487</v>
      </c>
      <c r="BD24">
        <v>11</v>
      </c>
      <c r="BE24">
        <v>201202.8660000001</v>
      </c>
      <c r="BF24">
        <v>5.3032549745091577E-2</v>
      </c>
      <c r="BG24">
        <v>4.6613782517323593E-2</v>
      </c>
      <c r="BH24">
        <v>333085.02000000008</v>
      </c>
      <c r="BI24">
        <v>3.203476697931356E-2</v>
      </c>
      <c r="BJ24">
        <v>2.8157455527679402E-2</v>
      </c>
      <c r="BK24">
        <v>1</v>
      </c>
      <c r="BL24" t="s">
        <v>70</v>
      </c>
      <c r="BM24">
        <v>2</v>
      </c>
      <c r="BN24" t="s">
        <v>469</v>
      </c>
    </row>
    <row r="25" spans="1:66">
      <c r="A25" s="142" t="str">
        <f t="shared" si="20"/>
        <v>미래교통</v>
      </c>
      <c r="B25" s="142" t="str">
        <f t="shared" si="1"/>
        <v>111-2</v>
      </c>
      <c r="C25" s="143" t="str">
        <f t="shared" si="21"/>
        <v>70바5027</v>
      </c>
      <c r="D25" s="131" t="str">
        <f t="shared" si="22"/>
        <v>대형</v>
      </c>
      <c r="E25" s="127" t="str">
        <f t="shared" si="16"/>
        <v>C</v>
      </c>
      <c r="F25" s="150">
        <f t="shared" si="17"/>
        <v>0.85250000000000004</v>
      </c>
      <c r="G25" s="151">
        <f t="shared" si="18"/>
        <v>1.7050000000000001</v>
      </c>
      <c r="H25" s="152">
        <f t="shared" si="19"/>
        <v>2</v>
      </c>
      <c r="I25" s="153">
        <f t="shared" si="23"/>
        <v>1590.357</v>
      </c>
      <c r="J25" s="154">
        <f t="shared" si="24"/>
        <v>2.6383844008791804E-2</v>
      </c>
      <c r="K25" s="154">
        <f t="shared" si="25"/>
        <v>0.39506761069929008</v>
      </c>
      <c r="L25" s="154">
        <f t="shared" si="26"/>
        <v>0.2024702629661139</v>
      </c>
      <c r="M25" s="155">
        <f t="shared" si="27"/>
        <v>18.501000000000001</v>
      </c>
      <c r="N25" s="156">
        <f t="shared" si="28"/>
        <v>0.94299999999999995</v>
      </c>
      <c r="O25" s="156">
        <f t="shared" si="29"/>
        <v>47.661999999999999</v>
      </c>
      <c r="P25" s="157">
        <f t="shared" si="30"/>
        <v>0.185</v>
      </c>
      <c r="Q25" s="158">
        <f t="shared" si="31"/>
        <v>90</v>
      </c>
      <c r="R25" s="159">
        <f t="shared" si="32"/>
        <v>28.423322939285537</v>
      </c>
      <c r="S25" s="144">
        <f t="shared" si="33"/>
        <v>15</v>
      </c>
      <c r="T25" s="144">
        <f t="shared" si="34"/>
        <v>758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215</v>
      </c>
      <c r="Z25" s="4" t="s">
        <v>140</v>
      </c>
      <c r="AA25" s="4" t="s">
        <v>48</v>
      </c>
      <c r="AB25" s="4">
        <v>510</v>
      </c>
      <c r="AC25" s="4">
        <v>1590.357</v>
      </c>
      <c r="AD25" s="4">
        <v>932.69299999999998</v>
      </c>
      <c r="AE25" s="4">
        <v>1.7050000000000001</v>
      </c>
      <c r="AF25" s="4">
        <v>2</v>
      </c>
      <c r="AG25" s="4">
        <v>18.501000000000001</v>
      </c>
      <c r="AH25" s="4">
        <v>96.711911999999998</v>
      </c>
      <c r="AI25" s="4">
        <v>2.5516320000000001</v>
      </c>
      <c r="AJ25" s="4">
        <v>38.207743999999998</v>
      </c>
      <c r="AK25" s="4">
        <v>322</v>
      </c>
      <c r="AL25" s="4">
        <v>15</v>
      </c>
      <c r="AM25" s="4">
        <v>758</v>
      </c>
      <c r="AN25" s="4">
        <v>90</v>
      </c>
      <c r="AO25" s="4">
        <v>16.444272000000002</v>
      </c>
      <c r="AP25" s="4">
        <v>573.6</v>
      </c>
      <c r="AQ25" s="4">
        <v>11.1</v>
      </c>
      <c r="AR25" s="4">
        <v>21</v>
      </c>
      <c r="AS25" s="4">
        <v>4468</v>
      </c>
      <c r="AT25" s="4">
        <v>0.94299999999999995</v>
      </c>
      <c r="AU25" s="4">
        <v>47.661999999999999</v>
      </c>
      <c r="AV25" s="4">
        <v>14160</v>
      </c>
      <c r="AW25" s="4">
        <v>0</v>
      </c>
      <c r="AX25" s="30">
        <v>0.51</v>
      </c>
      <c r="AY25">
        <v>0.85250000000000004</v>
      </c>
      <c r="AZ25" t="s">
        <v>69</v>
      </c>
      <c r="BA25" t="s">
        <v>216</v>
      </c>
      <c r="BB25">
        <v>5</v>
      </c>
      <c r="BC25" t="s">
        <v>388</v>
      </c>
      <c r="BD25">
        <v>3</v>
      </c>
      <c r="BE25">
        <v>60741.803</v>
      </c>
      <c r="BF25">
        <v>2.6182248821293632E-2</v>
      </c>
      <c r="BG25">
        <v>2.2320367120152822E-2</v>
      </c>
      <c r="BH25">
        <v>333085.02000000008</v>
      </c>
      <c r="BI25">
        <v>4.7746278112417049E-3</v>
      </c>
      <c r="BJ25">
        <v>4.0703702090835537E-3</v>
      </c>
      <c r="BK25">
        <v>1</v>
      </c>
      <c r="BL25" t="s">
        <v>69</v>
      </c>
      <c r="BM25">
        <v>0</v>
      </c>
      <c r="BN25" t="s">
        <v>475</v>
      </c>
    </row>
    <row r="26" spans="1:66">
      <c r="A26" s="139" t="str">
        <f t="shared" si="20"/>
        <v>미래교통</v>
      </c>
      <c r="B26" s="139" t="str">
        <f t="shared" si="1"/>
        <v>111-2</v>
      </c>
      <c r="C26" s="140" t="str">
        <f t="shared" si="21"/>
        <v>70바5028</v>
      </c>
      <c r="D26" s="114" t="str">
        <f t="shared" si="22"/>
        <v>대형</v>
      </c>
      <c r="E26" s="110" t="str">
        <f t="shared" si="16"/>
        <v>B</v>
      </c>
      <c r="F26" s="160">
        <f t="shared" si="17"/>
        <v>0.92500000000000004</v>
      </c>
      <c r="G26" s="161">
        <f t="shared" si="18"/>
        <v>1.85</v>
      </c>
      <c r="H26" s="162">
        <f t="shared" si="19"/>
        <v>2</v>
      </c>
      <c r="I26" s="163">
        <f t="shared" si="23"/>
        <v>4723.5389999999998</v>
      </c>
      <c r="J26" s="164">
        <f t="shared" si="24"/>
        <v>1.8972979254652991E-2</v>
      </c>
      <c r="K26" s="164">
        <f t="shared" si="25"/>
        <v>0.39318231341124332</v>
      </c>
      <c r="L26" s="164">
        <f t="shared" si="26"/>
        <v>0.19117022215758142</v>
      </c>
      <c r="M26" s="165">
        <f t="shared" si="27"/>
        <v>14.146000000000001</v>
      </c>
      <c r="N26" s="166">
        <f t="shared" si="28"/>
        <v>0.16900000000000001</v>
      </c>
      <c r="O26" s="166">
        <f t="shared" si="29"/>
        <v>11.093</v>
      </c>
      <c r="P26" s="167">
        <f t="shared" si="30"/>
        <v>1.1266666666666665</v>
      </c>
      <c r="Q26" s="168">
        <f t="shared" si="31"/>
        <v>90</v>
      </c>
      <c r="R26" s="169">
        <f t="shared" si="32"/>
        <v>25.57156690013176</v>
      </c>
      <c r="S26" s="141">
        <f t="shared" si="33"/>
        <v>8</v>
      </c>
      <c r="T26" s="141">
        <f t="shared" si="34"/>
        <v>524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217</v>
      </c>
      <c r="Z26" t="s">
        <v>140</v>
      </c>
      <c r="AA26" t="s">
        <v>48</v>
      </c>
      <c r="AB26">
        <v>510</v>
      </c>
      <c r="AC26" s="1">
        <v>4723.5389999999998</v>
      </c>
      <c r="AD26" s="1">
        <v>2552.8389999999999</v>
      </c>
      <c r="AE26" s="28">
        <v>1.85</v>
      </c>
      <c r="AF26">
        <v>2</v>
      </c>
      <c r="AG26">
        <v>14.146000000000001</v>
      </c>
      <c r="AH26">
        <v>314.22993300000002</v>
      </c>
      <c r="AI26">
        <v>5.9618779999999996</v>
      </c>
      <c r="AJ26">
        <v>123.54965199999999</v>
      </c>
      <c r="AK26">
        <v>903</v>
      </c>
      <c r="AL26">
        <v>8</v>
      </c>
      <c r="AM26">
        <v>524</v>
      </c>
      <c r="AN26">
        <v>90</v>
      </c>
      <c r="AO26">
        <v>15.032109999999999</v>
      </c>
      <c r="AP26">
        <v>1533.2</v>
      </c>
      <c r="AQ26">
        <v>67.599999999999994</v>
      </c>
      <c r="AR26">
        <v>25</v>
      </c>
      <c r="AS26">
        <v>6828</v>
      </c>
      <c r="AT26">
        <v>0.16900000000000001</v>
      </c>
      <c r="AU26">
        <v>11.093</v>
      </c>
      <c r="AV26">
        <v>41154</v>
      </c>
      <c r="AW26">
        <v>0</v>
      </c>
      <c r="AX26" s="29">
        <v>0.51</v>
      </c>
      <c r="AY26">
        <v>0.92500000000000004</v>
      </c>
      <c r="AZ26" t="s">
        <v>68</v>
      </c>
      <c r="BA26" t="s">
        <v>216</v>
      </c>
      <c r="BB26">
        <v>2</v>
      </c>
      <c r="BC26" t="s">
        <v>387</v>
      </c>
      <c r="BD26">
        <v>6</v>
      </c>
      <c r="BE26">
        <v>60741.803</v>
      </c>
      <c r="BF26">
        <v>7.7764221124618241E-2</v>
      </c>
      <c r="BG26">
        <v>7.1931904540271874E-2</v>
      </c>
      <c r="BH26">
        <v>333085.02000000008</v>
      </c>
      <c r="BI26">
        <v>1.4181181129070285E-2</v>
      </c>
      <c r="BJ26">
        <v>1.3117592544390015E-2</v>
      </c>
      <c r="BK26">
        <v>1</v>
      </c>
      <c r="BL26" t="s">
        <v>69</v>
      </c>
      <c r="BM26">
        <v>1</v>
      </c>
      <c r="BN26" t="s">
        <v>469</v>
      </c>
    </row>
    <row r="27" spans="1:66">
      <c r="A27" s="142" t="str">
        <f t="shared" si="20"/>
        <v>미래교통</v>
      </c>
      <c r="B27" s="142" t="str">
        <f t="shared" si="1"/>
        <v>111-2</v>
      </c>
      <c r="C27" s="143" t="str">
        <f t="shared" si="21"/>
        <v>70바5029</v>
      </c>
      <c r="D27" s="131" t="str">
        <f t="shared" si="22"/>
        <v>대형</v>
      </c>
      <c r="E27" s="127" t="str">
        <f t="shared" si="16"/>
        <v>C</v>
      </c>
      <c r="F27" s="150">
        <f t="shared" si="17"/>
        <v>0.85099999999999998</v>
      </c>
      <c r="G27" s="151">
        <f t="shared" si="18"/>
        <v>1.702</v>
      </c>
      <c r="H27" s="152">
        <f t="shared" si="19"/>
        <v>2</v>
      </c>
      <c r="I27" s="153">
        <f t="shared" si="23"/>
        <v>3305.4450000000002</v>
      </c>
      <c r="J27" s="154">
        <f t="shared" si="24"/>
        <v>2.0649818623396488E-2</v>
      </c>
      <c r="K27" s="154">
        <f t="shared" si="25"/>
        <v>0.41009680564297796</v>
      </c>
      <c r="L27" s="154">
        <f t="shared" si="26"/>
        <v>0.17093008656928188</v>
      </c>
      <c r="M27" s="155">
        <f t="shared" si="27"/>
        <v>17.817</v>
      </c>
      <c r="N27" s="156">
        <f t="shared" si="28"/>
        <v>0.57499999999999996</v>
      </c>
      <c r="O27" s="156">
        <f t="shared" si="29"/>
        <v>29.798999999999999</v>
      </c>
      <c r="P27" s="157">
        <f t="shared" si="30"/>
        <v>4.253333333333333</v>
      </c>
      <c r="Q27" s="158">
        <f t="shared" si="31"/>
        <v>92</v>
      </c>
      <c r="R27" s="159">
        <f t="shared" si="32"/>
        <v>27.605431305941863</v>
      </c>
      <c r="S27" s="144">
        <f t="shared" si="33"/>
        <v>19</v>
      </c>
      <c r="T27" s="144">
        <f t="shared" si="34"/>
        <v>985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219</v>
      </c>
      <c r="Z27" s="4" t="s">
        <v>140</v>
      </c>
      <c r="AA27" s="4" t="s">
        <v>48</v>
      </c>
      <c r="AB27" s="4">
        <v>510</v>
      </c>
      <c r="AC27" s="4">
        <v>3305.4450000000002</v>
      </c>
      <c r="AD27" s="4">
        <v>1941.972</v>
      </c>
      <c r="AE27" s="4">
        <v>1.702</v>
      </c>
      <c r="AF27" s="4">
        <v>2</v>
      </c>
      <c r="AG27" s="4">
        <v>17.817</v>
      </c>
      <c r="AH27" s="4">
        <v>210.34383299999999</v>
      </c>
      <c r="AI27" s="4">
        <v>4.3435620000000004</v>
      </c>
      <c r="AJ27" s="4">
        <v>86.261334000000005</v>
      </c>
      <c r="AK27" s="4">
        <v>565</v>
      </c>
      <c r="AL27" s="4">
        <v>19</v>
      </c>
      <c r="AM27" s="4">
        <v>985</v>
      </c>
      <c r="AN27" s="4">
        <v>92</v>
      </c>
      <c r="AO27" s="4">
        <v>15.714484000000001</v>
      </c>
      <c r="AP27" s="4">
        <v>2006.6</v>
      </c>
      <c r="AQ27" s="4">
        <v>255.2</v>
      </c>
      <c r="AR27" s="4">
        <v>36</v>
      </c>
      <c r="AS27" s="4">
        <v>20554</v>
      </c>
      <c r="AT27" s="4">
        <v>0.57499999999999996</v>
      </c>
      <c r="AU27" s="4">
        <v>29.798999999999999</v>
      </c>
      <c r="AV27" s="4">
        <v>29840</v>
      </c>
      <c r="AW27" s="4">
        <v>0</v>
      </c>
      <c r="AX27" s="30">
        <v>0.51</v>
      </c>
      <c r="AY27">
        <v>0.85099999999999998</v>
      </c>
      <c r="AZ27" t="s">
        <v>69</v>
      </c>
      <c r="BA27" t="s">
        <v>216</v>
      </c>
      <c r="BB27">
        <v>6</v>
      </c>
      <c r="BC27" t="s">
        <v>428</v>
      </c>
      <c r="BD27">
        <v>15</v>
      </c>
      <c r="BE27">
        <v>60741.803</v>
      </c>
      <c r="BF27">
        <v>5.4417959901519555E-2</v>
      </c>
      <c r="BG27">
        <v>4.6309683876193143E-2</v>
      </c>
      <c r="BH27">
        <v>333085.02000000008</v>
      </c>
      <c r="BI27">
        <v>9.9237275816246532E-3</v>
      </c>
      <c r="BJ27">
        <v>8.4450921719625791E-3</v>
      </c>
      <c r="BK27">
        <v>1</v>
      </c>
      <c r="BL27" t="s">
        <v>69</v>
      </c>
      <c r="BM27">
        <v>0</v>
      </c>
      <c r="BN27" t="s">
        <v>475</v>
      </c>
    </row>
    <row r="28" spans="1:66">
      <c r="A28" s="139" t="str">
        <f t="shared" si="20"/>
        <v>미래교통</v>
      </c>
      <c r="B28" s="139" t="str">
        <f t="shared" si="1"/>
        <v>111-2</v>
      </c>
      <c r="C28" s="140" t="str">
        <f t="shared" si="21"/>
        <v>70바5072</v>
      </c>
      <c r="D28" s="114" t="str">
        <f t="shared" si="22"/>
        <v>대형</v>
      </c>
      <c r="E28" s="110" t="str">
        <f t="shared" si="16"/>
        <v>D</v>
      </c>
      <c r="F28" s="160">
        <f t="shared" si="17"/>
        <v>0.83181818181818179</v>
      </c>
      <c r="G28" s="161">
        <f t="shared" si="18"/>
        <v>1.83</v>
      </c>
      <c r="H28" s="162">
        <f t="shared" si="19"/>
        <v>2.2000000000000002</v>
      </c>
      <c r="I28" s="163">
        <f t="shared" si="23"/>
        <v>5531.1260000000002</v>
      </c>
      <c r="J28" s="164">
        <f t="shared" si="24"/>
        <v>2.0083101231669651E-2</v>
      </c>
      <c r="K28" s="164">
        <f t="shared" si="25"/>
        <v>0.39856841770716561</v>
      </c>
      <c r="L28" s="164">
        <f t="shared" si="26"/>
        <v>0.17699831824478415</v>
      </c>
      <c r="M28" s="165">
        <f t="shared" si="27"/>
        <v>17.015000000000001</v>
      </c>
      <c r="N28" s="166">
        <f t="shared" si="28"/>
        <v>0.68700000000000006</v>
      </c>
      <c r="O28" s="166">
        <f t="shared" si="29"/>
        <v>30.193000000000001</v>
      </c>
      <c r="P28" s="167">
        <f t="shared" si="30"/>
        <v>3.3166666666666669</v>
      </c>
      <c r="Q28" s="168">
        <f t="shared" si="31"/>
        <v>90</v>
      </c>
      <c r="R28" s="169">
        <f t="shared" si="32"/>
        <v>27.120515515177765</v>
      </c>
      <c r="S28" s="141">
        <f t="shared" si="33"/>
        <v>38</v>
      </c>
      <c r="T28" s="141">
        <f t="shared" si="34"/>
        <v>1670</v>
      </c>
      <c r="U28" t="s">
        <v>119</v>
      </c>
      <c r="V28" t="s">
        <v>121</v>
      </c>
      <c r="W28" s="4" t="s">
        <v>119</v>
      </c>
      <c r="X28" s="4" t="s">
        <v>121</v>
      </c>
      <c r="Y28" s="4" t="s">
        <v>221</v>
      </c>
      <c r="Z28" s="4" t="s">
        <v>140</v>
      </c>
      <c r="AA28" s="4" t="s">
        <v>48</v>
      </c>
      <c r="AB28" s="4">
        <v>510</v>
      </c>
      <c r="AC28" s="4">
        <v>5531.1260000000002</v>
      </c>
      <c r="AD28" s="4">
        <v>3023.1039999999998</v>
      </c>
      <c r="AE28" s="4">
        <v>1.83</v>
      </c>
      <c r="AF28" s="4">
        <v>2.2000000000000002</v>
      </c>
      <c r="AG28" s="4">
        <v>17.015000000000001</v>
      </c>
      <c r="AH28" s="4">
        <v>350.81573900000001</v>
      </c>
      <c r="AI28" s="4">
        <v>7.0454679999999996</v>
      </c>
      <c r="AJ28" s="4">
        <v>139.824074</v>
      </c>
      <c r="AK28" s="4">
        <v>979</v>
      </c>
      <c r="AL28" s="4">
        <v>38</v>
      </c>
      <c r="AM28" s="4">
        <v>1670</v>
      </c>
      <c r="AN28" s="4">
        <v>90</v>
      </c>
      <c r="AO28" s="4">
        <v>15.76647</v>
      </c>
      <c r="AP28" s="4">
        <v>2628.5</v>
      </c>
      <c r="AQ28" s="4">
        <v>199</v>
      </c>
      <c r="AR28" s="4">
        <v>31</v>
      </c>
      <c r="AS28" s="4">
        <v>9580</v>
      </c>
      <c r="AT28" s="4">
        <v>0.68700000000000006</v>
      </c>
      <c r="AU28" s="4">
        <v>30.193000000000001</v>
      </c>
      <c r="AV28" s="4">
        <v>35429</v>
      </c>
      <c r="AW28" s="4">
        <v>0</v>
      </c>
      <c r="AX28" s="30">
        <v>0.54</v>
      </c>
      <c r="AY28">
        <v>0.83181818181818179</v>
      </c>
      <c r="AZ28" t="s">
        <v>67</v>
      </c>
      <c r="BA28" t="s">
        <v>216</v>
      </c>
      <c r="BB28">
        <v>6</v>
      </c>
      <c r="BC28" t="s">
        <v>488</v>
      </c>
      <c r="BD28">
        <v>12</v>
      </c>
      <c r="BE28">
        <v>60741.803</v>
      </c>
      <c r="BF28">
        <v>9.1059628243172167E-2</v>
      </c>
      <c r="BG28">
        <v>7.5745054402275025E-2</v>
      </c>
      <c r="BH28">
        <v>333085.02000000008</v>
      </c>
      <c r="BI28">
        <v>1.6605748286128263E-2</v>
      </c>
      <c r="BJ28">
        <v>1.38129633470976E-2</v>
      </c>
      <c r="BK28">
        <v>1</v>
      </c>
      <c r="BL28" t="s">
        <v>70</v>
      </c>
      <c r="BM28">
        <v>1</v>
      </c>
      <c r="BN28" t="s">
        <v>469</v>
      </c>
    </row>
    <row r="29" spans="1:66">
      <c r="A29" s="142" t="str">
        <f t="shared" si="20"/>
        <v>미래교통</v>
      </c>
      <c r="B29" s="142" t="str">
        <f t="shared" si="1"/>
        <v>111-2</v>
      </c>
      <c r="C29" s="143" t="str">
        <f t="shared" si="21"/>
        <v>70바5082</v>
      </c>
      <c r="D29" s="131" t="str">
        <f t="shared" si="22"/>
        <v>대형</v>
      </c>
      <c r="E29" s="127" t="str">
        <f t="shared" si="16"/>
        <v>D</v>
      </c>
      <c r="F29" s="150">
        <f t="shared" si="17"/>
        <v>0.82428571428571429</v>
      </c>
      <c r="G29" s="151">
        <f t="shared" si="18"/>
        <v>1.7310000000000001</v>
      </c>
      <c r="H29" s="152">
        <f t="shared" si="19"/>
        <v>2.1</v>
      </c>
      <c r="I29" s="153">
        <f t="shared" si="23"/>
        <v>4171.2079999999996</v>
      </c>
      <c r="J29" s="154">
        <f t="shared" si="24"/>
        <v>2.1276043444788669E-2</v>
      </c>
      <c r="K29" s="154">
        <f t="shared" si="25"/>
        <v>0.38827984579310804</v>
      </c>
      <c r="L29" s="154">
        <f t="shared" si="26"/>
        <v>0.16685813797825474</v>
      </c>
      <c r="M29" s="155">
        <f t="shared" si="27"/>
        <v>17.437000000000001</v>
      </c>
      <c r="N29" s="156">
        <f t="shared" si="28"/>
        <v>1.0069999999999999</v>
      </c>
      <c r="O29" s="156">
        <f t="shared" si="29"/>
        <v>35.146000000000001</v>
      </c>
      <c r="P29" s="157">
        <f t="shared" si="30"/>
        <v>1.3316666666666668</v>
      </c>
      <c r="Q29" s="158">
        <f t="shared" si="31"/>
        <v>90</v>
      </c>
      <c r="R29" s="159">
        <f t="shared" si="32"/>
        <v>27.642696198948354</v>
      </c>
      <c r="S29" s="144">
        <f t="shared" si="33"/>
        <v>42</v>
      </c>
      <c r="T29" s="144">
        <f t="shared" si="34"/>
        <v>1466</v>
      </c>
      <c r="U29" t="s">
        <v>119</v>
      </c>
      <c r="V29" s="5" t="s">
        <v>121</v>
      </c>
      <c r="W29" t="s">
        <v>119</v>
      </c>
      <c r="X29" s="5" t="s">
        <v>121</v>
      </c>
      <c r="Y29" t="s">
        <v>489</v>
      </c>
      <c r="Z29" t="s">
        <v>140</v>
      </c>
      <c r="AA29" t="s">
        <v>48</v>
      </c>
      <c r="AB29">
        <v>510</v>
      </c>
      <c r="AC29" s="1">
        <v>4171.2079999999996</v>
      </c>
      <c r="AD29" s="1">
        <v>2409.6480000000001</v>
      </c>
      <c r="AE29" s="28">
        <v>1.7310000000000001</v>
      </c>
      <c r="AF29">
        <v>2.1</v>
      </c>
      <c r="AG29">
        <v>17.437000000000001</v>
      </c>
      <c r="AH29">
        <v>255.56575000000001</v>
      </c>
      <c r="AI29">
        <v>5.4374279999999997</v>
      </c>
      <c r="AJ29">
        <v>99.231030000000004</v>
      </c>
      <c r="AK29">
        <v>696</v>
      </c>
      <c r="AL29">
        <v>42</v>
      </c>
      <c r="AM29">
        <v>1466</v>
      </c>
      <c r="AN29">
        <v>90</v>
      </c>
      <c r="AO29">
        <v>16.321466999999998</v>
      </c>
      <c r="AP29">
        <v>1955.5</v>
      </c>
      <c r="AQ29">
        <v>79.900000000000006</v>
      </c>
      <c r="AR29">
        <v>19</v>
      </c>
      <c r="AS29">
        <v>4355</v>
      </c>
      <c r="AT29">
        <v>1.0069999999999999</v>
      </c>
      <c r="AU29">
        <v>35.146000000000001</v>
      </c>
      <c r="AV29">
        <v>35659</v>
      </c>
      <c r="AW29">
        <v>0</v>
      </c>
      <c r="AX29" s="29">
        <v>0.51</v>
      </c>
      <c r="AY29">
        <v>0.82428571428571429</v>
      </c>
      <c r="AZ29" t="s">
        <v>67</v>
      </c>
      <c r="BA29" t="s">
        <v>216</v>
      </c>
      <c r="BB29">
        <v>7</v>
      </c>
      <c r="BC29" t="s">
        <v>490</v>
      </c>
      <c r="BD29">
        <v>14</v>
      </c>
      <c r="BE29">
        <v>60741.803</v>
      </c>
      <c r="BF29">
        <v>6.8671125880145498E-2</v>
      </c>
      <c r="BG29">
        <v>5.660462804691993E-2</v>
      </c>
      <c r="BH29">
        <v>333085.02000000008</v>
      </c>
      <c r="BI29">
        <v>1.2522952848494954E-2</v>
      </c>
      <c r="BJ29">
        <v>1.0322491133687984E-2</v>
      </c>
      <c r="BK29">
        <v>1</v>
      </c>
      <c r="BL29" t="s">
        <v>67</v>
      </c>
      <c r="BM29">
        <v>0</v>
      </c>
      <c r="BN29" t="s">
        <v>475</v>
      </c>
    </row>
    <row r="30" spans="1:66">
      <c r="A30" s="139" t="str">
        <f t="shared" si="20"/>
        <v>미래교통</v>
      </c>
      <c r="B30" s="139" t="str">
        <f t="shared" si="1"/>
        <v>111-2</v>
      </c>
      <c r="C30" s="140" t="str">
        <f t="shared" si="21"/>
        <v>70바5092</v>
      </c>
      <c r="D30" s="114" t="str">
        <f t="shared" si="22"/>
        <v>대형</v>
      </c>
      <c r="E30" s="110" t="str">
        <f t="shared" si="16"/>
        <v>D</v>
      </c>
      <c r="F30" s="160">
        <f t="shared" si="17"/>
        <v>0.81523809523809521</v>
      </c>
      <c r="G30" s="161">
        <f t="shared" si="18"/>
        <v>1.712</v>
      </c>
      <c r="H30" s="162">
        <f t="shared" si="19"/>
        <v>2.1</v>
      </c>
      <c r="I30" s="163">
        <f t="shared" si="23"/>
        <v>4134.6469999999999</v>
      </c>
      <c r="J30" s="164">
        <f t="shared" si="24"/>
        <v>1.2534180389145305E-2</v>
      </c>
      <c r="K30" s="164">
        <f t="shared" si="25"/>
        <v>0.40500951558194159</v>
      </c>
      <c r="L30" s="164">
        <f t="shared" si="26"/>
        <v>0.23411914003783152</v>
      </c>
      <c r="M30" s="165">
        <f t="shared" si="27"/>
        <v>18.643999999999998</v>
      </c>
      <c r="N30" s="166">
        <f t="shared" si="28"/>
        <v>0.218</v>
      </c>
      <c r="O30" s="166">
        <f t="shared" si="29"/>
        <v>49.267000000000003</v>
      </c>
      <c r="P30" s="167">
        <f t="shared" si="30"/>
        <v>1.2066666666666668</v>
      </c>
      <c r="Q30" s="168">
        <f t="shared" si="31"/>
        <v>90</v>
      </c>
      <c r="R30" s="169">
        <f t="shared" si="32"/>
        <v>28.702350230376677</v>
      </c>
      <c r="S30" s="141">
        <f t="shared" si="33"/>
        <v>9</v>
      </c>
      <c r="T30" s="141">
        <f t="shared" si="34"/>
        <v>2037</v>
      </c>
      <c r="U30" t="s">
        <v>119</v>
      </c>
      <c r="V30" t="s">
        <v>121</v>
      </c>
      <c r="W30" t="s">
        <v>119</v>
      </c>
      <c r="X30" s="4" t="s">
        <v>121</v>
      </c>
      <c r="Y30" s="4" t="s">
        <v>222</v>
      </c>
      <c r="Z30" s="4" t="s">
        <v>140</v>
      </c>
      <c r="AA30" s="4" t="s">
        <v>48</v>
      </c>
      <c r="AB30" s="4">
        <v>510</v>
      </c>
      <c r="AC30" s="4">
        <v>4134.6469999999999</v>
      </c>
      <c r="AD30" s="4">
        <v>2414.6729999999998</v>
      </c>
      <c r="AE30" s="4">
        <v>1.712</v>
      </c>
      <c r="AF30" s="4">
        <v>2.1</v>
      </c>
      <c r="AG30" s="4">
        <v>18.643999999999998</v>
      </c>
      <c r="AH30" s="4">
        <v>247.31908300000001</v>
      </c>
      <c r="AI30" s="4">
        <v>3.099942</v>
      </c>
      <c r="AJ30" s="4">
        <v>100.16658200000001</v>
      </c>
      <c r="AK30" s="4">
        <v>968</v>
      </c>
      <c r="AL30" s="4">
        <v>9</v>
      </c>
      <c r="AM30" s="4">
        <v>2037</v>
      </c>
      <c r="AN30" s="4">
        <v>90</v>
      </c>
      <c r="AO30" s="4">
        <v>16.717863999999999</v>
      </c>
      <c r="AP30" s="4">
        <v>1620</v>
      </c>
      <c r="AQ30" s="4">
        <v>72.400000000000006</v>
      </c>
      <c r="AR30" s="4">
        <v>39</v>
      </c>
      <c r="AS30" s="4">
        <v>12675</v>
      </c>
      <c r="AT30" s="4">
        <v>0.218</v>
      </c>
      <c r="AU30" s="4">
        <v>49.267000000000003</v>
      </c>
      <c r="AV30" s="4">
        <v>38988</v>
      </c>
      <c r="AW30" s="4">
        <v>0</v>
      </c>
      <c r="AX30" s="30">
        <v>0.51</v>
      </c>
      <c r="AY30">
        <v>0.81523809523809521</v>
      </c>
      <c r="AZ30" t="s">
        <v>67</v>
      </c>
      <c r="BA30" t="s">
        <v>216</v>
      </c>
      <c r="BB30">
        <v>8</v>
      </c>
      <c r="BC30" t="s">
        <v>491</v>
      </c>
      <c r="BD30">
        <v>8</v>
      </c>
      <c r="BE30">
        <v>60741.803</v>
      </c>
      <c r="BF30">
        <v>6.8069217504129739E-2</v>
      </c>
      <c r="BG30">
        <v>5.5492619222414337E-2</v>
      </c>
      <c r="BH30">
        <v>333085.02000000008</v>
      </c>
      <c r="BI30">
        <v>1.2413188080328557E-2</v>
      </c>
      <c r="BJ30">
        <v>1.0119703806439281E-2</v>
      </c>
      <c r="BK30">
        <v>1</v>
      </c>
      <c r="BL30" t="s">
        <v>70</v>
      </c>
      <c r="BM30">
        <v>1</v>
      </c>
      <c r="BN30" t="s">
        <v>469</v>
      </c>
    </row>
    <row r="31" spans="1:66">
      <c r="A31" s="142" t="str">
        <f t="shared" si="20"/>
        <v>미래교통</v>
      </c>
      <c r="B31" s="142" t="str">
        <f t="shared" si="1"/>
        <v>111-2</v>
      </c>
      <c r="C31" s="143" t="str">
        <f t="shared" si="21"/>
        <v>70바5100</v>
      </c>
      <c r="D31" s="131" t="str">
        <f t="shared" si="22"/>
        <v>대형</v>
      </c>
      <c r="E31" s="127" t="str">
        <f t="shared" si="16"/>
        <v>D</v>
      </c>
      <c r="F31" s="150">
        <f t="shared" si="17"/>
        <v>0.84550000000000003</v>
      </c>
      <c r="G31" s="151">
        <f t="shared" si="18"/>
        <v>1.6910000000000001</v>
      </c>
      <c r="H31" s="152">
        <f t="shared" si="19"/>
        <v>2</v>
      </c>
      <c r="I31" s="153">
        <f t="shared" si="23"/>
        <v>3009.3069999999998</v>
      </c>
      <c r="J31" s="154">
        <f t="shared" si="24"/>
        <v>1.8427275721388577E-2</v>
      </c>
      <c r="K31" s="154">
        <f t="shared" si="25"/>
        <v>0.39879416245233162</v>
      </c>
      <c r="L31" s="154">
        <f t="shared" si="26"/>
        <v>0.17811409736527381</v>
      </c>
      <c r="M31" s="155">
        <f t="shared" si="27"/>
        <v>19.948</v>
      </c>
      <c r="N31" s="156">
        <f t="shared" si="28"/>
        <v>0.13300000000000001</v>
      </c>
      <c r="O31" s="156">
        <f t="shared" si="29"/>
        <v>50.61</v>
      </c>
      <c r="P31" s="157">
        <f t="shared" si="30"/>
        <v>2.8916666666666666</v>
      </c>
      <c r="Q31" s="158">
        <f t="shared" si="31"/>
        <v>90</v>
      </c>
      <c r="R31" s="159">
        <f t="shared" si="32"/>
        <v>28.668245034397721</v>
      </c>
      <c r="S31" s="144">
        <f t="shared" si="33"/>
        <v>4</v>
      </c>
      <c r="T31" s="144">
        <f t="shared" si="34"/>
        <v>1523</v>
      </c>
      <c r="U31" t="s">
        <v>119</v>
      </c>
      <c r="V31" t="s">
        <v>121</v>
      </c>
      <c r="W31" s="4" t="s">
        <v>119</v>
      </c>
      <c r="X31" s="4" t="s">
        <v>121</v>
      </c>
      <c r="Y31" s="4" t="s">
        <v>223</v>
      </c>
      <c r="Z31" s="4" t="s">
        <v>140</v>
      </c>
      <c r="AA31" s="4" t="s">
        <v>48</v>
      </c>
      <c r="AB31" s="4">
        <v>510</v>
      </c>
      <c r="AC31" s="4">
        <v>3009.3069999999998</v>
      </c>
      <c r="AD31" s="4">
        <v>1779.173</v>
      </c>
      <c r="AE31" s="4">
        <v>1.6910000000000001</v>
      </c>
      <c r="AF31" s="4">
        <v>2</v>
      </c>
      <c r="AG31" s="4">
        <v>19.948</v>
      </c>
      <c r="AH31" s="4">
        <v>180.11995099999999</v>
      </c>
      <c r="AI31" s="4">
        <v>3.3191199999999998</v>
      </c>
      <c r="AJ31" s="4">
        <v>71.830785000000006</v>
      </c>
      <c r="AK31" s="4">
        <v>536</v>
      </c>
      <c r="AL31" s="4">
        <v>4</v>
      </c>
      <c r="AM31" s="4">
        <v>1523</v>
      </c>
      <c r="AN31" s="4">
        <v>90</v>
      </c>
      <c r="AO31" s="4">
        <v>16.707238</v>
      </c>
      <c r="AP31" s="4">
        <v>1849.7</v>
      </c>
      <c r="AQ31" s="4">
        <v>173.5</v>
      </c>
      <c r="AR31" s="4">
        <v>37</v>
      </c>
      <c r="AS31" s="4">
        <v>12947</v>
      </c>
      <c r="AT31" s="4">
        <v>0.13300000000000001</v>
      </c>
      <c r="AU31" s="4">
        <v>50.61</v>
      </c>
      <c r="AV31" s="4">
        <v>26631</v>
      </c>
      <c r="AW31" s="4">
        <v>0</v>
      </c>
      <c r="AX31" s="4">
        <v>0.53</v>
      </c>
      <c r="AY31">
        <v>0.84550000000000003</v>
      </c>
      <c r="AZ31" t="s">
        <v>67</v>
      </c>
      <c r="BA31" t="s">
        <v>216</v>
      </c>
      <c r="BB31">
        <v>2</v>
      </c>
      <c r="BC31" t="s">
        <v>427</v>
      </c>
      <c r="BD31">
        <v>7</v>
      </c>
      <c r="BE31">
        <v>60741.803</v>
      </c>
      <c r="BF31">
        <v>4.9542602480864784E-2</v>
      </c>
      <c r="BG31">
        <v>4.1888270397571176E-2</v>
      </c>
      <c r="BH31">
        <v>333085.02000000008</v>
      </c>
      <c r="BI31">
        <v>9.0346512731193946E-3</v>
      </c>
      <c r="BJ31">
        <v>7.6387976514224482E-3</v>
      </c>
      <c r="BK31">
        <v>1</v>
      </c>
      <c r="BL31" t="s">
        <v>69</v>
      </c>
      <c r="BM31">
        <v>-1</v>
      </c>
      <c r="BN31" t="s">
        <v>492</v>
      </c>
    </row>
    <row r="32" spans="1:66">
      <c r="A32" s="139" t="str">
        <f t="shared" si="20"/>
        <v>미래교통</v>
      </c>
      <c r="B32" s="139" t="str">
        <f t="shared" si="1"/>
        <v>111-2</v>
      </c>
      <c r="C32" s="140" t="str">
        <f t="shared" si="21"/>
        <v>70바6029</v>
      </c>
      <c r="D32" s="114" t="str">
        <f t="shared" si="22"/>
        <v>대형</v>
      </c>
      <c r="E32" s="110" t="str">
        <f t="shared" si="16"/>
        <v>D</v>
      </c>
      <c r="F32" s="160">
        <f t="shared" si="17"/>
        <v>0.84333333333333327</v>
      </c>
      <c r="G32" s="161">
        <f t="shared" si="18"/>
        <v>1.7709999999999999</v>
      </c>
      <c r="H32" s="162">
        <f t="shared" si="19"/>
        <v>2.1</v>
      </c>
      <c r="I32" s="163">
        <f t="shared" si="23"/>
        <v>3724.6039999999998</v>
      </c>
      <c r="J32" s="164">
        <f t="shared" si="24"/>
        <v>1.6685815208394798E-2</v>
      </c>
      <c r="K32" s="164">
        <f t="shared" si="25"/>
        <v>0.3878928912582405</v>
      </c>
      <c r="L32" s="164">
        <f t="shared" si="26"/>
        <v>0.23116551450838801</v>
      </c>
      <c r="M32" s="165">
        <f t="shared" si="27"/>
        <v>17.370999999999999</v>
      </c>
      <c r="N32" s="166">
        <f t="shared" si="28"/>
        <v>0.72499999999999998</v>
      </c>
      <c r="O32" s="166">
        <f t="shared" si="29"/>
        <v>37.561</v>
      </c>
      <c r="P32" s="167">
        <f t="shared" si="30"/>
        <v>2.8050000000000002</v>
      </c>
      <c r="Q32" s="168">
        <f t="shared" si="31"/>
        <v>90</v>
      </c>
      <c r="R32" s="169">
        <f t="shared" si="32"/>
        <v>28.202019954827147</v>
      </c>
      <c r="S32" s="141">
        <f t="shared" si="33"/>
        <v>27</v>
      </c>
      <c r="T32" s="141">
        <f t="shared" si="34"/>
        <v>1399</v>
      </c>
      <c r="U32" t="s">
        <v>119</v>
      </c>
      <c r="V32" s="5" t="s">
        <v>121</v>
      </c>
      <c r="W32" t="s">
        <v>119</v>
      </c>
      <c r="X32" s="5" t="s">
        <v>121</v>
      </c>
      <c r="Y32" t="s">
        <v>224</v>
      </c>
      <c r="Z32" t="s">
        <v>140</v>
      </c>
      <c r="AA32" t="s">
        <v>48</v>
      </c>
      <c r="AB32">
        <v>510</v>
      </c>
      <c r="AC32" s="1">
        <v>3724.6039999999998</v>
      </c>
      <c r="AD32" s="1">
        <v>2103.6979999999999</v>
      </c>
      <c r="AE32" s="28">
        <v>1.7709999999999999</v>
      </c>
      <c r="AF32">
        <v>2.1</v>
      </c>
      <c r="AG32">
        <v>17.370999999999999</v>
      </c>
      <c r="AH32">
        <v>221.807143</v>
      </c>
      <c r="AI32">
        <v>3.7010329999999998</v>
      </c>
      <c r="AJ32">
        <v>86.037413999999998</v>
      </c>
      <c r="AK32">
        <v>861</v>
      </c>
      <c r="AL32">
        <v>27</v>
      </c>
      <c r="AM32">
        <v>1399</v>
      </c>
      <c r="AN32">
        <v>90</v>
      </c>
      <c r="AO32">
        <v>16.792083000000002</v>
      </c>
      <c r="AP32">
        <v>2231.1999999999998</v>
      </c>
      <c r="AQ32">
        <v>168.3</v>
      </c>
      <c r="AR32">
        <v>24</v>
      </c>
      <c r="AS32">
        <v>10068</v>
      </c>
      <c r="AT32">
        <v>0.72499999999999998</v>
      </c>
      <c r="AU32">
        <v>37.561</v>
      </c>
      <c r="AV32">
        <v>32346</v>
      </c>
      <c r="AW32">
        <v>0</v>
      </c>
      <c r="AX32">
        <v>0.51</v>
      </c>
      <c r="AY32">
        <v>0.84333333333333327</v>
      </c>
      <c r="AZ32" t="s">
        <v>67</v>
      </c>
      <c r="BA32" t="s">
        <v>216</v>
      </c>
      <c r="BB32">
        <v>4</v>
      </c>
      <c r="BC32" t="s">
        <v>426</v>
      </c>
      <c r="BD32">
        <v>8</v>
      </c>
      <c r="BE32">
        <v>60741.803</v>
      </c>
      <c r="BF32">
        <v>6.1318627634415132E-2</v>
      </c>
      <c r="BG32">
        <v>5.1712042638356756E-2</v>
      </c>
      <c r="BH32">
        <v>333085.02000000008</v>
      </c>
      <c r="BI32">
        <v>1.118214202488001E-2</v>
      </c>
      <c r="BJ32">
        <v>9.4302731076488077E-3</v>
      </c>
      <c r="BK32">
        <v>1</v>
      </c>
      <c r="BL32" t="s">
        <v>67</v>
      </c>
      <c r="BM32">
        <v>0</v>
      </c>
      <c r="BN32" t="s">
        <v>475</v>
      </c>
    </row>
    <row r="33" spans="1:66">
      <c r="A33" s="142" t="str">
        <f t="shared" si="20"/>
        <v>미래교통</v>
      </c>
      <c r="B33" s="142" t="str">
        <f t="shared" si="1"/>
        <v>111-2</v>
      </c>
      <c r="C33" s="143" t="str">
        <f t="shared" si="21"/>
        <v>70바6045</v>
      </c>
      <c r="D33" s="131" t="str">
        <f t="shared" si="22"/>
        <v>대형</v>
      </c>
      <c r="E33" s="127" t="str">
        <f t="shared" si="16"/>
        <v>C</v>
      </c>
      <c r="F33" s="150">
        <f t="shared" si="17"/>
        <v>0.85857142857142854</v>
      </c>
      <c r="G33" s="151">
        <f t="shared" si="18"/>
        <v>1.8029999999999999</v>
      </c>
      <c r="H33" s="152">
        <f t="shared" si="19"/>
        <v>2.1</v>
      </c>
      <c r="I33" s="153">
        <f t="shared" si="23"/>
        <v>741.07299999999998</v>
      </c>
      <c r="J33" s="154">
        <f t="shared" si="24"/>
        <v>1.3684891218814631E-2</v>
      </c>
      <c r="K33" s="154">
        <f t="shared" si="25"/>
        <v>0.39513191368357831</v>
      </c>
      <c r="L33" s="154">
        <f t="shared" si="26"/>
        <v>0.17137313058227732</v>
      </c>
      <c r="M33" s="155">
        <f t="shared" si="27"/>
        <v>16.353999999999999</v>
      </c>
      <c r="N33" s="156">
        <f t="shared" si="28"/>
        <v>0.27</v>
      </c>
      <c r="O33" s="156">
        <f t="shared" si="29"/>
        <v>46.554000000000002</v>
      </c>
      <c r="P33" s="157">
        <f t="shared" si="30"/>
        <v>5.1666666666666666E-2</v>
      </c>
      <c r="Q33" s="158">
        <f t="shared" si="31"/>
        <v>90</v>
      </c>
      <c r="R33" s="159">
        <f t="shared" si="32"/>
        <v>27.521316056303881</v>
      </c>
      <c r="S33" s="144">
        <f t="shared" si="33"/>
        <v>2</v>
      </c>
      <c r="T33" s="144">
        <f t="shared" si="34"/>
        <v>345</v>
      </c>
      <c r="U33" t="s">
        <v>119</v>
      </c>
      <c r="V33" t="s">
        <v>121</v>
      </c>
      <c r="W33" t="s">
        <v>119</v>
      </c>
      <c r="X33" s="4" t="s">
        <v>121</v>
      </c>
      <c r="Y33" s="4" t="s">
        <v>225</v>
      </c>
      <c r="Z33" s="4" t="s">
        <v>140</v>
      </c>
      <c r="AA33" s="4" t="s">
        <v>48</v>
      </c>
      <c r="AB33" s="4">
        <v>510</v>
      </c>
      <c r="AC33" s="4">
        <v>741.07299999999998</v>
      </c>
      <c r="AD33" s="4">
        <v>410.97399999999999</v>
      </c>
      <c r="AE33" s="4">
        <v>1.8029999999999999</v>
      </c>
      <c r="AF33" s="4">
        <v>2.1</v>
      </c>
      <c r="AG33" s="4">
        <v>16.353999999999999</v>
      </c>
      <c r="AH33" s="4">
        <v>45.548042000000002</v>
      </c>
      <c r="AI33" s="4">
        <v>0.62331999999999999</v>
      </c>
      <c r="AJ33" s="4">
        <v>17.997485000000001</v>
      </c>
      <c r="AK33" s="4">
        <v>127</v>
      </c>
      <c r="AL33" s="4">
        <v>2</v>
      </c>
      <c r="AM33" s="4">
        <v>345</v>
      </c>
      <c r="AN33" s="4">
        <v>90</v>
      </c>
      <c r="AO33" s="4">
        <v>16.270139</v>
      </c>
      <c r="AP33" s="4">
        <v>450.8</v>
      </c>
      <c r="AQ33" s="4">
        <v>3.1</v>
      </c>
      <c r="AR33" s="4">
        <v>8</v>
      </c>
      <c r="AS33" s="4">
        <v>2714</v>
      </c>
      <c r="AT33" s="4">
        <v>0.27</v>
      </c>
      <c r="AU33" s="4">
        <v>46.554000000000002</v>
      </c>
      <c r="AV33" s="4">
        <v>6368</v>
      </c>
      <c r="AW33" s="4">
        <v>0</v>
      </c>
      <c r="AX33" s="4">
        <v>0.51</v>
      </c>
      <c r="AY33">
        <v>0.85857142857142854</v>
      </c>
      <c r="AZ33" t="s">
        <v>69</v>
      </c>
      <c r="BA33" t="s">
        <v>216</v>
      </c>
      <c r="BB33">
        <v>4</v>
      </c>
      <c r="BC33" t="s">
        <v>390</v>
      </c>
      <c r="BD33">
        <v>4</v>
      </c>
      <c r="BE33">
        <v>60741.803</v>
      </c>
      <c r="BF33">
        <v>1.2200378707889195E-2</v>
      </c>
      <c r="BG33">
        <v>1.0474896576344865E-2</v>
      </c>
      <c r="BH33">
        <v>333085.02000000008</v>
      </c>
      <c r="BI33">
        <v>2.2248763994249872E-3</v>
      </c>
      <c r="BJ33">
        <v>1.9102153086491675E-3</v>
      </c>
      <c r="BK33">
        <v>1</v>
      </c>
      <c r="BL33" t="s">
        <v>67</v>
      </c>
      <c r="BM33">
        <v>1</v>
      </c>
      <c r="BN33" t="s">
        <v>469</v>
      </c>
    </row>
    <row r="34" spans="1:66">
      <c r="A34" s="139" t="str">
        <f t="shared" si="20"/>
        <v>미래교통</v>
      </c>
      <c r="B34" s="139" t="str">
        <f t="shared" si="1"/>
        <v>111-2</v>
      </c>
      <c r="C34" s="140" t="str">
        <f t="shared" si="21"/>
        <v>70바6046</v>
      </c>
      <c r="D34" s="114" t="str">
        <f t="shared" si="22"/>
        <v>대형</v>
      </c>
      <c r="E34" s="110" t="str">
        <f t="shared" si="16"/>
        <v>D</v>
      </c>
      <c r="F34" s="160">
        <f t="shared" si="17"/>
        <v>0.84904761904761894</v>
      </c>
      <c r="G34" s="161">
        <f t="shared" si="18"/>
        <v>1.7829999999999999</v>
      </c>
      <c r="H34" s="162">
        <f t="shared" si="19"/>
        <v>2.1</v>
      </c>
      <c r="I34" s="163">
        <f t="shared" si="23"/>
        <v>2864.8980000000001</v>
      </c>
      <c r="J34" s="164">
        <f t="shared" si="24"/>
        <v>1.2816795819906607E-2</v>
      </c>
      <c r="K34" s="164">
        <f t="shared" si="25"/>
        <v>0.39090545401441584</v>
      </c>
      <c r="L34" s="164">
        <f t="shared" si="26"/>
        <v>0.1644037588772794</v>
      </c>
      <c r="M34" s="165">
        <f t="shared" si="27"/>
        <v>17.841000000000001</v>
      </c>
      <c r="N34" s="166">
        <f t="shared" si="28"/>
        <v>1.6060000000000001</v>
      </c>
      <c r="O34" s="166">
        <f t="shared" si="29"/>
        <v>39.024000000000001</v>
      </c>
      <c r="P34" s="167">
        <f t="shared" si="30"/>
        <v>4.59</v>
      </c>
      <c r="Q34" s="168">
        <f t="shared" si="31"/>
        <v>92</v>
      </c>
      <c r="R34" s="169">
        <f t="shared" si="32"/>
        <v>28.953054240612271</v>
      </c>
      <c r="S34" s="141">
        <f t="shared" si="33"/>
        <v>46</v>
      </c>
      <c r="T34" s="141">
        <f t="shared" si="34"/>
        <v>1118</v>
      </c>
      <c r="U34" t="s">
        <v>119</v>
      </c>
      <c r="V34" t="s">
        <v>121</v>
      </c>
      <c r="W34" s="4" t="s">
        <v>119</v>
      </c>
      <c r="X34" s="4" t="s">
        <v>121</v>
      </c>
      <c r="Y34" s="4" t="s">
        <v>226</v>
      </c>
      <c r="Z34" s="4" t="s">
        <v>140</v>
      </c>
      <c r="AA34" s="4" t="s">
        <v>48</v>
      </c>
      <c r="AB34" s="4">
        <v>510</v>
      </c>
      <c r="AC34" s="4">
        <v>2864.8980000000001</v>
      </c>
      <c r="AD34" s="4">
        <v>1606.4570000000001</v>
      </c>
      <c r="AE34" s="4">
        <v>1.7829999999999999</v>
      </c>
      <c r="AF34" s="4">
        <v>2.1</v>
      </c>
      <c r="AG34" s="4">
        <v>17.841000000000001</v>
      </c>
      <c r="AH34" s="4">
        <v>165.94576599999999</v>
      </c>
      <c r="AI34" s="4">
        <v>2.1268929999999999</v>
      </c>
      <c r="AJ34" s="4">
        <v>64.869105000000005</v>
      </c>
      <c r="AK34" s="4">
        <v>471</v>
      </c>
      <c r="AL34" s="4">
        <v>46</v>
      </c>
      <c r="AM34" s="4">
        <v>1118</v>
      </c>
      <c r="AN34" s="4">
        <v>92</v>
      </c>
      <c r="AO34" s="4">
        <v>17.264061999999999</v>
      </c>
      <c r="AP34" s="4">
        <v>1855.7</v>
      </c>
      <c r="AQ34" s="4">
        <v>275.39999999999998</v>
      </c>
      <c r="AR34" s="4">
        <v>15</v>
      </c>
      <c r="AS34" s="4">
        <v>6388</v>
      </c>
      <c r="AT34" s="4">
        <v>1.6060000000000001</v>
      </c>
      <c r="AU34" s="4">
        <v>39.024000000000001</v>
      </c>
      <c r="AV34" s="4">
        <v>23779</v>
      </c>
      <c r="AW34" s="4">
        <v>0</v>
      </c>
      <c r="AX34" s="4">
        <v>0.51</v>
      </c>
      <c r="AY34">
        <v>0.84904761904761894</v>
      </c>
      <c r="AZ34" t="s">
        <v>67</v>
      </c>
      <c r="BA34" t="s">
        <v>216</v>
      </c>
      <c r="BB34">
        <v>1</v>
      </c>
      <c r="BC34" t="s">
        <v>220</v>
      </c>
      <c r="BD34">
        <v>6</v>
      </c>
      <c r="BE34">
        <v>60741.803</v>
      </c>
      <c r="BF34">
        <v>4.7165178814333186E-2</v>
      </c>
      <c r="BG34">
        <v>4.0045482774264791E-2</v>
      </c>
      <c r="BH34">
        <v>333085.02000000008</v>
      </c>
      <c r="BI34">
        <v>8.6011013044057019E-3</v>
      </c>
      <c r="BJ34">
        <v>7.3027445836930304E-3</v>
      </c>
      <c r="BK34">
        <v>1</v>
      </c>
      <c r="BL34" t="s">
        <v>67</v>
      </c>
      <c r="BM34">
        <v>0</v>
      </c>
      <c r="BN34" t="s">
        <v>475</v>
      </c>
    </row>
    <row r="35" spans="1:66">
      <c r="A35" s="142" t="str">
        <f t="shared" si="20"/>
        <v>미래교통</v>
      </c>
      <c r="B35" s="142" t="str">
        <f t="shared" si="1"/>
        <v>111-2</v>
      </c>
      <c r="C35" s="143" t="str">
        <f t="shared" si="21"/>
        <v>70바6053</v>
      </c>
      <c r="D35" s="131" t="str">
        <f t="shared" si="22"/>
        <v>대형</v>
      </c>
      <c r="E35" s="127" t="str">
        <f t="shared" si="16"/>
        <v>C</v>
      </c>
      <c r="F35" s="150">
        <f t="shared" si="17"/>
        <v>0.86799999999999999</v>
      </c>
      <c r="G35" s="151">
        <f t="shared" si="18"/>
        <v>1.736</v>
      </c>
      <c r="H35" s="152">
        <f t="shared" si="19"/>
        <v>2</v>
      </c>
      <c r="I35" s="153">
        <f t="shared" si="23"/>
        <v>3406.6880000000001</v>
      </c>
      <c r="J35" s="154">
        <f t="shared" si="24"/>
        <v>2.500162307029764E-2</v>
      </c>
      <c r="K35" s="154">
        <f t="shared" si="25"/>
        <v>0.40440019307512504</v>
      </c>
      <c r="L35" s="154">
        <f t="shared" si="26"/>
        <v>0.24686733859983656</v>
      </c>
      <c r="M35" s="155">
        <f t="shared" si="27"/>
        <v>17.809000000000001</v>
      </c>
      <c r="N35" s="156">
        <f t="shared" si="28"/>
        <v>0.47</v>
      </c>
      <c r="O35" s="156">
        <f t="shared" si="29"/>
        <v>31.849</v>
      </c>
      <c r="P35" s="157">
        <f t="shared" si="30"/>
        <v>6.5516666666666667</v>
      </c>
      <c r="Q35" s="158">
        <f t="shared" si="31"/>
        <v>91</v>
      </c>
      <c r="R35" s="159">
        <f t="shared" si="32"/>
        <v>28.145066763040056</v>
      </c>
      <c r="S35" s="144">
        <f t="shared" si="33"/>
        <v>16</v>
      </c>
      <c r="T35" s="144">
        <f t="shared" si="34"/>
        <v>1085</v>
      </c>
      <c r="U35" t="s">
        <v>119</v>
      </c>
      <c r="V35" t="s">
        <v>121</v>
      </c>
      <c r="W35" t="s">
        <v>119</v>
      </c>
      <c r="X35" s="4" t="s">
        <v>121</v>
      </c>
      <c r="Y35" s="4" t="s">
        <v>227</v>
      </c>
      <c r="Z35" s="4" t="s">
        <v>140</v>
      </c>
      <c r="AA35" s="4" t="s">
        <v>48</v>
      </c>
      <c r="AB35" s="4">
        <v>510</v>
      </c>
      <c r="AC35" s="4">
        <v>3406.6880000000001</v>
      </c>
      <c r="AD35" s="4">
        <v>1962.422</v>
      </c>
      <c r="AE35" s="4">
        <v>1.736</v>
      </c>
      <c r="AF35" s="4">
        <v>2</v>
      </c>
      <c r="AG35" s="4">
        <v>17.809000000000001</v>
      </c>
      <c r="AH35" s="4">
        <v>212.128828</v>
      </c>
      <c r="AI35" s="4">
        <v>5.3035649999999999</v>
      </c>
      <c r="AJ35" s="4">
        <v>85.784938999999994</v>
      </c>
      <c r="AK35" s="4">
        <v>841</v>
      </c>
      <c r="AL35" s="4">
        <v>16</v>
      </c>
      <c r="AM35" s="4">
        <v>1085</v>
      </c>
      <c r="AN35" s="4">
        <v>91</v>
      </c>
      <c r="AO35" s="4">
        <v>16.059522999999999</v>
      </c>
      <c r="AP35" s="4">
        <v>3171.2</v>
      </c>
      <c r="AQ35" s="4">
        <v>393.1</v>
      </c>
      <c r="AR35" s="4">
        <v>31</v>
      </c>
      <c r="AS35" s="4">
        <v>7639</v>
      </c>
      <c r="AT35" s="4">
        <v>0.47</v>
      </c>
      <c r="AU35" s="4">
        <v>31.849</v>
      </c>
      <c r="AV35" s="4">
        <v>31505</v>
      </c>
      <c r="AW35" s="4">
        <v>0</v>
      </c>
      <c r="AX35" s="4">
        <v>0.51</v>
      </c>
      <c r="AY35">
        <v>0.86799999999999999</v>
      </c>
      <c r="AZ35" t="s">
        <v>69</v>
      </c>
      <c r="BA35" t="s">
        <v>216</v>
      </c>
      <c r="BB35">
        <v>2</v>
      </c>
      <c r="BC35" t="s">
        <v>218</v>
      </c>
      <c r="BD35">
        <v>8</v>
      </c>
      <c r="BE35">
        <v>60741.803</v>
      </c>
      <c r="BF35">
        <v>5.608473624004872E-2</v>
      </c>
      <c r="BG35">
        <v>4.8681551056362286E-2</v>
      </c>
      <c r="BH35">
        <v>333085.02000000008</v>
      </c>
      <c r="BI35">
        <v>1.0227683010181603E-2</v>
      </c>
      <c r="BJ35">
        <v>8.8776288528376324E-3</v>
      </c>
      <c r="BK35">
        <v>1</v>
      </c>
      <c r="BL35" t="s">
        <v>69</v>
      </c>
      <c r="BM35">
        <v>0</v>
      </c>
      <c r="BN35" t="s">
        <v>475</v>
      </c>
    </row>
    <row r="36" spans="1:66">
      <c r="A36" s="139" t="str">
        <f t="shared" si="20"/>
        <v>미래교통</v>
      </c>
      <c r="B36" s="139" t="str">
        <f t="shared" si="1"/>
        <v>111-2</v>
      </c>
      <c r="C36" s="140" t="str">
        <f t="shared" si="21"/>
        <v>70바6055</v>
      </c>
      <c r="D36" s="114" t="str">
        <f t="shared" si="22"/>
        <v>대형</v>
      </c>
      <c r="E36" s="110" t="str">
        <f t="shared" si="16"/>
        <v>C</v>
      </c>
      <c r="F36" s="160">
        <f t="shared" si="17"/>
        <v>0.86761904761904762</v>
      </c>
      <c r="G36" s="161">
        <f t="shared" si="18"/>
        <v>1.8220000000000001</v>
      </c>
      <c r="H36" s="162">
        <f t="shared" si="19"/>
        <v>2.1</v>
      </c>
      <c r="I36" s="163">
        <f t="shared" si="23"/>
        <v>5595.9070000000002</v>
      </c>
      <c r="J36" s="164">
        <f t="shared" si="24"/>
        <v>1.43806341198798E-2</v>
      </c>
      <c r="K36" s="164">
        <f t="shared" si="25"/>
        <v>0.39783780481591458</v>
      </c>
      <c r="L36" s="164">
        <f t="shared" si="26"/>
        <v>0.26126238338128205</v>
      </c>
      <c r="M36" s="165">
        <f t="shared" si="27"/>
        <v>17.678999999999998</v>
      </c>
      <c r="N36" s="166">
        <f t="shared" si="28"/>
        <v>0.28599999999999998</v>
      </c>
      <c r="O36" s="166">
        <f t="shared" si="29"/>
        <v>26.251000000000001</v>
      </c>
      <c r="P36" s="167">
        <f t="shared" si="30"/>
        <v>5.0733333333333333</v>
      </c>
      <c r="Q36" s="168">
        <f t="shared" si="31"/>
        <v>92</v>
      </c>
      <c r="R36" s="169">
        <f t="shared" si="32"/>
        <v>26.772493899827037</v>
      </c>
      <c r="S36" s="141">
        <f t="shared" si="33"/>
        <v>16</v>
      </c>
      <c r="T36" s="141">
        <f t="shared" si="34"/>
        <v>1469</v>
      </c>
      <c r="U36" t="s">
        <v>119</v>
      </c>
      <c r="V36" s="5" t="s">
        <v>121</v>
      </c>
      <c r="W36" t="s">
        <v>119</v>
      </c>
      <c r="X36" s="5" t="s">
        <v>121</v>
      </c>
      <c r="Y36" t="s">
        <v>228</v>
      </c>
      <c r="Z36" t="s">
        <v>140</v>
      </c>
      <c r="AA36" t="s">
        <v>48</v>
      </c>
      <c r="AB36">
        <v>510</v>
      </c>
      <c r="AC36" s="1">
        <v>5595.9070000000002</v>
      </c>
      <c r="AD36" s="1">
        <v>3070.623</v>
      </c>
      <c r="AE36" s="28">
        <v>1.8220000000000001</v>
      </c>
      <c r="AF36">
        <v>2.1</v>
      </c>
      <c r="AG36">
        <v>17.678999999999998</v>
      </c>
      <c r="AH36">
        <v>355.60323399999999</v>
      </c>
      <c r="AI36">
        <v>5.1138000000000003</v>
      </c>
      <c r="AJ36">
        <v>141.47241</v>
      </c>
      <c r="AK36">
        <v>1462</v>
      </c>
      <c r="AL36">
        <v>16</v>
      </c>
      <c r="AM36">
        <v>1469</v>
      </c>
      <c r="AN36">
        <v>92</v>
      </c>
      <c r="AO36">
        <v>15.736378</v>
      </c>
      <c r="AP36">
        <v>2748.2</v>
      </c>
      <c r="AQ36">
        <v>304.39999999999998</v>
      </c>
      <c r="AR36">
        <v>26</v>
      </c>
      <c r="AS36">
        <v>8601</v>
      </c>
      <c r="AT36">
        <v>0.28599999999999998</v>
      </c>
      <c r="AU36">
        <v>26.251000000000001</v>
      </c>
      <c r="AV36">
        <v>49230</v>
      </c>
      <c r="AW36">
        <v>0</v>
      </c>
      <c r="AX36">
        <v>0.56000000000000005</v>
      </c>
      <c r="AY36">
        <v>0.86761904761904762</v>
      </c>
      <c r="AZ36" t="s">
        <v>69</v>
      </c>
      <c r="BA36" t="s">
        <v>216</v>
      </c>
      <c r="BB36">
        <v>3</v>
      </c>
      <c r="BC36" t="s">
        <v>229</v>
      </c>
      <c r="BD36">
        <v>11</v>
      </c>
      <c r="BE36">
        <v>60741.803</v>
      </c>
      <c r="BF36">
        <v>9.2126126055230864E-2</v>
      </c>
      <c r="BG36">
        <v>7.9930381748871737E-2</v>
      </c>
      <c r="BH36">
        <v>333085.02000000008</v>
      </c>
      <c r="BI36">
        <v>1.6800236167930936E-2</v>
      </c>
      <c r="BJ36">
        <v>1.4576204903795317E-2</v>
      </c>
      <c r="BK36">
        <v>1</v>
      </c>
      <c r="BL36" t="s">
        <v>67</v>
      </c>
      <c r="BM36">
        <v>1</v>
      </c>
      <c r="BN36" t="s">
        <v>469</v>
      </c>
    </row>
    <row r="37" spans="1:66">
      <c r="A37" s="142" t="str">
        <f t="shared" si="20"/>
        <v>미래교통</v>
      </c>
      <c r="B37" s="142" t="str">
        <f t="shared" si="1"/>
        <v>111-2</v>
      </c>
      <c r="C37" s="143" t="str">
        <f t="shared" si="21"/>
        <v>70바6084</v>
      </c>
      <c r="D37" s="131" t="str">
        <f t="shared" si="22"/>
        <v>대형</v>
      </c>
      <c r="E37" s="127" t="str">
        <f t="shared" si="16"/>
        <v>D</v>
      </c>
      <c r="F37" s="150">
        <f t="shared" si="17"/>
        <v>0.84380952380952379</v>
      </c>
      <c r="G37" s="151">
        <f t="shared" si="18"/>
        <v>1.772</v>
      </c>
      <c r="H37" s="152">
        <f t="shared" si="19"/>
        <v>2.1</v>
      </c>
      <c r="I37" s="153">
        <f t="shared" si="23"/>
        <v>4707.9790000000003</v>
      </c>
      <c r="J37" s="154">
        <f t="shared" si="24"/>
        <v>1.0475468414637762E-2</v>
      </c>
      <c r="K37" s="154">
        <f t="shared" si="25"/>
        <v>0.40146060883325352</v>
      </c>
      <c r="L37" s="154">
        <f t="shared" si="26"/>
        <v>0.29949156527673548</v>
      </c>
      <c r="M37" s="155">
        <f t="shared" si="27"/>
        <v>17.239000000000001</v>
      </c>
      <c r="N37" s="156">
        <f t="shared" si="28"/>
        <v>0.61599999999999999</v>
      </c>
      <c r="O37" s="156">
        <f t="shared" si="29"/>
        <v>34.75</v>
      </c>
      <c r="P37" s="157">
        <f t="shared" si="30"/>
        <v>2.5349999999999997</v>
      </c>
      <c r="Q37" s="158">
        <f t="shared" si="31"/>
        <v>92</v>
      </c>
      <c r="R37" s="159">
        <f t="shared" si="32"/>
        <v>28.07552296887981</v>
      </c>
      <c r="S37" s="144">
        <f t="shared" si="33"/>
        <v>29</v>
      </c>
      <c r="T37" s="144">
        <f t="shared" si="34"/>
        <v>1636</v>
      </c>
      <c r="U37" t="s">
        <v>119</v>
      </c>
      <c r="V37" t="s">
        <v>121</v>
      </c>
      <c r="W37" s="4" t="s">
        <v>119</v>
      </c>
      <c r="X37" s="4" t="s">
        <v>121</v>
      </c>
      <c r="Y37" s="4" t="s">
        <v>389</v>
      </c>
      <c r="Z37" s="4" t="s">
        <v>140</v>
      </c>
      <c r="AA37" s="4" t="s">
        <v>48</v>
      </c>
      <c r="AB37" s="4">
        <v>510</v>
      </c>
      <c r="AC37" s="4">
        <v>4707.9790000000003</v>
      </c>
      <c r="AD37" s="4">
        <v>2656.951</v>
      </c>
      <c r="AE37" s="4">
        <v>1.772</v>
      </c>
      <c r="AF37" s="4">
        <v>2.1</v>
      </c>
      <c r="AG37" s="4">
        <v>17.239000000000001</v>
      </c>
      <c r="AH37" s="4">
        <v>285.15574500000002</v>
      </c>
      <c r="AI37" s="4">
        <v>2.9871400000000001</v>
      </c>
      <c r="AJ37" s="4">
        <v>114.478799</v>
      </c>
      <c r="AK37" s="4">
        <v>1410</v>
      </c>
      <c r="AL37" s="4">
        <v>29</v>
      </c>
      <c r="AM37" s="4">
        <v>1636</v>
      </c>
      <c r="AN37" s="4">
        <v>92</v>
      </c>
      <c r="AO37" s="4">
        <v>16.510202</v>
      </c>
      <c r="AP37" s="4">
        <v>2682.1</v>
      </c>
      <c r="AQ37" s="4">
        <v>152.1</v>
      </c>
      <c r="AR37" s="4">
        <v>22</v>
      </c>
      <c r="AS37" s="4">
        <v>5738</v>
      </c>
      <c r="AT37" s="4">
        <v>0.61599999999999999</v>
      </c>
      <c r="AU37" s="4">
        <v>34.75</v>
      </c>
      <c r="AV37" s="4">
        <v>42359</v>
      </c>
      <c r="AW37" s="4">
        <v>0</v>
      </c>
      <c r="AX37" s="4">
        <v>0.51</v>
      </c>
      <c r="AY37">
        <v>0.84380952380952379</v>
      </c>
      <c r="AZ37" t="s">
        <v>67</v>
      </c>
      <c r="BA37" t="s">
        <v>216</v>
      </c>
      <c r="BB37">
        <v>3</v>
      </c>
      <c r="BC37" t="s">
        <v>429</v>
      </c>
      <c r="BD37">
        <v>11</v>
      </c>
      <c r="BE37">
        <v>60741.803</v>
      </c>
      <c r="BF37">
        <v>7.7508054872852561E-2</v>
      </c>
      <c r="BG37">
        <v>6.5402034873664153E-2</v>
      </c>
      <c r="BH37">
        <v>333085.02000000008</v>
      </c>
      <c r="BI37">
        <v>1.4134466329347381E-2</v>
      </c>
      <c r="BJ37">
        <v>1.1926797302668362E-2</v>
      </c>
      <c r="BK37">
        <v>1</v>
      </c>
      <c r="BL37" t="s">
        <v>67</v>
      </c>
      <c r="BM37">
        <v>0</v>
      </c>
      <c r="BN37" t="s">
        <v>475</v>
      </c>
    </row>
    <row r="38" spans="1:66">
      <c r="A38" s="139" t="str">
        <f t="shared" si="20"/>
        <v>미래교통</v>
      </c>
      <c r="B38" s="139" t="str">
        <f t="shared" si="1"/>
        <v>111-2</v>
      </c>
      <c r="C38" s="140" t="str">
        <f t="shared" si="21"/>
        <v>72바1546</v>
      </c>
      <c r="D38" s="114" t="str">
        <f t="shared" si="22"/>
        <v>대형</v>
      </c>
      <c r="E38" s="110" t="str">
        <f t="shared" si="16"/>
        <v>D</v>
      </c>
      <c r="F38" s="160">
        <f t="shared" si="17"/>
        <v>0.83954545454545448</v>
      </c>
      <c r="G38" s="161">
        <f t="shared" si="18"/>
        <v>1.847</v>
      </c>
      <c r="H38" s="162">
        <f t="shared" si="19"/>
        <v>2.2000000000000002</v>
      </c>
      <c r="I38" s="163">
        <f t="shared" si="23"/>
        <v>5117.2539999999999</v>
      </c>
      <c r="J38" s="164">
        <f t="shared" si="24"/>
        <v>2.6115429452629877E-2</v>
      </c>
      <c r="K38" s="164">
        <f t="shared" si="25"/>
        <v>0.40834576520842231</v>
      </c>
      <c r="L38" s="164">
        <f t="shared" si="26"/>
        <v>0.19307230010470461</v>
      </c>
      <c r="M38" s="165">
        <f t="shared" si="27"/>
        <v>16.437999999999999</v>
      </c>
      <c r="N38" s="166">
        <f t="shared" si="28"/>
        <v>0.313</v>
      </c>
      <c r="O38" s="166">
        <f t="shared" si="29"/>
        <v>53.173000000000002</v>
      </c>
      <c r="P38" s="167">
        <f t="shared" si="30"/>
        <v>0.27666666666666667</v>
      </c>
      <c r="Q38" s="168">
        <f t="shared" si="31"/>
        <v>82</v>
      </c>
      <c r="R38" s="169">
        <f t="shared" si="32"/>
        <v>26.72139917893816</v>
      </c>
      <c r="S38" s="141">
        <f t="shared" si="33"/>
        <v>16</v>
      </c>
      <c r="T38" s="141">
        <f t="shared" si="34"/>
        <v>2721</v>
      </c>
      <c r="U38" t="s">
        <v>119</v>
      </c>
      <c r="V38" t="s">
        <v>121</v>
      </c>
      <c r="W38" t="s">
        <v>119</v>
      </c>
      <c r="X38" s="4" t="s">
        <v>121</v>
      </c>
      <c r="Y38" s="4" t="s">
        <v>230</v>
      </c>
      <c r="Z38" s="4" t="s">
        <v>140</v>
      </c>
      <c r="AA38" s="4" t="s">
        <v>48</v>
      </c>
      <c r="AB38" s="4">
        <v>510</v>
      </c>
      <c r="AC38" s="4">
        <v>5117.2539999999999</v>
      </c>
      <c r="AD38" s="4">
        <v>2770.4690000000001</v>
      </c>
      <c r="AE38" s="4">
        <v>1.847</v>
      </c>
      <c r="AF38" s="4">
        <v>2.2000000000000002</v>
      </c>
      <c r="AG38" s="4">
        <v>16.437999999999999</v>
      </c>
      <c r="AH38" s="4">
        <v>338.62215500000002</v>
      </c>
      <c r="AI38" s="4">
        <v>8.8432630000000003</v>
      </c>
      <c r="AJ38" s="4">
        <v>138.274923</v>
      </c>
      <c r="AK38" s="4">
        <v>988</v>
      </c>
      <c r="AL38" s="4">
        <v>16</v>
      </c>
      <c r="AM38" s="4">
        <v>2721</v>
      </c>
      <c r="AN38" s="4">
        <v>82</v>
      </c>
      <c r="AO38" s="4">
        <v>15.111988</v>
      </c>
      <c r="AP38" s="4">
        <v>2842.5</v>
      </c>
      <c r="AQ38" s="4">
        <v>16.600000000000001</v>
      </c>
      <c r="AR38" s="4">
        <v>44</v>
      </c>
      <c r="AS38" s="4">
        <v>19839</v>
      </c>
      <c r="AT38" s="4">
        <v>0.313</v>
      </c>
      <c r="AU38" s="4">
        <v>53.173000000000002</v>
      </c>
      <c r="AV38" s="4">
        <v>43472</v>
      </c>
      <c r="AW38" s="4">
        <v>0</v>
      </c>
      <c r="AX38" s="4">
        <v>0.54</v>
      </c>
      <c r="AY38">
        <v>0.83954545454545448</v>
      </c>
      <c r="AZ38" t="s">
        <v>67</v>
      </c>
      <c r="BA38" t="s">
        <v>216</v>
      </c>
      <c r="BB38">
        <v>5</v>
      </c>
      <c r="BC38" t="s">
        <v>493</v>
      </c>
      <c r="BD38">
        <v>10</v>
      </c>
      <c r="BE38">
        <v>60741.803</v>
      </c>
      <c r="BF38">
        <v>8.4246001061246079E-2</v>
      </c>
      <c r="BG38">
        <v>7.0728347254600685E-2</v>
      </c>
      <c r="BH38">
        <v>333085.02000000008</v>
      </c>
      <c r="BI38">
        <v>1.5363206667174641E-2</v>
      </c>
      <c r="BJ38">
        <v>1.2898110324668892E-2</v>
      </c>
      <c r="BK38">
        <v>1</v>
      </c>
      <c r="BL38" t="s">
        <v>70</v>
      </c>
      <c r="BM38">
        <v>1</v>
      </c>
      <c r="BN38" t="s">
        <v>469</v>
      </c>
    </row>
    <row r="39" spans="1:66">
      <c r="A39" s="142" t="str">
        <f t="shared" si="20"/>
        <v>미래교통</v>
      </c>
      <c r="B39" s="142" t="str">
        <f t="shared" si="1"/>
        <v>111-2</v>
      </c>
      <c r="C39" s="143" t="str">
        <f t="shared" si="21"/>
        <v>72바1547</v>
      </c>
      <c r="D39" s="131" t="str">
        <f t="shared" si="22"/>
        <v>대형</v>
      </c>
      <c r="E39" s="127" t="str">
        <f t="shared" si="16"/>
        <v>B</v>
      </c>
      <c r="F39" s="150">
        <f t="shared" si="17"/>
        <v>0.92636363636363617</v>
      </c>
      <c r="G39" s="151">
        <f t="shared" si="18"/>
        <v>2.0379999999999998</v>
      </c>
      <c r="H39" s="152">
        <f t="shared" si="19"/>
        <v>2.2000000000000002</v>
      </c>
      <c r="I39" s="153">
        <f t="shared" si="23"/>
        <v>3683.2750000000001</v>
      </c>
      <c r="J39" s="154">
        <f t="shared" si="24"/>
        <v>9.9540641036029893E-3</v>
      </c>
      <c r="K39" s="154">
        <f t="shared" si="25"/>
        <v>0.37655071924683625</v>
      </c>
      <c r="L39" s="154">
        <f t="shared" si="26"/>
        <v>0.25737964175903238</v>
      </c>
      <c r="M39" s="155">
        <f t="shared" si="27"/>
        <v>12.305</v>
      </c>
      <c r="N39" s="156">
        <f t="shared" si="28"/>
        <v>5.05</v>
      </c>
      <c r="O39" s="156">
        <f t="shared" si="29"/>
        <v>16.940999999999999</v>
      </c>
      <c r="P39" s="157">
        <f t="shared" si="30"/>
        <v>2.7683333333333331</v>
      </c>
      <c r="Q39" s="158">
        <f t="shared" si="31"/>
        <v>90</v>
      </c>
      <c r="R39" s="159">
        <f t="shared" si="32"/>
        <v>26.227967926594175</v>
      </c>
      <c r="S39" s="144">
        <f t="shared" si="33"/>
        <v>186</v>
      </c>
      <c r="T39" s="144">
        <f t="shared" si="34"/>
        <v>624</v>
      </c>
      <c r="U39" t="s">
        <v>119</v>
      </c>
      <c r="V39" s="5" t="s">
        <v>121</v>
      </c>
      <c r="W39" t="s">
        <v>119</v>
      </c>
      <c r="X39" s="5" t="s">
        <v>121</v>
      </c>
      <c r="Y39" t="s">
        <v>494</v>
      </c>
      <c r="Z39" t="s">
        <v>140</v>
      </c>
      <c r="AA39" t="s">
        <v>48</v>
      </c>
      <c r="AB39">
        <v>510</v>
      </c>
      <c r="AC39" s="1">
        <v>3683.2750000000001</v>
      </c>
      <c r="AD39" s="1">
        <v>1807.229</v>
      </c>
      <c r="AE39" s="28">
        <v>2.0379999999999998</v>
      </c>
      <c r="AF39">
        <v>2.2000000000000002</v>
      </c>
      <c r="AG39">
        <v>12.305</v>
      </c>
      <c r="AH39">
        <v>228.90660299999999</v>
      </c>
      <c r="AI39">
        <v>2.2785510000000002</v>
      </c>
      <c r="AJ39">
        <v>86.194946000000002</v>
      </c>
      <c r="AK39">
        <v>948</v>
      </c>
      <c r="AL39">
        <v>186</v>
      </c>
      <c r="AM39">
        <v>624</v>
      </c>
      <c r="AN39">
        <v>90</v>
      </c>
      <c r="AO39">
        <v>16.090731999999999</v>
      </c>
      <c r="AP39">
        <v>2357.9</v>
      </c>
      <c r="AQ39">
        <v>166.1</v>
      </c>
      <c r="AR39">
        <v>32</v>
      </c>
      <c r="AS39">
        <v>7130</v>
      </c>
      <c r="AT39">
        <v>5.05</v>
      </c>
      <c r="AU39">
        <v>16.940999999999999</v>
      </c>
      <c r="AV39">
        <v>31524</v>
      </c>
      <c r="AW39">
        <v>0</v>
      </c>
      <c r="AX39">
        <v>0.5</v>
      </c>
      <c r="AY39">
        <v>0.92636363636363617</v>
      </c>
      <c r="AZ39" t="s">
        <v>68</v>
      </c>
      <c r="BA39" t="s">
        <v>216</v>
      </c>
      <c r="BB39">
        <v>1</v>
      </c>
      <c r="BC39" t="s">
        <v>231</v>
      </c>
      <c r="BD39">
        <v>7</v>
      </c>
      <c r="BE39">
        <v>60741.803</v>
      </c>
      <c r="BF39">
        <v>6.0638223070197637E-2</v>
      </c>
      <c r="BG39">
        <v>5.6173044825937615E-2</v>
      </c>
      <c r="BH39">
        <v>333085.02000000008</v>
      </c>
      <c r="BI39">
        <v>1.1058062593148137E-2</v>
      </c>
      <c r="BJ39">
        <v>1.0243787074925409E-2</v>
      </c>
      <c r="BK39">
        <v>1</v>
      </c>
      <c r="BL39" t="s">
        <v>67</v>
      </c>
      <c r="BM39">
        <v>2</v>
      </c>
      <c r="BN39" t="s">
        <v>469</v>
      </c>
    </row>
    <row r="40" spans="1:66">
      <c r="A40" s="139" t="str">
        <f t="shared" si="20"/>
        <v>미래교통</v>
      </c>
      <c r="B40" s="139" t="str">
        <f t="shared" si="1"/>
        <v>111-2</v>
      </c>
      <c r="C40" s="140" t="str">
        <f t="shared" si="21"/>
        <v>72바1548</v>
      </c>
      <c r="D40" s="114" t="str">
        <f t="shared" si="22"/>
        <v>대형</v>
      </c>
      <c r="E40" s="110" t="str">
        <f t="shared" si="16"/>
        <v>C</v>
      </c>
      <c r="F40" s="160">
        <f t="shared" si="17"/>
        <v>0.8745454545454544</v>
      </c>
      <c r="G40" s="161">
        <f t="shared" si="18"/>
        <v>1.9239999999999999</v>
      </c>
      <c r="H40" s="162">
        <f t="shared" si="19"/>
        <v>2.2000000000000002</v>
      </c>
      <c r="I40" s="163">
        <f t="shared" si="23"/>
        <v>4434.4960000000001</v>
      </c>
      <c r="J40" s="164">
        <f t="shared" si="24"/>
        <v>2.281206581681117E-2</v>
      </c>
      <c r="K40" s="164">
        <f t="shared" si="25"/>
        <v>0.41835614548672873</v>
      </c>
      <c r="L40" s="164">
        <f t="shared" si="26"/>
        <v>0.19415960686400438</v>
      </c>
      <c r="M40" s="165">
        <f t="shared" si="27"/>
        <v>18.145</v>
      </c>
      <c r="N40" s="166">
        <f t="shared" si="28"/>
        <v>1.5329999999999999</v>
      </c>
      <c r="O40" s="166">
        <f t="shared" si="29"/>
        <v>58.225000000000001</v>
      </c>
      <c r="P40" s="167">
        <f t="shared" si="30"/>
        <v>1.4750000000000001</v>
      </c>
      <c r="Q40" s="168">
        <f t="shared" si="31"/>
        <v>90</v>
      </c>
      <c r="R40" s="169">
        <f t="shared" si="32"/>
        <v>27.79850190857621</v>
      </c>
      <c r="S40" s="141">
        <f t="shared" si="33"/>
        <v>68</v>
      </c>
      <c r="T40" s="141">
        <f t="shared" si="34"/>
        <v>2582</v>
      </c>
      <c r="U40" t="s">
        <v>119</v>
      </c>
      <c r="V40" t="s">
        <v>121</v>
      </c>
      <c r="W40" s="4" t="s">
        <v>119</v>
      </c>
      <c r="X40" s="4" t="s">
        <v>121</v>
      </c>
      <c r="Y40" s="4" t="s">
        <v>232</v>
      </c>
      <c r="Z40" s="4" t="s">
        <v>140</v>
      </c>
      <c r="AA40" s="4" t="s">
        <v>48</v>
      </c>
      <c r="AB40" s="4">
        <v>510</v>
      </c>
      <c r="AC40" s="4">
        <v>4434.4960000000001</v>
      </c>
      <c r="AD40" s="4">
        <v>2305.37</v>
      </c>
      <c r="AE40" s="4">
        <v>1.9239999999999999</v>
      </c>
      <c r="AF40" s="4">
        <v>2.2000000000000002</v>
      </c>
      <c r="AG40" s="4">
        <v>18.145</v>
      </c>
      <c r="AH40" s="4">
        <v>285.45770700000003</v>
      </c>
      <c r="AI40" s="4">
        <v>6.5118799999999997</v>
      </c>
      <c r="AJ40" s="4">
        <v>119.42298599999999</v>
      </c>
      <c r="AK40" s="4">
        <v>861</v>
      </c>
      <c r="AL40" s="4">
        <v>68</v>
      </c>
      <c r="AM40" s="4">
        <v>2582</v>
      </c>
      <c r="AN40" s="4">
        <v>90</v>
      </c>
      <c r="AO40" s="4">
        <v>15.534686000000001</v>
      </c>
      <c r="AP40" s="4">
        <v>2248.1999999999998</v>
      </c>
      <c r="AQ40" s="4">
        <v>88.5</v>
      </c>
      <c r="AR40" s="4">
        <v>29</v>
      </c>
      <c r="AS40" s="4">
        <v>11846</v>
      </c>
      <c r="AT40" s="4">
        <v>1.5329999999999999</v>
      </c>
      <c r="AU40" s="4">
        <v>58.225000000000001</v>
      </c>
      <c r="AV40" s="4">
        <v>38616</v>
      </c>
      <c r="AW40" s="4">
        <v>0</v>
      </c>
      <c r="AX40" s="4">
        <v>0.57999999999999996</v>
      </c>
      <c r="AY40">
        <v>0.8745454545454544</v>
      </c>
      <c r="AZ40" t="s">
        <v>69</v>
      </c>
      <c r="BA40" t="s">
        <v>216</v>
      </c>
      <c r="BB40">
        <v>1</v>
      </c>
      <c r="BC40" t="s">
        <v>233</v>
      </c>
      <c r="BD40">
        <v>4</v>
      </c>
      <c r="BE40">
        <v>60741.803</v>
      </c>
      <c r="BF40">
        <v>7.3005669588043012E-2</v>
      </c>
      <c r="BG40">
        <v>6.3846776494270327E-2</v>
      </c>
      <c r="BH40">
        <v>333085.02000000008</v>
      </c>
      <c r="BI40">
        <v>1.331340568843354E-2</v>
      </c>
      <c r="BJ40">
        <v>1.1643178429339148E-2</v>
      </c>
      <c r="BK40">
        <v>1</v>
      </c>
      <c r="BL40" t="s">
        <v>67</v>
      </c>
      <c r="BM40">
        <v>1</v>
      </c>
      <c r="BN40" t="s">
        <v>469</v>
      </c>
    </row>
    <row r="41" spans="1:66">
      <c r="A41" s="142" t="str">
        <f t="shared" si="20"/>
        <v>미래교통</v>
      </c>
      <c r="B41" s="142" t="str">
        <f t="shared" si="1"/>
        <v>117</v>
      </c>
      <c r="C41" s="143" t="str">
        <f t="shared" si="21"/>
        <v>75아1243</v>
      </c>
      <c r="D41" s="131" t="str">
        <f t="shared" si="22"/>
        <v>대형</v>
      </c>
      <c r="E41" s="127" t="str">
        <f t="shared" si="16"/>
        <v>S</v>
      </c>
      <c r="F41" s="150">
        <f t="shared" si="17"/>
        <v>1.0488888888888888</v>
      </c>
      <c r="G41" s="151">
        <f t="shared" si="18"/>
        <v>2.8319999999999999</v>
      </c>
      <c r="H41" s="152">
        <f t="shared" si="19"/>
        <v>2.7</v>
      </c>
      <c r="I41" s="153">
        <f t="shared" si="23"/>
        <v>8207.6820000000007</v>
      </c>
      <c r="J41" s="154">
        <f t="shared" si="24"/>
        <v>1.0864280448694546E-2</v>
      </c>
      <c r="K41" s="154">
        <f t="shared" si="25"/>
        <v>0.19243655647079713</v>
      </c>
      <c r="L41" s="154">
        <f t="shared" si="26"/>
        <v>8.8697393490634741E-2</v>
      </c>
      <c r="M41" s="155">
        <f t="shared" si="27"/>
        <v>18.207999999999998</v>
      </c>
      <c r="N41" s="156">
        <f t="shared" si="28"/>
        <v>1.2E-2</v>
      </c>
      <c r="O41" s="156">
        <f t="shared" si="29"/>
        <v>1.633</v>
      </c>
      <c r="P41" s="157">
        <f t="shared" si="30"/>
        <v>896.12166666666667</v>
      </c>
      <c r="Q41" s="158">
        <f t="shared" si="31"/>
        <v>96</v>
      </c>
      <c r="R41" s="159">
        <f t="shared" si="32"/>
        <v>51.738136213598388</v>
      </c>
      <c r="S41" s="144">
        <f t="shared" si="33"/>
        <v>1</v>
      </c>
      <c r="T41" s="144">
        <f t="shared" si="34"/>
        <v>134</v>
      </c>
      <c r="U41" t="s">
        <v>119</v>
      </c>
      <c r="V41" t="s">
        <v>122</v>
      </c>
      <c r="W41" t="s">
        <v>119</v>
      </c>
      <c r="X41" s="4" t="s">
        <v>122</v>
      </c>
      <c r="Y41" s="4" t="s">
        <v>234</v>
      </c>
      <c r="Z41" s="4" t="s">
        <v>140</v>
      </c>
      <c r="AA41" s="4" t="s">
        <v>48</v>
      </c>
      <c r="AB41" s="4">
        <v>510</v>
      </c>
      <c r="AC41" s="4">
        <v>8207.6820000000007</v>
      </c>
      <c r="AD41" s="4">
        <v>2897.875</v>
      </c>
      <c r="AE41" s="4">
        <v>2.8319999999999999</v>
      </c>
      <c r="AF41" s="4">
        <v>2.7</v>
      </c>
      <c r="AG41" s="4">
        <v>18.207999999999998</v>
      </c>
      <c r="AH41" s="4">
        <v>199.120228</v>
      </c>
      <c r="AI41" s="4">
        <v>2.1632980000000002</v>
      </c>
      <c r="AJ41" s="4">
        <v>38.318010999999998</v>
      </c>
      <c r="AK41" s="4">
        <v>728</v>
      </c>
      <c r="AL41" s="4">
        <v>1</v>
      </c>
      <c r="AM41" s="4">
        <v>134</v>
      </c>
      <c r="AN41" s="4">
        <v>96</v>
      </c>
      <c r="AO41" s="4">
        <v>41.219729000000001</v>
      </c>
      <c r="AP41" s="4">
        <v>109306.7</v>
      </c>
      <c r="AQ41" s="4">
        <v>53767.3</v>
      </c>
      <c r="AR41" s="4">
        <v>5</v>
      </c>
      <c r="AS41" s="4">
        <v>904</v>
      </c>
      <c r="AT41" s="4">
        <v>1.2E-2</v>
      </c>
      <c r="AU41" s="4">
        <v>1.633</v>
      </c>
      <c r="AV41" s="4">
        <v>68630</v>
      </c>
      <c r="AW41" s="4">
        <v>0</v>
      </c>
      <c r="AX41" s="4">
        <v>0.46</v>
      </c>
      <c r="AY41">
        <v>1.0488888888888888</v>
      </c>
      <c r="AZ41" t="s">
        <v>71</v>
      </c>
      <c r="BA41" t="s">
        <v>235</v>
      </c>
      <c r="BB41">
        <v>1</v>
      </c>
      <c r="BC41" t="s">
        <v>495</v>
      </c>
      <c r="BD41">
        <v>2</v>
      </c>
      <c r="BE41">
        <v>16143.288</v>
      </c>
      <c r="BF41">
        <v>0.50842690782695577</v>
      </c>
      <c r="BG41">
        <v>0.53328333443182907</v>
      </c>
      <c r="BH41">
        <v>333085.02000000008</v>
      </c>
      <c r="BI41">
        <v>2.4641402366278733E-2</v>
      </c>
      <c r="BJ41">
        <v>2.5846093148630133E-2</v>
      </c>
      <c r="BK41">
        <v>1</v>
      </c>
      <c r="BL41" t="s">
        <v>66</v>
      </c>
      <c r="BM41">
        <v>1</v>
      </c>
      <c r="BN41" t="s">
        <v>469</v>
      </c>
    </row>
    <row r="42" spans="1:66">
      <c r="A42" s="139" t="str">
        <f t="shared" si="20"/>
        <v>미래교통</v>
      </c>
      <c r="B42" s="139" t="str">
        <f t="shared" si="1"/>
        <v>117</v>
      </c>
      <c r="C42" s="140" t="str">
        <f t="shared" si="21"/>
        <v>75아1244</v>
      </c>
      <c r="D42" s="114" t="str">
        <f t="shared" si="22"/>
        <v>대형</v>
      </c>
      <c r="E42" s="110" t="str">
        <f t="shared" si="16"/>
        <v>A</v>
      </c>
      <c r="F42" s="160">
        <f t="shared" si="17"/>
        <v>0.96259259259259256</v>
      </c>
      <c r="G42" s="161">
        <f t="shared" si="18"/>
        <v>2.5990000000000002</v>
      </c>
      <c r="H42" s="162">
        <f t="shared" si="19"/>
        <v>2.7</v>
      </c>
      <c r="I42" s="163">
        <f t="shared" si="23"/>
        <v>7935.6059999999998</v>
      </c>
      <c r="J42" s="164">
        <f t="shared" si="24"/>
        <v>2.1119130051107438E-2</v>
      </c>
      <c r="K42" s="164">
        <f t="shared" si="25"/>
        <v>0.29793826378338711</v>
      </c>
      <c r="L42" s="164">
        <f t="shared" si="26"/>
        <v>8.5437709483056498E-2</v>
      </c>
      <c r="M42" s="165">
        <f t="shared" si="27"/>
        <v>22.189</v>
      </c>
      <c r="N42" s="166">
        <f t="shared" si="28"/>
        <v>2.5000000000000001E-2</v>
      </c>
      <c r="O42" s="166">
        <f t="shared" si="29"/>
        <v>5.1159999999999997</v>
      </c>
      <c r="P42" s="167">
        <f t="shared" si="30"/>
        <v>1478.2133333333334</v>
      </c>
      <c r="Q42" s="168">
        <f t="shared" si="31"/>
        <v>97</v>
      </c>
      <c r="R42" s="169">
        <f t="shared" si="32"/>
        <v>54.978656296634099</v>
      </c>
      <c r="S42" s="141">
        <f t="shared" si="33"/>
        <v>2</v>
      </c>
      <c r="T42" s="141">
        <f t="shared" si="34"/>
        <v>406</v>
      </c>
      <c r="U42" t="s">
        <v>119</v>
      </c>
      <c r="V42" t="s">
        <v>122</v>
      </c>
      <c r="W42" t="s">
        <v>119</v>
      </c>
      <c r="X42" s="4" t="s">
        <v>122</v>
      </c>
      <c r="Y42" s="4" t="s">
        <v>236</v>
      </c>
      <c r="Z42" s="4" t="s">
        <v>140</v>
      </c>
      <c r="AA42" s="4" t="s">
        <v>48</v>
      </c>
      <c r="AB42" s="4">
        <v>510</v>
      </c>
      <c r="AC42" s="4">
        <v>7935.6059999999998</v>
      </c>
      <c r="AD42" s="4">
        <v>3053.386</v>
      </c>
      <c r="AE42" s="4">
        <v>2.5990000000000002</v>
      </c>
      <c r="AF42" s="4">
        <v>2.7</v>
      </c>
      <c r="AG42" s="4">
        <v>22.189</v>
      </c>
      <c r="AH42" s="4">
        <v>211.97052099999999</v>
      </c>
      <c r="AI42" s="4">
        <v>4.4766329999999996</v>
      </c>
      <c r="AJ42" s="4">
        <v>63.154128999999998</v>
      </c>
      <c r="AK42" s="4">
        <v>678</v>
      </c>
      <c r="AL42" s="4">
        <v>2</v>
      </c>
      <c r="AM42" s="4">
        <v>406</v>
      </c>
      <c r="AN42" s="4">
        <v>97</v>
      </c>
      <c r="AO42" s="4">
        <v>37.437308999999999</v>
      </c>
      <c r="AP42" s="4">
        <v>135633.5</v>
      </c>
      <c r="AQ42" s="4">
        <v>88692.800000000003</v>
      </c>
      <c r="AR42" s="4">
        <v>70</v>
      </c>
      <c r="AS42" s="4">
        <v>87924</v>
      </c>
      <c r="AT42" s="4">
        <v>2.5000000000000001E-2</v>
      </c>
      <c r="AU42" s="4">
        <v>5.1159999999999997</v>
      </c>
      <c r="AV42" s="4">
        <v>76478</v>
      </c>
      <c r="AW42" s="4">
        <v>0</v>
      </c>
      <c r="AX42" s="4">
        <v>0.46</v>
      </c>
      <c r="AY42">
        <v>0.96259259259259256</v>
      </c>
      <c r="AZ42" t="s">
        <v>66</v>
      </c>
      <c r="BA42" t="s">
        <v>235</v>
      </c>
      <c r="BB42">
        <v>1</v>
      </c>
      <c r="BC42" t="s">
        <v>430</v>
      </c>
      <c r="BD42">
        <v>3</v>
      </c>
      <c r="BE42">
        <v>16143.288</v>
      </c>
      <c r="BF42">
        <v>0.49157309217304429</v>
      </c>
      <c r="BG42">
        <v>0.47318461724360816</v>
      </c>
      <c r="BH42">
        <v>333085.02000000008</v>
      </c>
      <c r="BI42">
        <v>2.3824565872100755E-2</v>
      </c>
      <c r="BJ42">
        <v>2.2933350630218466E-2</v>
      </c>
      <c r="BK42">
        <v>1</v>
      </c>
      <c r="BL42" t="s">
        <v>68</v>
      </c>
      <c r="BM42">
        <v>1</v>
      </c>
      <c r="BN42" t="s">
        <v>469</v>
      </c>
    </row>
    <row r="43" spans="1:66">
      <c r="A43" s="142" t="str">
        <f t="shared" si="20"/>
        <v>미래교통</v>
      </c>
      <c r="B43" s="142" t="str">
        <f t="shared" si="1"/>
        <v>304</v>
      </c>
      <c r="C43" s="143" t="str">
        <f t="shared" si="21"/>
        <v>70바5915</v>
      </c>
      <c r="D43" s="131" t="str">
        <f t="shared" si="22"/>
        <v>대형</v>
      </c>
      <c r="E43" s="127" t="str">
        <f t="shared" si="16"/>
        <v>C</v>
      </c>
      <c r="F43" s="150">
        <f t="shared" si="17"/>
        <v>0.86866666666666659</v>
      </c>
      <c r="G43" s="151">
        <f t="shared" si="18"/>
        <v>2.6059999999999999</v>
      </c>
      <c r="H43" s="152">
        <f t="shared" si="19"/>
        <v>3</v>
      </c>
      <c r="I43" s="153">
        <f t="shared" si="23"/>
        <v>9428.6419999999998</v>
      </c>
      <c r="J43" s="154">
        <f t="shared" si="24"/>
        <v>1.3294151485116859E-2</v>
      </c>
      <c r="K43" s="154">
        <f t="shared" si="25"/>
        <v>0.30217694539165552</v>
      </c>
      <c r="L43" s="154">
        <f t="shared" si="26"/>
        <v>0.15866547907959599</v>
      </c>
      <c r="M43" s="155">
        <f t="shared" si="27"/>
        <v>19.864999999999998</v>
      </c>
      <c r="N43" s="156">
        <f t="shared" si="28"/>
        <v>0.106</v>
      </c>
      <c r="O43" s="156">
        <f t="shared" si="29"/>
        <v>10.574</v>
      </c>
      <c r="P43" s="157">
        <f t="shared" si="30"/>
        <v>685.73333333333335</v>
      </c>
      <c r="Q43" s="158">
        <f t="shared" si="31"/>
        <v>103</v>
      </c>
      <c r="R43" s="159">
        <f t="shared" si="32"/>
        <v>40.94231430518159</v>
      </c>
      <c r="S43" s="144">
        <f t="shared" si="33"/>
        <v>10</v>
      </c>
      <c r="T43" s="144">
        <f t="shared" si="34"/>
        <v>997</v>
      </c>
      <c r="U43" t="s">
        <v>119</v>
      </c>
      <c r="V43" t="s">
        <v>91</v>
      </c>
      <c r="W43" s="4" t="s">
        <v>119</v>
      </c>
      <c r="X43" s="4" t="s">
        <v>91</v>
      </c>
      <c r="Y43" s="4" t="s">
        <v>237</v>
      </c>
      <c r="Z43" s="4" t="s">
        <v>140</v>
      </c>
      <c r="AA43" s="4" t="s">
        <v>48</v>
      </c>
      <c r="AB43" s="4">
        <v>510</v>
      </c>
      <c r="AC43" s="4">
        <v>9428.6419999999998</v>
      </c>
      <c r="AD43" s="4">
        <v>3617.9050000000002</v>
      </c>
      <c r="AE43" s="4">
        <v>2.6059999999999999</v>
      </c>
      <c r="AF43" s="4">
        <v>3</v>
      </c>
      <c r="AG43" s="4">
        <v>19.864999999999998</v>
      </c>
      <c r="AH43" s="4">
        <v>336.42244899999997</v>
      </c>
      <c r="AI43" s="4">
        <v>4.4724510000000004</v>
      </c>
      <c r="AJ43" s="4">
        <v>101.659108</v>
      </c>
      <c r="AK43" s="4">
        <v>1496</v>
      </c>
      <c r="AL43" s="4">
        <v>10</v>
      </c>
      <c r="AM43" s="4">
        <v>997</v>
      </c>
      <c r="AN43" s="4">
        <v>103</v>
      </c>
      <c r="AO43" s="4">
        <v>28.026197</v>
      </c>
      <c r="AP43" s="4">
        <v>90058.9</v>
      </c>
      <c r="AQ43" s="4">
        <v>41144</v>
      </c>
      <c r="AR43" s="4">
        <v>2</v>
      </c>
      <c r="AS43" s="4">
        <v>2299</v>
      </c>
      <c r="AT43" s="4">
        <v>0.106</v>
      </c>
      <c r="AU43" s="4">
        <v>10.574</v>
      </c>
      <c r="AV43" s="4">
        <v>86091</v>
      </c>
      <c r="AW43" s="4">
        <v>0</v>
      </c>
      <c r="AX43" s="4">
        <v>0.56999999999999995</v>
      </c>
      <c r="AY43">
        <v>0.86866666666666659</v>
      </c>
      <c r="AZ43" t="s">
        <v>69</v>
      </c>
      <c r="BA43" t="s">
        <v>238</v>
      </c>
      <c r="BB43">
        <v>3</v>
      </c>
      <c r="BC43" t="s">
        <v>496</v>
      </c>
      <c r="BD43">
        <v>11</v>
      </c>
      <c r="BE43">
        <v>51162.816000000006</v>
      </c>
      <c r="BF43">
        <v>0.18428700249806421</v>
      </c>
      <c r="BG43">
        <v>0.1600839761699851</v>
      </c>
      <c r="BH43">
        <v>333085.02000000008</v>
      </c>
      <c r="BI43">
        <v>2.8307013026283794E-2</v>
      </c>
      <c r="BJ43">
        <v>2.4589358648831851E-2</v>
      </c>
      <c r="BK43">
        <v>1</v>
      </c>
      <c r="BL43" t="s">
        <v>67</v>
      </c>
      <c r="BM43">
        <v>1</v>
      </c>
      <c r="BN43" t="s">
        <v>469</v>
      </c>
    </row>
    <row r="44" spans="1:66">
      <c r="A44" s="139" t="str">
        <f t="shared" ref="A44:A45" si="35">W44</f>
        <v>미래교통</v>
      </c>
      <c r="B44" s="139" t="str">
        <f t="shared" ref="B44:B45" si="36">X44</f>
        <v>304</v>
      </c>
      <c r="C44" s="140" t="str">
        <f t="shared" ref="C44:C45" si="37">Y44</f>
        <v>70바5930</v>
      </c>
      <c r="D44" s="114" t="str">
        <f t="shared" ref="D44:D45" si="38">Z44</f>
        <v>대형</v>
      </c>
      <c r="E44" s="110" t="str">
        <f t="shared" ref="E44:E45" si="39">AZ44</f>
        <v>C</v>
      </c>
      <c r="F44" s="160">
        <f t="shared" ref="F44:F45" si="40">G44/H44</f>
        <v>0.89733333333333343</v>
      </c>
      <c r="G44" s="161">
        <f t="shared" ref="G44:G45" si="41">AE44</f>
        <v>2.6920000000000002</v>
      </c>
      <c r="H44" s="162">
        <f t="shared" ref="H44:H45" si="42">AF44</f>
        <v>3</v>
      </c>
      <c r="I44" s="163">
        <f t="shared" ref="I44:I45" si="43">AC44</f>
        <v>10634.76</v>
      </c>
      <c r="J44" s="164">
        <f t="shared" ref="J44:J45" si="44">AI44/AH44</f>
        <v>5.5476518577534696E-3</v>
      </c>
      <c r="K44" s="164">
        <f t="shared" ref="K44:K45" si="45">AJ44/AH44</f>
        <v>0.30819260004446086</v>
      </c>
      <c r="L44" s="164">
        <f t="shared" ref="L44:L45" si="46">AK44/AC44</f>
        <v>0.1752742892176222</v>
      </c>
      <c r="M44" s="165">
        <f t="shared" ref="M44:M45" si="47">AG44</f>
        <v>19.46</v>
      </c>
      <c r="N44" s="166">
        <f t="shared" ref="N44:N45" si="48">IF(AW44=0,AT44,"속도계이상")</f>
        <v>0.13200000000000001</v>
      </c>
      <c r="O44" s="166">
        <f t="shared" ref="O44:O45" si="49">IF(AW44=0,AU44,"속도계이상")</f>
        <v>19.117000000000001</v>
      </c>
      <c r="P44" s="167">
        <f t="shared" ref="P44:P45" si="50">AQ44/60</f>
        <v>910.17</v>
      </c>
      <c r="Q44" s="168">
        <f t="shared" ref="Q44:Q45" si="51">AN44</f>
        <v>113</v>
      </c>
      <c r="R44" s="169">
        <f t="shared" ref="R44:R45" si="52">AC44/(AH44-AI44-AJ44)</f>
        <v>40.928408094724979</v>
      </c>
      <c r="S44" s="141">
        <f t="shared" ref="S44:S45" si="53">IF(AW44=0,AL44,"속도계이상")</f>
        <v>14</v>
      </c>
      <c r="T44" s="141">
        <f t="shared" ref="T44:T45" si="54">IF(AW44=0,AM44,"속도계이상")</f>
        <v>2033</v>
      </c>
      <c r="U44" t="s">
        <v>119</v>
      </c>
      <c r="V44" t="s">
        <v>91</v>
      </c>
      <c r="W44" t="s">
        <v>119</v>
      </c>
      <c r="X44" s="4" t="s">
        <v>91</v>
      </c>
      <c r="Y44" s="4" t="s">
        <v>239</v>
      </c>
      <c r="Z44" s="4" t="s">
        <v>140</v>
      </c>
      <c r="AA44" s="4" t="s">
        <v>48</v>
      </c>
      <c r="AB44" s="4">
        <v>510</v>
      </c>
      <c r="AC44" s="4">
        <v>10634.76</v>
      </c>
      <c r="AD44" s="4">
        <v>3951.201</v>
      </c>
      <c r="AE44" s="4">
        <v>2.6920000000000002</v>
      </c>
      <c r="AF44" s="4">
        <v>3</v>
      </c>
      <c r="AG44" s="4">
        <v>19.46</v>
      </c>
      <c r="AH44" s="4">
        <v>378.62938300000002</v>
      </c>
      <c r="AI44" s="4">
        <v>2.1005039999999999</v>
      </c>
      <c r="AJ44" s="4">
        <v>116.690774</v>
      </c>
      <c r="AK44" s="4">
        <v>1864</v>
      </c>
      <c r="AL44" s="4">
        <v>14</v>
      </c>
      <c r="AM44" s="4">
        <v>2033</v>
      </c>
      <c r="AN44" s="4">
        <v>113</v>
      </c>
      <c r="AO44" s="4">
        <v>28.087519</v>
      </c>
      <c r="AP44" s="4">
        <v>94851.5</v>
      </c>
      <c r="AQ44" s="4">
        <v>54610.2</v>
      </c>
      <c r="AR44" s="4">
        <v>4</v>
      </c>
      <c r="AS44" s="4">
        <v>214</v>
      </c>
      <c r="AT44" s="4">
        <v>0.13200000000000001</v>
      </c>
      <c r="AU44" s="4">
        <v>19.117000000000001</v>
      </c>
      <c r="AV44" s="4">
        <v>100734</v>
      </c>
      <c r="AW44" s="4">
        <v>0</v>
      </c>
      <c r="AX44" s="4">
        <v>0.57999999999999996</v>
      </c>
      <c r="AY44">
        <v>0.89733333333333343</v>
      </c>
      <c r="AZ44" t="s">
        <v>69</v>
      </c>
      <c r="BA44" t="s">
        <v>238</v>
      </c>
      <c r="BB44">
        <v>1</v>
      </c>
      <c r="BC44" t="s">
        <v>431</v>
      </c>
      <c r="BD44">
        <v>11</v>
      </c>
      <c r="BE44">
        <v>51162.816000000006</v>
      </c>
      <c r="BF44">
        <v>0.20786111538504837</v>
      </c>
      <c r="BG44">
        <v>0.18652070753885008</v>
      </c>
      <c r="BH44">
        <v>333085.02000000008</v>
      </c>
      <c r="BI44">
        <v>3.1928064492362934E-2</v>
      </c>
      <c r="BJ44">
        <v>2.8650116537813675E-2</v>
      </c>
      <c r="BK44">
        <v>1</v>
      </c>
      <c r="BL44" t="s">
        <v>67</v>
      </c>
      <c r="BM44">
        <v>1</v>
      </c>
      <c r="BN44" t="s">
        <v>469</v>
      </c>
    </row>
    <row r="45" spans="1:66">
      <c r="A45" s="142" t="str">
        <f t="shared" si="35"/>
        <v>미래교통</v>
      </c>
      <c r="B45" s="142" t="str">
        <f t="shared" si="36"/>
        <v>304</v>
      </c>
      <c r="C45" s="143" t="str">
        <f t="shared" si="37"/>
        <v>70바5998</v>
      </c>
      <c r="D45" s="131" t="str">
        <f t="shared" si="38"/>
        <v>대형</v>
      </c>
      <c r="E45" s="127" t="str">
        <f t="shared" si="39"/>
        <v>C</v>
      </c>
      <c r="F45" s="150">
        <f t="shared" si="40"/>
        <v>0.86433333333333329</v>
      </c>
      <c r="G45" s="151">
        <f t="shared" si="41"/>
        <v>2.593</v>
      </c>
      <c r="H45" s="152">
        <f t="shared" si="42"/>
        <v>3</v>
      </c>
      <c r="I45" s="153">
        <f t="shared" si="43"/>
        <v>11069.262000000001</v>
      </c>
      <c r="J45" s="154">
        <f t="shared" si="44"/>
        <v>2.6986758439995855E-2</v>
      </c>
      <c r="K45" s="154">
        <f t="shared" si="45"/>
        <v>0.3094155876501849</v>
      </c>
      <c r="L45" s="154">
        <f t="shared" si="46"/>
        <v>0.15773409284196183</v>
      </c>
      <c r="M45" s="155">
        <f t="shared" si="47"/>
        <v>19.986999999999998</v>
      </c>
      <c r="N45" s="156">
        <f t="shared" si="48"/>
        <v>4.4999999999999998E-2</v>
      </c>
      <c r="O45" s="156">
        <f t="shared" si="49"/>
        <v>10.343999999999999</v>
      </c>
      <c r="P45" s="157">
        <f t="shared" si="50"/>
        <v>978.30166666666662</v>
      </c>
      <c r="Q45" s="158">
        <f t="shared" si="51"/>
        <v>116</v>
      </c>
      <c r="R45" s="159">
        <f t="shared" si="52"/>
        <v>40.921561777378514</v>
      </c>
      <c r="S45" s="144">
        <f t="shared" si="53"/>
        <v>5</v>
      </c>
      <c r="T45" s="144">
        <f t="shared" si="54"/>
        <v>1145</v>
      </c>
      <c r="U45" t="s">
        <v>119</v>
      </c>
      <c r="V45" t="s">
        <v>91</v>
      </c>
      <c r="W45" t="s">
        <v>119</v>
      </c>
      <c r="X45" s="4" t="s">
        <v>91</v>
      </c>
      <c r="Y45" s="4" t="s">
        <v>240</v>
      </c>
      <c r="Z45" s="4" t="s">
        <v>140</v>
      </c>
      <c r="AA45" s="4" t="s">
        <v>48</v>
      </c>
      <c r="AB45" s="4">
        <v>510</v>
      </c>
      <c r="AC45" s="4">
        <v>11069.262000000001</v>
      </c>
      <c r="AD45" s="4">
        <v>4268.8230000000003</v>
      </c>
      <c r="AE45" s="4">
        <v>2.593</v>
      </c>
      <c r="AF45" s="4">
        <v>3</v>
      </c>
      <c r="AG45" s="4">
        <v>19.986999999999998</v>
      </c>
      <c r="AH45" s="4">
        <v>407.62576300000001</v>
      </c>
      <c r="AI45" s="4">
        <v>11.000498</v>
      </c>
      <c r="AJ45" s="4">
        <v>126.125765</v>
      </c>
      <c r="AK45" s="4">
        <v>1746</v>
      </c>
      <c r="AL45" s="4">
        <v>5</v>
      </c>
      <c r="AM45" s="4">
        <v>1145</v>
      </c>
      <c r="AN45" s="4">
        <v>116</v>
      </c>
      <c r="AO45" s="4">
        <v>27.155452</v>
      </c>
      <c r="AP45" s="4">
        <v>102604.9</v>
      </c>
      <c r="AQ45" s="4">
        <v>58698.1</v>
      </c>
      <c r="AR45" s="4">
        <v>18</v>
      </c>
      <c r="AS45" s="4">
        <v>10669</v>
      </c>
      <c r="AT45" s="4">
        <v>4.4999999999999998E-2</v>
      </c>
      <c r="AU45" s="4">
        <v>10.343999999999999</v>
      </c>
      <c r="AV45" s="4">
        <v>107665</v>
      </c>
      <c r="AW45" s="4">
        <v>0</v>
      </c>
      <c r="AX45" s="4">
        <v>0.56999999999999995</v>
      </c>
      <c r="AY45">
        <v>0.86433333333333329</v>
      </c>
      <c r="AZ45" t="s">
        <v>69</v>
      </c>
      <c r="BA45" t="s">
        <v>238</v>
      </c>
      <c r="BB45">
        <v>4</v>
      </c>
      <c r="BC45" t="s">
        <v>497</v>
      </c>
      <c r="BD45">
        <v>12</v>
      </c>
      <c r="BE45">
        <v>51162.816000000006</v>
      </c>
      <c r="BF45">
        <v>0.21635365027601294</v>
      </c>
      <c r="BG45">
        <v>0.18700167172190052</v>
      </c>
      <c r="BH45">
        <v>333085.02000000008</v>
      </c>
      <c r="BI45">
        <v>3.3232542250023728E-2</v>
      </c>
      <c r="BJ45">
        <v>2.8723994018103841E-2</v>
      </c>
      <c r="BK45">
        <v>1</v>
      </c>
      <c r="BL45" t="s">
        <v>67</v>
      </c>
      <c r="BM45">
        <v>1</v>
      </c>
      <c r="BN45" t="s">
        <v>469</v>
      </c>
    </row>
    <row r="46" spans="1:66">
      <c r="A46" s="139" t="str">
        <f t="shared" ref="A46:A49" si="55">W46</f>
        <v>미래교통</v>
      </c>
      <c r="B46" s="139" t="str">
        <f t="shared" ref="B46:B49" si="56">X46</f>
        <v>304</v>
      </c>
      <c r="C46" s="140" t="str">
        <f t="shared" ref="C46:C49" si="57">Y46</f>
        <v>70바6002</v>
      </c>
      <c r="D46" s="114" t="str">
        <f t="shared" ref="D46:D49" si="58">Z46</f>
        <v>대형</v>
      </c>
      <c r="E46" s="110" t="str">
        <f t="shared" ref="E46:E49" si="59">AZ46</f>
        <v>C</v>
      </c>
      <c r="F46" s="160">
        <f t="shared" ref="F46:F49" si="60">G46/H46</f>
        <v>0.85099999999999998</v>
      </c>
      <c r="G46" s="161">
        <f t="shared" ref="G46:G49" si="61">AE46</f>
        <v>2.5529999999999999</v>
      </c>
      <c r="H46" s="162">
        <f t="shared" ref="H46:H49" si="62">AF46</f>
        <v>3</v>
      </c>
      <c r="I46" s="163">
        <f t="shared" ref="I46:I49" si="63">AC46</f>
        <v>10527.939</v>
      </c>
      <c r="J46" s="164">
        <f t="shared" ref="J46:J49" si="64">AI46/AH46</f>
        <v>1.3639579714163087E-2</v>
      </c>
      <c r="K46" s="164">
        <f t="shared" ref="K46:K49" si="65">AJ46/AH46</f>
        <v>0.31496209535091818</v>
      </c>
      <c r="L46" s="164">
        <f t="shared" ref="L46:L49" si="66">AK46/AC46</f>
        <v>0.18351170157805816</v>
      </c>
      <c r="M46" s="165">
        <f t="shared" ref="M46:M49" si="67">AG46</f>
        <v>21.713000000000001</v>
      </c>
      <c r="N46" s="166">
        <f t="shared" ref="N46:N49" si="68">IF(AW46=0,AT46,"속도계이상")</f>
        <v>0.30399999999999999</v>
      </c>
      <c r="O46" s="166">
        <f t="shared" ref="O46:O49" si="69">IF(AW46=0,AU46,"속도계이상")</f>
        <v>9.7170000000000005</v>
      </c>
      <c r="P46" s="167">
        <f t="shared" ref="P46:P49" si="70">AQ46/60</f>
        <v>843.21166666666659</v>
      </c>
      <c r="Q46" s="168">
        <f t="shared" ref="Q46:Q49" si="71">AN46</f>
        <v>107</v>
      </c>
      <c r="R46" s="169">
        <f t="shared" ref="R46:R49" si="72">AC46/(AH46-AI46-AJ46)</f>
        <v>42.125273326206006</v>
      </c>
      <c r="S46" s="141">
        <f t="shared" ref="S46:S49" si="73">IF(AW46=0,AL46,"속도계이상")</f>
        <v>32</v>
      </c>
      <c r="T46" s="141">
        <f t="shared" ref="T46:T49" si="74">IF(AW46=0,AM46,"속도계이상")</f>
        <v>1023</v>
      </c>
      <c r="U46" t="s">
        <v>119</v>
      </c>
      <c r="V46" t="s">
        <v>91</v>
      </c>
      <c r="W46" t="s">
        <v>119</v>
      </c>
      <c r="X46" s="4" t="s">
        <v>91</v>
      </c>
      <c r="Y46" s="4" t="s">
        <v>498</v>
      </c>
      <c r="Z46" s="4" t="s">
        <v>140</v>
      </c>
      <c r="AA46" s="4" t="s">
        <v>48</v>
      </c>
      <c r="AB46" s="4">
        <v>510</v>
      </c>
      <c r="AC46" s="4">
        <v>10527.939</v>
      </c>
      <c r="AD46" s="4">
        <v>4124.143</v>
      </c>
      <c r="AE46" s="4">
        <v>2.5529999999999999</v>
      </c>
      <c r="AF46" s="4">
        <v>3</v>
      </c>
      <c r="AG46" s="4">
        <v>21.713000000000001</v>
      </c>
      <c r="AH46" s="4">
        <v>372.23771599999998</v>
      </c>
      <c r="AI46" s="4">
        <v>5.0771660000000001</v>
      </c>
      <c r="AJ46" s="4">
        <v>117.240771</v>
      </c>
      <c r="AK46" s="4">
        <v>1932</v>
      </c>
      <c r="AL46" s="4">
        <v>32</v>
      </c>
      <c r="AM46" s="4">
        <v>1023</v>
      </c>
      <c r="AN46" s="4">
        <v>107</v>
      </c>
      <c r="AO46" s="4">
        <v>28.282837000000001</v>
      </c>
      <c r="AP46" s="4">
        <v>91736.2</v>
      </c>
      <c r="AQ46" s="4">
        <v>50592.7</v>
      </c>
      <c r="AR46" s="4">
        <v>11</v>
      </c>
      <c r="AS46" s="4">
        <v>1925</v>
      </c>
      <c r="AT46" s="4">
        <v>0.30399999999999999</v>
      </c>
      <c r="AU46" s="4">
        <v>9.7170000000000005</v>
      </c>
      <c r="AV46" s="4">
        <v>102671</v>
      </c>
      <c r="AW46" s="4">
        <v>0</v>
      </c>
      <c r="AX46" s="4">
        <v>0.57999999999999996</v>
      </c>
      <c r="AY46">
        <v>0.85099999999999998</v>
      </c>
      <c r="AZ46" t="s">
        <v>69</v>
      </c>
      <c r="BA46" t="s">
        <v>238</v>
      </c>
      <c r="BB46">
        <v>6</v>
      </c>
      <c r="BC46" t="s">
        <v>499</v>
      </c>
      <c r="BD46">
        <v>11</v>
      </c>
      <c r="BE46">
        <v>51162.816000000006</v>
      </c>
      <c r="BF46">
        <v>0.20577325141759201</v>
      </c>
      <c r="BG46">
        <v>0.17511303695637079</v>
      </c>
      <c r="BH46">
        <v>333085.02000000008</v>
      </c>
      <c r="BI46">
        <v>3.1607362588686808E-2</v>
      </c>
      <c r="BJ46">
        <v>2.6897865562972474E-2</v>
      </c>
      <c r="BK46">
        <v>1</v>
      </c>
      <c r="BL46" t="s">
        <v>67</v>
      </c>
      <c r="BM46">
        <v>1</v>
      </c>
      <c r="BN46" t="s">
        <v>469</v>
      </c>
    </row>
    <row r="47" spans="1:66">
      <c r="A47" s="142" t="str">
        <f t="shared" si="55"/>
        <v>미래교통</v>
      </c>
      <c r="B47" s="142" t="str">
        <f t="shared" si="56"/>
        <v>304</v>
      </c>
      <c r="C47" s="143" t="str">
        <f t="shared" si="57"/>
        <v>70바6003</v>
      </c>
      <c r="D47" s="131" t="str">
        <f t="shared" si="58"/>
        <v>대형</v>
      </c>
      <c r="E47" s="127" t="str">
        <f t="shared" si="59"/>
        <v>B</v>
      </c>
      <c r="F47" s="150">
        <f t="shared" si="60"/>
        <v>0.90066666666666662</v>
      </c>
      <c r="G47" s="151">
        <f t="shared" si="61"/>
        <v>2.702</v>
      </c>
      <c r="H47" s="152">
        <f t="shared" si="62"/>
        <v>3</v>
      </c>
      <c r="I47" s="153">
        <f t="shared" si="63"/>
        <v>9502.2129999999997</v>
      </c>
      <c r="J47" s="154">
        <f t="shared" si="64"/>
        <v>1.4288198991462263E-2</v>
      </c>
      <c r="K47" s="154">
        <f t="shared" si="65"/>
        <v>0.31114199041433527</v>
      </c>
      <c r="L47" s="154">
        <f t="shared" si="66"/>
        <v>0.2121611039449442</v>
      </c>
      <c r="M47" s="155">
        <f t="shared" si="67"/>
        <v>19.667999999999999</v>
      </c>
      <c r="N47" s="156">
        <f t="shared" si="68"/>
        <v>9.5000000000000001E-2</v>
      </c>
      <c r="O47" s="156">
        <f t="shared" si="69"/>
        <v>8.282</v>
      </c>
      <c r="P47" s="157">
        <f t="shared" si="70"/>
        <v>964.05333333333328</v>
      </c>
      <c r="Q47" s="158">
        <f t="shared" si="71"/>
        <v>114</v>
      </c>
      <c r="R47" s="159">
        <f t="shared" si="72"/>
        <v>41.40657374714565</v>
      </c>
      <c r="S47" s="144">
        <f t="shared" si="73"/>
        <v>9</v>
      </c>
      <c r="T47" s="144">
        <f t="shared" si="74"/>
        <v>787</v>
      </c>
      <c r="U47" t="s">
        <v>119</v>
      </c>
      <c r="V47" t="s">
        <v>91</v>
      </c>
      <c r="W47" t="s">
        <v>119</v>
      </c>
      <c r="X47" s="4" t="s">
        <v>91</v>
      </c>
      <c r="Y47" s="4" t="s">
        <v>241</v>
      </c>
      <c r="Z47" s="4" t="s">
        <v>140</v>
      </c>
      <c r="AA47" s="4" t="s">
        <v>48</v>
      </c>
      <c r="AB47" s="4">
        <v>510</v>
      </c>
      <c r="AC47" s="4">
        <v>9502.2129999999997</v>
      </c>
      <c r="AD47" s="4">
        <v>3517.2530000000002</v>
      </c>
      <c r="AE47" s="4">
        <v>2.702</v>
      </c>
      <c r="AF47" s="4">
        <v>3</v>
      </c>
      <c r="AG47" s="4">
        <v>19.667999999999999</v>
      </c>
      <c r="AH47" s="4">
        <v>340.19549999999998</v>
      </c>
      <c r="AI47" s="4">
        <v>4.8607810000000002</v>
      </c>
      <c r="AJ47" s="4">
        <v>105.84910499999999</v>
      </c>
      <c r="AK47" s="4">
        <v>2016</v>
      </c>
      <c r="AL47" s="4">
        <v>9</v>
      </c>
      <c r="AM47" s="4">
        <v>787</v>
      </c>
      <c r="AN47" s="4">
        <v>114</v>
      </c>
      <c r="AO47" s="4">
        <v>27.931623999999999</v>
      </c>
      <c r="AP47" s="4">
        <v>82620.899999999994</v>
      </c>
      <c r="AQ47" s="4">
        <v>57843.199999999997</v>
      </c>
      <c r="AR47" s="4">
        <v>9</v>
      </c>
      <c r="AS47" s="4">
        <v>1566</v>
      </c>
      <c r="AT47" s="4">
        <v>9.5000000000000001E-2</v>
      </c>
      <c r="AU47" s="4">
        <v>8.282</v>
      </c>
      <c r="AV47" s="4">
        <v>91292</v>
      </c>
      <c r="AW47" s="4">
        <v>0</v>
      </c>
      <c r="AX47" s="4">
        <v>0.57999999999999996</v>
      </c>
      <c r="AY47">
        <v>0.90066666666666662</v>
      </c>
      <c r="AZ47" t="s">
        <v>68</v>
      </c>
      <c r="BA47" t="s">
        <v>238</v>
      </c>
      <c r="BB47">
        <v>2</v>
      </c>
      <c r="BC47" t="s">
        <v>500</v>
      </c>
      <c r="BD47">
        <v>11</v>
      </c>
      <c r="BE47">
        <v>51162.816000000006</v>
      </c>
      <c r="BF47">
        <v>0.18572498042328239</v>
      </c>
      <c r="BG47">
        <v>0.16727629903456967</v>
      </c>
      <c r="BH47">
        <v>333085.02000000008</v>
      </c>
      <c r="BI47">
        <v>2.8527890566798823E-2</v>
      </c>
      <c r="BJ47">
        <v>2.569412010383014E-2</v>
      </c>
      <c r="BK47">
        <v>1</v>
      </c>
      <c r="BL47" t="s">
        <v>67</v>
      </c>
      <c r="BM47">
        <v>2</v>
      </c>
      <c r="BN47" t="s">
        <v>469</v>
      </c>
    </row>
    <row r="48" spans="1:66">
      <c r="A48" s="139" t="str">
        <f t="shared" si="55"/>
        <v>미래교통</v>
      </c>
      <c r="B48" s="139" t="str">
        <f t="shared" si="56"/>
        <v>예비</v>
      </c>
      <c r="C48" s="140" t="str">
        <f t="shared" si="57"/>
        <v>70바6043</v>
      </c>
      <c r="D48" s="114" t="str">
        <f t="shared" si="58"/>
        <v>대형</v>
      </c>
      <c r="E48" s="110" t="str">
        <f t="shared" si="59"/>
        <v>D</v>
      </c>
      <c r="F48" s="160">
        <f t="shared" si="60"/>
        <v>0.84392857142857147</v>
      </c>
      <c r="G48" s="161">
        <f t="shared" si="61"/>
        <v>2.363</v>
      </c>
      <c r="H48" s="162">
        <f t="shared" si="62"/>
        <v>2.8</v>
      </c>
      <c r="I48" s="163">
        <f t="shared" si="63"/>
        <v>2921.3560000000002</v>
      </c>
      <c r="J48" s="164">
        <f t="shared" si="64"/>
        <v>1.8486748560110077E-2</v>
      </c>
      <c r="K48" s="164">
        <f t="shared" si="65"/>
        <v>0.32734585686768364</v>
      </c>
      <c r="L48" s="164">
        <f t="shared" si="66"/>
        <v>0.16225341930254306</v>
      </c>
      <c r="M48" s="165">
        <f t="shared" si="67"/>
        <v>20.815999999999999</v>
      </c>
      <c r="N48" s="166">
        <f t="shared" si="68"/>
        <v>0.44500000000000001</v>
      </c>
      <c r="O48" s="166">
        <f t="shared" si="69"/>
        <v>19.510999999999999</v>
      </c>
      <c r="P48" s="167">
        <f t="shared" si="70"/>
        <v>204.68666666666667</v>
      </c>
      <c r="Q48" s="168">
        <f t="shared" si="71"/>
        <v>92</v>
      </c>
      <c r="R48" s="169">
        <f t="shared" si="72"/>
        <v>40.580323761238965</v>
      </c>
      <c r="S48" s="141">
        <f t="shared" si="73"/>
        <v>13</v>
      </c>
      <c r="T48" s="141">
        <f t="shared" si="74"/>
        <v>570</v>
      </c>
      <c r="U48" t="s">
        <v>119</v>
      </c>
      <c r="V48" t="s">
        <v>92</v>
      </c>
      <c r="W48" t="s">
        <v>119</v>
      </c>
      <c r="X48" s="4" t="s">
        <v>92</v>
      </c>
      <c r="Y48" s="4" t="s">
        <v>243</v>
      </c>
      <c r="Z48" s="4" t="s">
        <v>140</v>
      </c>
      <c r="AA48" s="4" t="s">
        <v>48</v>
      </c>
      <c r="AB48" s="4">
        <v>510</v>
      </c>
      <c r="AC48" s="4">
        <v>2921.3560000000002</v>
      </c>
      <c r="AD48" s="4">
        <v>1236.232</v>
      </c>
      <c r="AE48" s="4">
        <v>2.363</v>
      </c>
      <c r="AF48" s="4">
        <v>2.8</v>
      </c>
      <c r="AG48" s="4">
        <v>20.815999999999999</v>
      </c>
      <c r="AH48" s="4">
        <v>110.04747500000001</v>
      </c>
      <c r="AI48" s="4">
        <v>2.0344199999999999</v>
      </c>
      <c r="AJ48" s="4">
        <v>36.023584999999997</v>
      </c>
      <c r="AK48" s="4">
        <v>474</v>
      </c>
      <c r="AL48" s="4">
        <v>13</v>
      </c>
      <c r="AM48" s="4">
        <v>570</v>
      </c>
      <c r="AN48" s="4">
        <v>92</v>
      </c>
      <c r="AO48" s="4">
        <v>26.546323999999998</v>
      </c>
      <c r="AP48" s="4">
        <v>23210.6</v>
      </c>
      <c r="AQ48" s="4">
        <v>12281.2</v>
      </c>
      <c r="AR48" s="4">
        <v>13</v>
      </c>
      <c r="AS48" s="4">
        <v>9800</v>
      </c>
      <c r="AT48" s="4">
        <v>0.44500000000000001</v>
      </c>
      <c r="AU48" s="4">
        <v>19.510999999999999</v>
      </c>
      <c r="AV48" s="4">
        <v>26837</v>
      </c>
      <c r="AW48" s="4">
        <v>0</v>
      </c>
      <c r="AX48" s="4">
        <v>0.54</v>
      </c>
      <c r="AY48">
        <v>0.84392857142857147</v>
      </c>
      <c r="AZ48" t="s">
        <v>67</v>
      </c>
      <c r="BA48" t="s">
        <v>242</v>
      </c>
      <c r="BB48">
        <v>3</v>
      </c>
      <c r="BC48" t="s">
        <v>501</v>
      </c>
      <c r="BD48">
        <v>13</v>
      </c>
      <c r="BE48">
        <v>3834.2470000000003</v>
      </c>
      <c r="BF48">
        <v>0.76191126967042033</v>
      </c>
      <c r="BG48">
        <v>0.64299868936828686</v>
      </c>
      <c r="BH48">
        <v>333085.02000000008</v>
      </c>
      <c r="BI48">
        <v>8.7706015719349953E-3</v>
      </c>
      <c r="BJ48">
        <v>7.4017612551722841E-3</v>
      </c>
      <c r="BK48">
        <v>1</v>
      </c>
      <c r="BL48" t="s">
        <v>67</v>
      </c>
      <c r="BM48">
        <v>0</v>
      </c>
      <c r="BN48" t="s">
        <v>475</v>
      </c>
    </row>
    <row r="49" spans="1:66">
      <c r="A49" s="142" t="str">
        <f t="shared" si="55"/>
        <v>미래교통</v>
      </c>
      <c r="B49" s="142" t="str">
        <f t="shared" si="56"/>
        <v>예비</v>
      </c>
      <c r="C49" s="143" t="str">
        <f t="shared" si="57"/>
        <v>72바1333</v>
      </c>
      <c r="D49" s="131" t="str">
        <f t="shared" si="58"/>
        <v>대형</v>
      </c>
      <c r="E49" s="127" t="str">
        <f t="shared" si="59"/>
        <v>D</v>
      </c>
      <c r="F49" s="150">
        <f t="shared" si="60"/>
        <v>0.81923076923076921</v>
      </c>
      <c r="G49" s="151">
        <f t="shared" si="61"/>
        <v>2.13</v>
      </c>
      <c r="H49" s="152">
        <f t="shared" si="62"/>
        <v>2.6</v>
      </c>
      <c r="I49" s="153">
        <f t="shared" si="63"/>
        <v>912.89099999999996</v>
      </c>
      <c r="J49" s="154">
        <f t="shared" si="64"/>
        <v>1.3760598014974623E-2</v>
      </c>
      <c r="K49" s="154">
        <f t="shared" si="65"/>
        <v>0.38692038718370814</v>
      </c>
      <c r="L49" s="154">
        <f t="shared" si="66"/>
        <v>0.22894299538499122</v>
      </c>
      <c r="M49" s="155">
        <f t="shared" si="67"/>
        <v>16.172999999999998</v>
      </c>
      <c r="N49" s="156">
        <f t="shared" si="68"/>
        <v>0</v>
      </c>
      <c r="O49" s="156">
        <f t="shared" si="69"/>
        <v>27.166</v>
      </c>
      <c r="P49" s="157">
        <f t="shared" si="70"/>
        <v>12.58</v>
      </c>
      <c r="Q49" s="158">
        <f t="shared" si="71"/>
        <v>99</v>
      </c>
      <c r="R49" s="159">
        <f t="shared" si="72"/>
        <v>30.475965563321676</v>
      </c>
      <c r="S49" s="144">
        <f t="shared" si="73"/>
        <v>0</v>
      </c>
      <c r="T49" s="144">
        <f t="shared" si="74"/>
        <v>248</v>
      </c>
      <c r="U49" t="s">
        <v>119</v>
      </c>
      <c r="V49" t="s">
        <v>92</v>
      </c>
      <c r="W49" t="s">
        <v>119</v>
      </c>
      <c r="X49" s="4" t="s">
        <v>92</v>
      </c>
      <c r="Y49" s="4" t="s">
        <v>244</v>
      </c>
      <c r="Z49" s="4" t="s">
        <v>140</v>
      </c>
      <c r="AA49" s="4" t="s">
        <v>48</v>
      </c>
      <c r="AB49" s="4">
        <v>510</v>
      </c>
      <c r="AC49" s="4">
        <v>912.89099999999996</v>
      </c>
      <c r="AD49" s="4">
        <v>428.553</v>
      </c>
      <c r="AE49" s="4">
        <v>2.13</v>
      </c>
      <c r="AF49" s="4">
        <v>2.6</v>
      </c>
      <c r="AG49" s="4">
        <v>16.172999999999998</v>
      </c>
      <c r="AH49" s="4">
        <v>49.980822000000003</v>
      </c>
      <c r="AI49" s="4">
        <v>0.68776599999999999</v>
      </c>
      <c r="AJ49" s="4">
        <v>19.338598999999999</v>
      </c>
      <c r="AK49" s="4">
        <v>209</v>
      </c>
      <c r="AL49" s="4">
        <v>0</v>
      </c>
      <c r="AM49" s="4">
        <v>248</v>
      </c>
      <c r="AN49" s="4">
        <v>99</v>
      </c>
      <c r="AO49" s="4">
        <v>18.264824999999998</v>
      </c>
      <c r="AP49" s="4">
        <v>1525.4</v>
      </c>
      <c r="AQ49" s="4">
        <v>754.8</v>
      </c>
      <c r="AR49" s="4">
        <v>6</v>
      </c>
      <c r="AS49" s="4">
        <v>2875</v>
      </c>
      <c r="AT49" s="4">
        <v>0</v>
      </c>
      <c r="AU49" s="4">
        <v>27.166</v>
      </c>
      <c r="AV49" s="4">
        <v>8093</v>
      </c>
      <c r="AW49" s="4">
        <v>0</v>
      </c>
      <c r="AX49" s="4">
        <v>0.54</v>
      </c>
      <c r="AY49">
        <v>0.81923076923076921</v>
      </c>
      <c r="AZ49" t="s">
        <v>67</v>
      </c>
      <c r="BA49" t="s">
        <v>242</v>
      </c>
      <c r="BB49">
        <v>9</v>
      </c>
      <c r="BC49" t="s">
        <v>502</v>
      </c>
      <c r="BD49">
        <v>7</v>
      </c>
      <c r="BE49">
        <v>3834.2470000000003</v>
      </c>
      <c r="BF49">
        <v>0.23808873032957967</v>
      </c>
      <c r="BG49">
        <v>0.19504961369307872</v>
      </c>
      <c r="BH49">
        <v>333085.02000000008</v>
      </c>
      <c r="BI49">
        <v>2.7407146679847678E-3</v>
      </c>
      <c r="BJ49">
        <v>2.2452777856952137E-3</v>
      </c>
      <c r="BK49">
        <v>1</v>
      </c>
      <c r="BL49" t="s">
        <v>67</v>
      </c>
      <c r="BM49">
        <v>0</v>
      </c>
      <c r="BN49" t="s">
        <v>475</v>
      </c>
    </row>
  </sheetData>
  <sortState xmlns:xlrd2="http://schemas.microsoft.com/office/spreadsheetml/2017/richdata2" ref="U5:AX43">
    <sortCondition ref="Y5:Y43"/>
    <sortCondition ref="U5:U43"/>
  </sortState>
  <phoneticPr fontId="2" type="noConversion"/>
  <conditionalFormatting sqref="E1 E2:H3 E4 E5:H1048576">
    <cfRule type="containsText" dxfId="59" priority="1" operator="containsText" text="F">
      <formula>NOT(ISERROR(SEARCH("F",E1)))</formula>
    </cfRule>
    <cfRule type="containsText" dxfId="58" priority="2" operator="containsText" text="D">
      <formula>NOT(ISERROR(SEARCH("D",E1)))</formula>
    </cfRule>
    <cfRule type="containsText" dxfId="57" priority="3" operator="containsText" text="C">
      <formula>NOT(ISERROR(SEARCH("C",E1)))</formula>
    </cfRule>
    <cfRule type="containsText" dxfId="56" priority="4" operator="containsText" text="B">
      <formula>NOT(ISERROR(SEARCH("B",E1)))</formula>
    </cfRule>
    <cfRule type="containsText" dxfId="55" priority="5" operator="containsText" text="A">
      <formula>NOT(ISERROR(SEARCH("A",E1)))</formula>
    </cfRule>
    <cfRule type="containsText" dxfId="5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1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141</v>
      </c>
      <c r="D4" s="122" t="s">
        <v>158</v>
      </c>
      <c r="E4" s="123" t="s">
        <v>147</v>
      </c>
      <c r="F4" s="121" t="s">
        <v>151</v>
      </c>
      <c r="G4" s="123" t="s">
        <v>149</v>
      </c>
      <c r="H4" s="123" t="s">
        <v>153</v>
      </c>
      <c r="I4" s="124" t="s">
        <v>155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182</v>
      </c>
      <c r="Q4" s="217" t="s">
        <v>43</v>
      </c>
      <c r="R4" s="217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190</v>
      </c>
      <c r="AN4" s="13" t="s">
        <v>191</v>
      </c>
      <c r="AO4" t="s">
        <v>192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25" t="str">
        <f>BF5</f>
        <v>미래교통</v>
      </c>
      <c r="B5" s="126">
        <f>IF(BH5="NULL", E5, BH5)</f>
        <v>1663</v>
      </c>
      <c r="C5" s="127" t="str">
        <f>BN5</f>
        <v>D</v>
      </c>
      <c r="D5" s="128">
        <f>BM5</f>
        <v>0.81979882392919357</v>
      </c>
      <c r="E5" s="129">
        <f>U5</f>
        <v>1663</v>
      </c>
      <c r="F5" s="130" t="str">
        <f>BG5</f>
        <v>111-2</v>
      </c>
      <c r="G5" s="131" t="str">
        <f>BK5</f>
        <v>70바6055</v>
      </c>
      <c r="H5" s="132">
        <f>BJ5</f>
        <v>5</v>
      </c>
      <c r="I5" s="133">
        <f>BP5</f>
        <v>495.92899999999997</v>
      </c>
      <c r="J5" s="134">
        <f>AB5/AA5</f>
        <v>3.3815119030513462E-3</v>
      </c>
      <c r="K5" s="134">
        <f>AC5/AA5</f>
        <v>0.39142478909123612</v>
      </c>
      <c r="L5" s="134">
        <f>AD5/I5</f>
        <v>0.24801937374099922</v>
      </c>
      <c r="M5" s="135">
        <f>Z5</f>
        <v>17.666</v>
      </c>
      <c r="N5" s="136">
        <f>AE5*100/W5</f>
        <v>0.75425731111039873</v>
      </c>
      <c r="O5" s="136">
        <f>AF5*100/W5</f>
        <v>32.621628705524749</v>
      </c>
      <c r="P5" s="218">
        <f>AK5</f>
        <v>1</v>
      </c>
      <c r="Q5" s="219">
        <f>AE5</f>
        <v>4</v>
      </c>
      <c r="R5" s="219">
        <f>AF5</f>
        <v>173</v>
      </c>
      <c r="T5">
        <v>510</v>
      </c>
      <c r="U5">
        <v>1663</v>
      </c>
      <c r="V5" t="s">
        <v>432</v>
      </c>
      <c r="W5">
        <v>530.32299999999998</v>
      </c>
      <c r="X5">
        <v>303.30500000000001</v>
      </c>
      <c r="Y5">
        <v>1.748</v>
      </c>
      <c r="Z5">
        <v>17.666</v>
      </c>
      <c r="AA5">
        <v>32.445546</v>
      </c>
      <c r="AB5">
        <v>0.10971499999999999</v>
      </c>
      <c r="AC5">
        <v>12.699991000000001</v>
      </c>
      <c r="AD5" s="1">
        <v>123</v>
      </c>
      <c r="AE5">
        <v>4</v>
      </c>
      <c r="AF5">
        <v>173</v>
      </c>
      <c r="AG5">
        <v>88</v>
      </c>
      <c r="AH5">
        <v>16.345016000000001</v>
      </c>
      <c r="AI5">
        <v>276.2</v>
      </c>
      <c r="AJ5">
        <v>33.200000000000003</v>
      </c>
      <c r="AK5">
        <v>1</v>
      </c>
      <c r="AL5">
        <v>364</v>
      </c>
      <c r="AM5" t="s">
        <v>503</v>
      </c>
      <c r="AN5" t="s">
        <v>504</v>
      </c>
      <c r="AO5">
        <v>119.476</v>
      </c>
      <c r="AR5" t="s">
        <v>119</v>
      </c>
      <c r="AS5" t="s">
        <v>121</v>
      </c>
      <c r="AT5" t="s">
        <v>228</v>
      </c>
      <c r="AU5" t="s">
        <v>432</v>
      </c>
      <c r="AV5" t="s">
        <v>48</v>
      </c>
      <c r="AW5">
        <v>5</v>
      </c>
      <c r="BB5">
        <v>0.81979882392919357</v>
      </c>
      <c r="BC5" t="s">
        <v>67</v>
      </c>
      <c r="BF5" t="s">
        <v>119</v>
      </c>
      <c r="BG5" t="s">
        <v>121</v>
      </c>
      <c r="BH5" t="s">
        <v>432</v>
      </c>
      <c r="BI5">
        <v>1663</v>
      </c>
      <c r="BJ5">
        <v>5</v>
      </c>
      <c r="BK5" t="s">
        <v>228</v>
      </c>
      <c r="BL5" t="s">
        <v>230</v>
      </c>
      <c r="BM5">
        <v>0.81979882392919357</v>
      </c>
      <c r="BN5" t="s">
        <v>67</v>
      </c>
      <c r="BO5" t="s">
        <v>180</v>
      </c>
      <c r="BP5">
        <v>495.92899999999997</v>
      </c>
    </row>
    <row r="6" spans="1:68" ht="16.5">
      <c r="A6" s="108" t="str">
        <f t="shared" ref="A6:A7" si="0">BF6</f>
        <v>미래교통</v>
      </c>
      <c r="B6" s="109">
        <f t="shared" ref="B6:B69" si="1">IF(BH6="NULL", E6, BH6)</f>
        <v>5941</v>
      </c>
      <c r="C6" s="110" t="str">
        <f t="shared" ref="C6:C7" si="2">BN6</f>
        <v>F</v>
      </c>
      <c r="D6" s="111">
        <f t="shared" ref="D6:D7" si="3">BM6</f>
        <v>0.79605861515717569</v>
      </c>
      <c r="E6" s="112">
        <f t="shared" ref="E6:E7" si="4">U6</f>
        <v>5941</v>
      </c>
      <c r="F6" s="113" t="str">
        <f t="shared" ref="F6:F7" si="5">BG6</f>
        <v>111-2</v>
      </c>
      <c r="G6" s="114" t="str">
        <f t="shared" ref="G6:G7" si="6">BK6</f>
        <v>70바5082</v>
      </c>
      <c r="H6" s="115">
        <f t="shared" ref="H6:H7" si="7">BJ6</f>
        <v>2</v>
      </c>
      <c r="I6" s="116">
        <f t="shared" ref="I6:I7" si="8">BP6</f>
        <v>1077.7080000000001</v>
      </c>
      <c r="J6" s="117">
        <f t="shared" ref="J6:J7" si="9">AB6/AA6</f>
        <v>1.8400025178451816E-2</v>
      </c>
      <c r="K6" s="117">
        <f t="shared" ref="K6:K7" si="10">AC6/AA6</f>
        <v>0.40074831984800791</v>
      </c>
      <c r="L6" s="117">
        <f t="shared" ref="L6:L7" si="11">AD6/I6</f>
        <v>0.1521748005953375</v>
      </c>
      <c r="M6" s="118">
        <f t="shared" ref="M6:M7" si="12">Z6</f>
        <v>19.241</v>
      </c>
      <c r="N6" s="119">
        <f t="shared" ref="N6:N7" si="13">AE6*100/W6</f>
        <v>1.6700888023329283</v>
      </c>
      <c r="O6" s="119">
        <f t="shared" ref="O6:O7" si="14">AF6*100/W6</f>
        <v>44.07178783934117</v>
      </c>
      <c r="P6" s="220">
        <f t="shared" ref="P6:P7" si="15">AK6</f>
        <v>3</v>
      </c>
      <c r="Q6" s="221">
        <f t="shared" ref="Q6:Q7" si="16">AE6</f>
        <v>18</v>
      </c>
      <c r="R6" s="221">
        <f t="shared" ref="R6:R7" si="17">AF6</f>
        <v>475</v>
      </c>
      <c r="T6">
        <v>510</v>
      </c>
      <c r="U6">
        <v>5941</v>
      </c>
      <c r="V6" t="s">
        <v>432</v>
      </c>
      <c r="W6">
        <v>1077.787</v>
      </c>
      <c r="X6">
        <v>646.69500000000005</v>
      </c>
      <c r="Y6">
        <v>1.667</v>
      </c>
      <c r="Z6">
        <v>19.241</v>
      </c>
      <c r="AA6">
        <v>64.944422000000003</v>
      </c>
      <c r="AB6">
        <v>1.194979</v>
      </c>
      <c r="AC6">
        <v>26.026368000000002</v>
      </c>
      <c r="AD6" s="1">
        <v>164</v>
      </c>
      <c r="AE6">
        <v>18</v>
      </c>
      <c r="AF6">
        <v>475</v>
      </c>
      <c r="AG6">
        <v>87</v>
      </c>
      <c r="AH6">
        <v>16.595528000000002</v>
      </c>
      <c r="AI6">
        <v>452.4</v>
      </c>
      <c r="AJ6">
        <v>11.3</v>
      </c>
      <c r="AK6">
        <v>3</v>
      </c>
      <c r="AL6">
        <v>152</v>
      </c>
      <c r="AM6" t="s">
        <v>438</v>
      </c>
      <c r="AN6" t="s">
        <v>505</v>
      </c>
      <c r="AO6">
        <v>1015.705</v>
      </c>
      <c r="AR6" t="s">
        <v>119</v>
      </c>
      <c r="AS6" t="s">
        <v>121</v>
      </c>
      <c r="AT6" t="s">
        <v>489</v>
      </c>
      <c r="AU6" t="s">
        <v>432</v>
      </c>
      <c r="AV6" t="s">
        <v>48</v>
      </c>
      <c r="AW6">
        <v>2</v>
      </c>
      <c r="BB6">
        <v>0.79605861515717569</v>
      </c>
      <c r="BC6" t="s">
        <v>70</v>
      </c>
      <c r="BF6" t="s">
        <v>119</v>
      </c>
      <c r="BG6" t="s">
        <v>121</v>
      </c>
      <c r="BH6" t="s">
        <v>432</v>
      </c>
      <c r="BI6">
        <v>5941</v>
      </c>
      <c r="BJ6">
        <v>2</v>
      </c>
      <c r="BK6" t="s">
        <v>489</v>
      </c>
      <c r="BL6" t="s">
        <v>219</v>
      </c>
      <c r="BM6">
        <v>0.79605861515717569</v>
      </c>
      <c r="BN6" t="s">
        <v>70</v>
      </c>
      <c r="BO6" t="s">
        <v>189</v>
      </c>
      <c r="BP6">
        <v>1077.7080000000001</v>
      </c>
    </row>
    <row r="7" spans="1:68" ht="16.5">
      <c r="A7" s="125" t="str">
        <f t="shared" si="0"/>
        <v>미래교통</v>
      </c>
      <c r="B7" s="126">
        <f t="shared" si="1"/>
        <v>7151</v>
      </c>
      <c r="C7" s="127" t="str">
        <f t="shared" si="2"/>
        <v>D</v>
      </c>
      <c r="D7" s="128">
        <f t="shared" si="3"/>
        <v>0.82358433805319264</v>
      </c>
      <c r="E7" s="129">
        <f t="shared" si="4"/>
        <v>7151</v>
      </c>
      <c r="F7" s="130" t="str">
        <f t="shared" si="5"/>
        <v>111-2</v>
      </c>
      <c r="G7" s="131" t="str">
        <f t="shared" si="6"/>
        <v>70바6084</v>
      </c>
      <c r="H7" s="132">
        <f t="shared" si="7"/>
        <v>8</v>
      </c>
      <c r="I7" s="133">
        <f t="shared" si="8"/>
        <v>929.71899999999994</v>
      </c>
      <c r="J7" s="134">
        <f t="shared" si="9"/>
        <v>1.0804879510212778E-2</v>
      </c>
      <c r="K7" s="134">
        <f t="shared" si="10"/>
        <v>0.39456347406459513</v>
      </c>
      <c r="L7" s="134">
        <f t="shared" si="11"/>
        <v>0.19253129171287239</v>
      </c>
      <c r="M7" s="135">
        <f t="shared" si="12"/>
        <v>17.190999999999999</v>
      </c>
      <c r="N7" s="136">
        <f t="shared" si="13"/>
        <v>0.53779690422590043</v>
      </c>
      <c r="O7" s="136">
        <f t="shared" si="14"/>
        <v>33.558526823696191</v>
      </c>
      <c r="P7" s="218">
        <f t="shared" si="15"/>
        <v>7</v>
      </c>
      <c r="Q7" s="219">
        <f t="shared" si="16"/>
        <v>5</v>
      </c>
      <c r="R7" s="219">
        <f t="shared" si="17"/>
        <v>312</v>
      </c>
      <c r="T7">
        <v>510</v>
      </c>
      <c r="U7">
        <v>7151</v>
      </c>
      <c r="V7" t="s">
        <v>432</v>
      </c>
      <c r="W7">
        <v>929.71900000000005</v>
      </c>
      <c r="X7">
        <v>537.04200000000003</v>
      </c>
      <c r="Y7">
        <v>1.7310000000000001</v>
      </c>
      <c r="Z7">
        <v>17.190999999999999</v>
      </c>
      <c r="AA7">
        <v>58.228876999999997</v>
      </c>
      <c r="AB7">
        <v>0.62915600000000005</v>
      </c>
      <c r="AC7">
        <v>22.974988</v>
      </c>
      <c r="AD7" s="1">
        <v>179</v>
      </c>
      <c r="AE7">
        <v>5</v>
      </c>
      <c r="AF7">
        <v>312</v>
      </c>
      <c r="AG7">
        <v>82</v>
      </c>
      <c r="AH7">
        <v>15.966631</v>
      </c>
      <c r="AI7">
        <v>398.8</v>
      </c>
      <c r="AJ7">
        <v>0</v>
      </c>
      <c r="AK7">
        <v>7</v>
      </c>
      <c r="AL7">
        <v>514</v>
      </c>
      <c r="AM7" t="s">
        <v>506</v>
      </c>
      <c r="AN7" t="s">
        <v>507</v>
      </c>
      <c r="AO7">
        <v>175.19800000000001</v>
      </c>
      <c r="AR7" t="s">
        <v>119</v>
      </c>
      <c r="AS7" t="s">
        <v>121</v>
      </c>
      <c r="AT7" t="s">
        <v>389</v>
      </c>
      <c r="AU7" t="s">
        <v>432</v>
      </c>
      <c r="AV7" t="s">
        <v>48</v>
      </c>
      <c r="AW7">
        <v>8</v>
      </c>
      <c r="BB7">
        <v>0.82358433805319264</v>
      </c>
      <c r="BC7" t="s">
        <v>67</v>
      </c>
      <c r="BF7" t="s">
        <v>119</v>
      </c>
      <c r="BG7" t="s">
        <v>121</v>
      </c>
      <c r="BH7" t="s">
        <v>432</v>
      </c>
      <c r="BI7">
        <v>7151</v>
      </c>
      <c r="BJ7">
        <v>8</v>
      </c>
      <c r="BK7" t="s">
        <v>389</v>
      </c>
      <c r="BL7" t="s">
        <v>222</v>
      </c>
      <c r="BM7">
        <v>0.82358433805319264</v>
      </c>
      <c r="BN7" t="s">
        <v>67</v>
      </c>
      <c r="BO7" t="s">
        <v>180</v>
      </c>
      <c r="BP7">
        <v>929.71899999999994</v>
      </c>
    </row>
    <row r="8" spans="1:68" ht="16.5">
      <c r="A8" s="108" t="str">
        <f t="shared" ref="A8:A71" si="18">BF8</f>
        <v>미래교통</v>
      </c>
      <c r="B8" s="109">
        <f t="shared" si="1"/>
        <v>7594</v>
      </c>
      <c r="C8" s="110" t="str">
        <f t="shared" ref="C8:C71" si="19">BN8</f>
        <v>F</v>
      </c>
      <c r="D8" s="111">
        <f t="shared" ref="D8:D71" si="20">BM8</f>
        <v>0.74409597065587163</v>
      </c>
      <c r="E8" s="112">
        <f t="shared" ref="E8:E71" si="21">U8</f>
        <v>7594</v>
      </c>
      <c r="F8" s="113" t="str">
        <f t="shared" ref="F8:F71" si="22">BG8</f>
        <v>304</v>
      </c>
      <c r="G8" s="114" t="str">
        <f t="shared" ref="G8:G71" si="23">BK8</f>
        <v>70바6002</v>
      </c>
      <c r="H8" s="115">
        <f t="shared" ref="H8:H71" si="24">BJ8</f>
        <v>11</v>
      </c>
      <c r="I8" s="116">
        <f t="shared" ref="I8:I71" si="25">BP8</f>
        <v>3124.1360000000004</v>
      </c>
      <c r="J8" s="117">
        <f t="shared" ref="J8:J71" si="26">AB8/AA8</f>
        <v>1.0765788543042654E-2</v>
      </c>
      <c r="K8" s="117">
        <f t="shared" ref="K8:K71" si="27">AC8/AA8</f>
        <v>0.32970326939261857</v>
      </c>
      <c r="L8" s="117">
        <f t="shared" ref="L8:L71" si="28">AD8/I8</f>
        <v>0.15076168259000247</v>
      </c>
      <c r="M8" s="118">
        <f t="shared" ref="M8:M71" si="29">Z8</f>
        <v>26.664999999999999</v>
      </c>
      <c r="N8" s="119">
        <f t="shared" ref="N8:N71" si="30">AE8*100/W8</f>
        <v>0.19020085209981741</v>
      </c>
      <c r="O8" s="119">
        <f t="shared" ref="O8:O71" si="31">AF8*100/W8</f>
        <v>35.979661188882126</v>
      </c>
      <c r="P8" s="220">
        <f t="shared" ref="P8:P71" si="32">AK8</f>
        <v>11</v>
      </c>
      <c r="Q8" s="221">
        <f t="shared" ref="Q8:Q71" si="33">AE8</f>
        <v>6</v>
      </c>
      <c r="R8" s="221">
        <f t="shared" ref="R8:R71" si="34">AF8</f>
        <v>1135</v>
      </c>
      <c r="T8">
        <v>510</v>
      </c>
      <c r="U8">
        <v>7594</v>
      </c>
      <c r="V8" t="s">
        <v>432</v>
      </c>
      <c r="W8">
        <v>3154.56</v>
      </c>
      <c r="X8">
        <v>1462.146</v>
      </c>
      <c r="Y8">
        <v>2.157</v>
      </c>
      <c r="Z8">
        <v>26.664999999999999</v>
      </c>
      <c r="AA8">
        <v>112.030809</v>
      </c>
      <c r="AB8">
        <v>1.2060999999999999</v>
      </c>
      <c r="AC8">
        <v>36.936923999999998</v>
      </c>
      <c r="AD8" s="1">
        <v>471</v>
      </c>
      <c r="AE8">
        <v>6</v>
      </c>
      <c r="AF8">
        <v>1135</v>
      </c>
      <c r="AG8">
        <v>91</v>
      </c>
      <c r="AH8">
        <v>28.157968</v>
      </c>
      <c r="AI8">
        <v>29110.799999999999</v>
      </c>
      <c r="AJ8">
        <v>19032</v>
      </c>
      <c r="AK8">
        <v>11</v>
      </c>
      <c r="AL8">
        <v>3319</v>
      </c>
      <c r="AM8" t="s">
        <v>433</v>
      </c>
      <c r="AN8" t="s">
        <v>508</v>
      </c>
      <c r="AO8">
        <v>647.79899999999998</v>
      </c>
      <c r="AR8" t="s">
        <v>119</v>
      </c>
      <c r="AS8" t="s">
        <v>91</v>
      </c>
      <c r="AT8" t="s">
        <v>498</v>
      </c>
      <c r="AU8" t="s">
        <v>432</v>
      </c>
      <c r="AV8" t="s">
        <v>48</v>
      </c>
      <c r="AW8">
        <v>11</v>
      </c>
      <c r="BB8">
        <v>0.74409597065587163</v>
      </c>
      <c r="BC8" t="s">
        <v>70</v>
      </c>
      <c r="BF8" t="s">
        <v>119</v>
      </c>
      <c r="BG8" t="s">
        <v>91</v>
      </c>
      <c r="BH8" t="s">
        <v>432</v>
      </c>
      <c r="BI8">
        <v>7594</v>
      </c>
      <c r="BJ8">
        <v>11</v>
      </c>
      <c r="BK8" t="s">
        <v>498</v>
      </c>
      <c r="BL8" t="s">
        <v>239</v>
      </c>
      <c r="BM8">
        <v>0.74409597065587163</v>
      </c>
      <c r="BN8" t="s">
        <v>70</v>
      </c>
      <c r="BO8" t="s">
        <v>189</v>
      </c>
      <c r="BP8">
        <v>3124.1360000000004</v>
      </c>
    </row>
    <row r="9" spans="1:68" ht="16.5">
      <c r="A9" s="125" t="str">
        <f t="shared" si="18"/>
        <v>미래교통</v>
      </c>
      <c r="B9" s="126" t="str">
        <f t="shared" si="1"/>
        <v>강민채</v>
      </c>
      <c r="C9" s="127" t="str">
        <f t="shared" si="19"/>
        <v>A</v>
      </c>
      <c r="D9" s="128">
        <f t="shared" si="20"/>
        <v>0.98786610550860099</v>
      </c>
      <c r="E9" s="129">
        <f t="shared" si="21"/>
        <v>9995</v>
      </c>
      <c r="F9" s="130" t="str">
        <f t="shared" si="22"/>
        <v>111</v>
      </c>
      <c r="G9" s="131" t="str">
        <f t="shared" si="23"/>
        <v>70바6067</v>
      </c>
      <c r="H9" s="132">
        <f t="shared" si="24"/>
        <v>2</v>
      </c>
      <c r="I9" s="133">
        <f t="shared" si="25"/>
        <v>4199.7820000000002</v>
      </c>
      <c r="J9" s="134">
        <f t="shared" si="26"/>
        <v>1.2874929215118238E-3</v>
      </c>
      <c r="K9" s="134">
        <f t="shared" si="27"/>
        <v>0.27963373215102005</v>
      </c>
      <c r="L9" s="134">
        <f t="shared" si="28"/>
        <v>0.17310422302871911</v>
      </c>
      <c r="M9" s="135">
        <f t="shared" si="29"/>
        <v>17.388000000000002</v>
      </c>
      <c r="N9" s="136">
        <f t="shared" si="30"/>
        <v>0.28572911641604254</v>
      </c>
      <c r="O9" s="136">
        <f t="shared" si="31"/>
        <v>6.881309553686358</v>
      </c>
      <c r="P9" s="218">
        <f t="shared" si="32"/>
        <v>9</v>
      </c>
      <c r="Q9" s="219">
        <f t="shared" si="33"/>
        <v>12</v>
      </c>
      <c r="R9" s="219">
        <f t="shared" si="34"/>
        <v>289</v>
      </c>
      <c r="T9">
        <v>510</v>
      </c>
      <c r="U9">
        <v>9995</v>
      </c>
      <c r="V9" t="s">
        <v>245</v>
      </c>
      <c r="W9">
        <v>4199.7820000000002</v>
      </c>
      <c r="X9">
        <v>1468.8869999999999</v>
      </c>
      <c r="Y9">
        <v>2.859</v>
      </c>
      <c r="Z9">
        <v>17.388000000000002</v>
      </c>
      <c r="AA9">
        <v>133.314131</v>
      </c>
      <c r="AB9">
        <v>0.17164099999999999</v>
      </c>
      <c r="AC9">
        <v>37.279128</v>
      </c>
      <c r="AD9" s="1">
        <v>727</v>
      </c>
      <c r="AE9">
        <v>12</v>
      </c>
      <c r="AF9">
        <v>289</v>
      </c>
      <c r="AG9">
        <v>92</v>
      </c>
      <c r="AH9">
        <v>31.502901000000001</v>
      </c>
      <c r="AI9">
        <v>29584.3</v>
      </c>
      <c r="AJ9">
        <v>10522.7</v>
      </c>
      <c r="AK9">
        <v>9</v>
      </c>
      <c r="AL9">
        <v>2041</v>
      </c>
      <c r="AM9" t="s">
        <v>246</v>
      </c>
      <c r="AN9" t="s">
        <v>509</v>
      </c>
      <c r="AO9">
        <v>3981.944</v>
      </c>
      <c r="AR9" t="s">
        <v>119</v>
      </c>
      <c r="AS9" t="s">
        <v>120</v>
      </c>
      <c r="AT9" t="s">
        <v>206</v>
      </c>
      <c r="AU9" t="s">
        <v>245</v>
      </c>
      <c r="AV9" t="s">
        <v>48</v>
      </c>
      <c r="AW9">
        <v>2</v>
      </c>
      <c r="BB9">
        <v>0.98786610550860099</v>
      </c>
      <c r="BC9" t="s">
        <v>66</v>
      </c>
      <c r="BF9" t="s">
        <v>119</v>
      </c>
      <c r="BG9" t="s">
        <v>120</v>
      </c>
      <c r="BH9" t="s">
        <v>245</v>
      </c>
      <c r="BI9">
        <v>9995</v>
      </c>
      <c r="BJ9">
        <v>2</v>
      </c>
      <c r="BK9" t="s">
        <v>206</v>
      </c>
      <c r="BL9" t="s">
        <v>243</v>
      </c>
      <c r="BM9">
        <v>0.98786610550860099</v>
      </c>
      <c r="BN9" t="s">
        <v>66</v>
      </c>
      <c r="BO9" t="s">
        <v>179</v>
      </c>
      <c r="BP9">
        <v>4199.7820000000002</v>
      </c>
    </row>
    <row r="10" spans="1:68" ht="16.5">
      <c r="A10" s="108" t="str">
        <f t="shared" si="18"/>
        <v>미래교통</v>
      </c>
      <c r="B10" s="109" t="str">
        <f t="shared" si="1"/>
        <v>고유희</v>
      </c>
      <c r="C10" s="110" t="str">
        <f t="shared" si="19"/>
        <v>C</v>
      </c>
      <c r="D10" s="111">
        <f t="shared" si="20"/>
        <v>0.87666666666666659</v>
      </c>
      <c r="E10" s="112">
        <f t="shared" si="21"/>
        <v>2964</v>
      </c>
      <c r="F10" s="113" t="str">
        <f t="shared" si="22"/>
        <v>304</v>
      </c>
      <c r="G10" s="114" t="str">
        <f t="shared" si="23"/>
        <v>70바5998</v>
      </c>
      <c r="H10" s="115">
        <f t="shared" si="24"/>
        <v>1</v>
      </c>
      <c r="I10" s="116">
        <f t="shared" si="25"/>
        <v>3923.9569999999999</v>
      </c>
      <c r="J10" s="117">
        <f t="shared" si="26"/>
        <v>3.5844723285163682E-3</v>
      </c>
      <c r="K10" s="117">
        <f t="shared" si="27"/>
        <v>0.30552651553938737</v>
      </c>
      <c r="L10" s="117">
        <f t="shared" si="28"/>
        <v>0.17252992323820063</v>
      </c>
      <c r="M10" s="118">
        <f t="shared" si="29"/>
        <v>19.259</v>
      </c>
      <c r="N10" s="119">
        <f t="shared" si="30"/>
        <v>5.0968958120591025E-2</v>
      </c>
      <c r="O10" s="119">
        <f t="shared" si="31"/>
        <v>7.6708281971489498</v>
      </c>
      <c r="P10" s="220">
        <f t="shared" si="32"/>
        <v>0</v>
      </c>
      <c r="Q10" s="221">
        <f t="shared" si="33"/>
        <v>2</v>
      </c>
      <c r="R10" s="221">
        <f t="shared" si="34"/>
        <v>301</v>
      </c>
      <c r="T10">
        <v>510</v>
      </c>
      <c r="U10">
        <v>2964</v>
      </c>
      <c r="V10" t="s">
        <v>247</v>
      </c>
      <c r="W10">
        <v>3923.9569999999999</v>
      </c>
      <c r="X10">
        <v>1492.1479999999999</v>
      </c>
      <c r="Y10">
        <v>2.63</v>
      </c>
      <c r="Z10">
        <v>19.259</v>
      </c>
      <c r="AA10">
        <v>140.64692199999999</v>
      </c>
      <c r="AB10">
        <v>0.50414499999999995</v>
      </c>
      <c r="AC10">
        <v>42.971364000000001</v>
      </c>
      <c r="AD10" s="1">
        <v>677</v>
      </c>
      <c r="AE10">
        <v>2</v>
      </c>
      <c r="AF10">
        <v>301</v>
      </c>
      <c r="AG10">
        <v>94</v>
      </c>
      <c r="AH10">
        <v>27.899343999999999</v>
      </c>
      <c r="AI10">
        <v>32207.5</v>
      </c>
      <c r="AJ10">
        <v>18804.8</v>
      </c>
      <c r="AK10">
        <v>0</v>
      </c>
      <c r="AL10">
        <v>0</v>
      </c>
      <c r="AM10" t="s">
        <v>248</v>
      </c>
      <c r="AN10" t="s">
        <v>510</v>
      </c>
      <c r="AO10">
        <v>3923.9569999999999</v>
      </c>
      <c r="AR10" t="s">
        <v>119</v>
      </c>
      <c r="AS10" t="s">
        <v>91</v>
      </c>
      <c r="AT10" t="s">
        <v>240</v>
      </c>
      <c r="AU10" t="s">
        <v>247</v>
      </c>
      <c r="AV10" t="s">
        <v>48</v>
      </c>
      <c r="AW10">
        <v>1</v>
      </c>
      <c r="BB10">
        <v>0.87666666666666659</v>
      </c>
      <c r="BC10" t="s">
        <v>69</v>
      </c>
      <c r="BF10" t="s">
        <v>119</v>
      </c>
      <c r="BG10" t="s">
        <v>91</v>
      </c>
      <c r="BH10" t="s">
        <v>247</v>
      </c>
      <c r="BI10">
        <v>2964</v>
      </c>
      <c r="BJ10">
        <v>1</v>
      </c>
      <c r="BK10" t="s">
        <v>240</v>
      </c>
      <c r="BL10" t="s">
        <v>175</v>
      </c>
      <c r="BM10">
        <v>0.87666666666666659</v>
      </c>
      <c r="BN10" t="s">
        <v>69</v>
      </c>
      <c r="BO10" t="s">
        <v>178</v>
      </c>
      <c r="BP10">
        <v>3923.9569999999999</v>
      </c>
    </row>
    <row r="11" spans="1:68" ht="16.5">
      <c r="A11" s="125" t="str">
        <f t="shared" si="18"/>
        <v>미래교통</v>
      </c>
      <c r="B11" s="126" t="str">
        <f t="shared" si="1"/>
        <v>공영모</v>
      </c>
      <c r="C11" s="127" t="str">
        <f t="shared" si="19"/>
        <v>D</v>
      </c>
      <c r="D11" s="128">
        <f t="shared" si="20"/>
        <v>0.80166666666666664</v>
      </c>
      <c r="E11" s="129">
        <f t="shared" si="21"/>
        <v>7022</v>
      </c>
      <c r="F11" s="130" t="str">
        <f t="shared" si="22"/>
        <v>111</v>
      </c>
      <c r="G11" s="131" t="str">
        <f t="shared" si="23"/>
        <v>72바1605</v>
      </c>
      <c r="H11" s="132">
        <f t="shared" si="24"/>
        <v>1</v>
      </c>
      <c r="I11" s="133">
        <f t="shared" si="25"/>
        <v>4227.2870000000003</v>
      </c>
      <c r="J11" s="134">
        <f t="shared" si="26"/>
        <v>2.5492279002364858E-2</v>
      </c>
      <c r="K11" s="134">
        <f t="shared" si="27"/>
        <v>0.32166359711323272</v>
      </c>
      <c r="L11" s="134">
        <f t="shared" si="28"/>
        <v>0.19847244816829326</v>
      </c>
      <c r="M11" s="135">
        <f t="shared" si="29"/>
        <v>20.901</v>
      </c>
      <c r="N11" s="136">
        <f t="shared" si="30"/>
        <v>0.35483751162388544</v>
      </c>
      <c r="O11" s="136">
        <f t="shared" si="31"/>
        <v>58.051416901667665</v>
      </c>
      <c r="P11" s="218">
        <f t="shared" si="32"/>
        <v>53</v>
      </c>
      <c r="Q11" s="219">
        <f t="shared" si="33"/>
        <v>15</v>
      </c>
      <c r="R11" s="219">
        <f t="shared" si="34"/>
        <v>2454</v>
      </c>
      <c r="T11">
        <v>510</v>
      </c>
      <c r="U11">
        <v>7022</v>
      </c>
      <c r="V11" t="s">
        <v>249</v>
      </c>
      <c r="W11">
        <v>4227.2870000000003</v>
      </c>
      <c r="X11">
        <v>1757.7750000000001</v>
      </c>
      <c r="Y11">
        <v>2.4049999999999998</v>
      </c>
      <c r="Z11">
        <v>20.901</v>
      </c>
      <c r="AA11">
        <v>150.556645</v>
      </c>
      <c r="AB11">
        <v>3.8380320000000001</v>
      </c>
      <c r="AC11">
        <v>48.428592000000002</v>
      </c>
      <c r="AD11" s="1">
        <v>839</v>
      </c>
      <c r="AE11">
        <v>15</v>
      </c>
      <c r="AF11">
        <v>2454</v>
      </c>
      <c r="AG11">
        <v>94</v>
      </c>
      <c r="AH11">
        <v>28.077717</v>
      </c>
      <c r="AI11">
        <v>38665.1</v>
      </c>
      <c r="AJ11">
        <v>21350.1</v>
      </c>
      <c r="AK11">
        <v>53</v>
      </c>
      <c r="AL11">
        <v>12228</v>
      </c>
      <c r="AM11" t="s">
        <v>250</v>
      </c>
      <c r="AN11" t="s">
        <v>511</v>
      </c>
      <c r="AO11">
        <v>4227.2870000000003</v>
      </c>
      <c r="AR11" t="s">
        <v>119</v>
      </c>
      <c r="AS11" t="s">
        <v>120</v>
      </c>
      <c r="AT11" t="s">
        <v>211</v>
      </c>
      <c r="AU11" t="s">
        <v>249</v>
      </c>
      <c r="AV11" t="s">
        <v>48</v>
      </c>
      <c r="AW11">
        <v>1</v>
      </c>
      <c r="BB11">
        <v>0.80166666666666664</v>
      </c>
      <c r="BC11" t="s">
        <v>67</v>
      </c>
      <c r="BF11" t="s">
        <v>119</v>
      </c>
      <c r="BG11" t="s">
        <v>120</v>
      </c>
      <c r="BH11" t="s">
        <v>249</v>
      </c>
      <c r="BI11">
        <v>7022</v>
      </c>
      <c r="BJ11">
        <v>1</v>
      </c>
      <c r="BK11" t="s">
        <v>211</v>
      </c>
      <c r="BL11" t="s">
        <v>175</v>
      </c>
      <c r="BM11">
        <v>0.80166666666666664</v>
      </c>
      <c r="BN11" t="s">
        <v>67</v>
      </c>
      <c r="BO11" t="s">
        <v>180</v>
      </c>
      <c r="BP11">
        <v>4227.2870000000003</v>
      </c>
    </row>
    <row r="12" spans="1:68" ht="16.5">
      <c r="A12" s="108" t="str">
        <f t="shared" si="18"/>
        <v>미래교통</v>
      </c>
      <c r="B12" s="109" t="str">
        <f t="shared" si="1"/>
        <v>권영호</v>
      </c>
      <c r="C12" s="110" t="str">
        <f t="shared" si="19"/>
        <v>C</v>
      </c>
      <c r="D12" s="111">
        <f t="shared" si="20"/>
        <v>0.88254410325909904</v>
      </c>
      <c r="E12" s="112">
        <f t="shared" si="21"/>
        <v>2587</v>
      </c>
      <c r="F12" s="113" t="str">
        <f t="shared" si="22"/>
        <v>304</v>
      </c>
      <c r="G12" s="114" t="str">
        <f t="shared" si="23"/>
        <v>70바6002</v>
      </c>
      <c r="H12" s="115">
        <f t="shared" si="24"/>
        <v>2</v>
      </c>
      <c r="I12" s="116">
        <f t="shared" si="25"/>
        <v>4132.1000000000004</v>
      </c>
      <c r="J12" s="117">
        <f t="shared" si="26"/>
        <v>1.1827229220986389E-2</v>
      </c>
      <c r="K12" s="117">
        <f t="shared" si="27"/>
        <v>0.30156499808263593</v>
      </c>
      <c r="L12" s="117">
        <f t="shared" si="28"/>
        <v>0.22385711865637326</v>
      </c>
      <c r="M12" s="118">
        <f t="shared" si="29"/>
        <v>20.701000000000001</v>
      </c>
      <c r="N12" s="119">
        <f t="shared" si="30"/>
        <v>0.41141308293603734</v>
      </c>
      <c r="O12" s="119">
        <f t="shared" si="31"/>
        <v>2.8556908109677885</v>
      </c>
      <c r="P12" s="220">
        <f t="shared" si="32"/>
        <v>5</v>
      </c>
      <c r="Q12" s="221">
        <f t="shared" si="33"/>
        <v>17</v>
      </c>
      <c r="R12" s="221">
        <f t="shared" si="34"/>
        <v>118</v>
      </c>
      <c r="T12">
        <v>510</v>
      </c>
      <c r="U12">
        <v>2587</v>
      </c>
      <c r="V12" t="s">
        <v>512</v>
      </c>
      <c r="W12">
        <v>4132.1000000000004</v>
      </c>
      <c r="X12">
        <v>1565.5709999999999</v>
      </c>
      <c r="Y12">
        <v>2.6389999999999998</v>
      </c>
      <c r="Z12">
        <v>20.701000000000001</v>
      </c>
      <c r="AA12">
        <v>143.029696</v>
      </c>
      <c r="AB12">
        <v>1.6916450000000001</v>
      </c>
      <c r="AC12">
        <v>43.132750000000001</v>
      </c>
      <c r="AD12" s="1">
        <v>925</v>
      </c>
      <c r="AE12">
        <v>17</v>
      </c>
      <c r="AF12">
        <v>118</v>
      </c>
      <c r="AG12">
        <v>93</v>
      </c>
      <c r="AH12">
        <v>28.889804000000002</v>
      </c>
      <c r="AI12">
        <v>36794.300000000003</v>
      </c>
      <c r="AJ12">
        <v>13685.3</v>
      </c>
      <c r="AK12">
        <v>5</v>
      </c>
      <c r="AL12">
        <v>1194</v>
      </c>
      <c r="AM12" t="s">
        <v>513</v>
      </c>
      <c r="AN12" t="s">
        <v>514</v>
      </c>
      <c r="AO12">
        <v>4049.9690000000001</v>
      </c>
      <c r="AR12" t="s">
        <v>119</v>
      </c>
      <c r="AS12" t="s">
        <v>91</v>
      </c>
      <c r="AT12" t="s">
        <v>498</v>
      </c>
      <c r="AU12" t="s">
        <v>512</v>
      </c>
      <c r="AV12" t="s">
        <v>48</v>
      </c>
      <c r="AW12">
        <v>2</v>
      </c>
      <c r="BB12">
        <v>0.88254410325909904</v>
      </c>
      <c r="BC12" t="s">
        <v>69</v>
      </c>
      <c r="BF12" t="s">
        <v>119</v>
      </c>
      <c r="BG12" t="s">
        <v>91</v>
      </c>
      <c r="BH12" t="s">
        <v>512</v>
      </c>
      <c r="BI12">
        <v>2587</v>
      </c>
      <c r="BJ12">
        <v>2</v>
      </c>
      <c r="BK12" t="s">
        <v>498</v>
      </c>
      <c r="BL12" t="s">
        <v>244</v>
      </c>
      <c r="BM12">
        <v>0.88254410325909904</v>
      </c>
      <c r="BN12" t="s">
        <v>69</v>
      </c>
      <c r="BO12" t="s">
        <v>178</v>
      </c>
      <c r="BP12">
        <v>4132.1000000000004</v>
      </c>
    </row>
    <row r="13" spans="1:68" ht="16.5">
      <c r="A13" s="125" t="str">
        <f t="shared" si="18"/>
        <v>미래교통</v>
      </c>
      <c r="B13" s="126" t="str">
        <f t="shared" si="1"/>
        <v>김균상</v>
      </c>
      <c r="C13" s="127" t="str">
        <f t="shared" si="19"/>
        <v>C</v>
      </c>
      <c r="D13" s="128">
        <f t="shared" si="20"/>
        <v>0.8570000000000001</v>
      </c>
      <c r="E13" s="129">
        <f t="shared" si="21"/>
        <v>3133</v>
      </c>
      <c r="F13" s="130" t="str">
        <f t="shared" si="22"/>
        <v>111</v>
      </c>
      <c r="G13" s="131" t="str">
        <f t="shared" si="23"/>
        <v>70바5079</v>
      </c>
      <c r="H13" s="132">
        <f t="shared" si="24"/>
        <v>1</v>
      </c>
      <c r="I13" s="133">
        <f t="shared" si="25"/>
        <v>4262.5770000000002</v>
      </c>
      <c r="J13" s="134">
        <f t="shared" si="26"/>
        <v>1.8874072217772733E-2</v>
      </c>
      <c r="K13" s="134">
        <f t="shared" si="27"/>
        <v>0.30058214433919961</v>
      </c>
      <c r="L13" s="134">
        <f t="shared" si="28"/>
        <v>0.15905871025907567</v>
      </c>
      <c r="M13" s="135">
        <f t="shared" si="29"/>
        <v>21.585999999999999</v>
      </c>
      <c r="N13" s="136">
        <f t="shared" si="30"/>
        <v>0</v>
      </c>
      <c r="O13" s="136">
        <f t="shared" si="31"/>
        <v>4.8796772468860974</v>
      </c>
      <c r="P13" s="218">
        <f t="shared" si="32"/>
        <v>8</v>
      </c>
      <c r="Q13" s="219">
        <f t="shared" si="33"/>
        <v>0</v>
      </c>
      <c r="R13" s="219">
        <f t="shared" si="34"/>
        <v>208</v>
      </c>
      <c r="T13">
        <v>510</v>
      </c>
      <c r="U13">
        <v>3133</v>
      </c>
      <c r="V13" t="s">
        <v>515</v>
      </c>
      <c r="W13">
        <v>4262.5770000000002</v>
      </c>
      <c r="X13">
        <v>1658.0719999999999</v>
      </c>
      <c r="Y13">
        <v>2.5710000000000002</v>
      </c>
      <c r="Z13">
        <v>21.585999999999999</v>
      </c>
      <c r="AA13">
        <v>145.745813</v>
      </c>
      <c r="AB13">
        <v>2.7508170000000001</v>
      </c>
      <c r="AC13">
        <v>43.808588999999998</v>
      </c>
      <c r="AD13" s="1">
        <v>678</v>
      </c>
      <c r="AE13">
        <v>0</v>
      </c>
      <c r="AF13">
        <v>208</v>
      </c>
      <c r="AG13">
        <v>92</v>
      </c>
      <c r="AH13">
        <v>29.246651</v>
      </c>
      <c r="AI13">
        <v>46860.2</v>
      </c>
      <c r="AJ13">
        <v>23717.1</v>
      </c>
      <c r="AK13">
        <v>8</v>
      </c>
      <c r="AL13">
        <v>2525</v>
      </c>
      <c r="AM13" t="s">
        <v>516</v>
      </c>
      <c r="AN13" t="s">
        <v>517</v>
      </c>
      <c r="AO13">
        <v>4262.5770000000002</v>
      </c>
      <c r="AR13" t="s">
        <v>119</v>
      </c>
      <c r="AS13" t="s">
        <v>120</v>
      </c>
      <c r="AT13" t="s">
        <v>474</v>
      </c>
      <c r="AU13" t="s">
        <v>515</v>
      </c>
      <c r="AV13" t="s">
        <v>48</v>
      </c>
      <c r="AW13">
        <v>1</v>
      </c>
      <c r="BB13">
        <v>0.8570000000000001</v>
      </c>
      <c r="BC13" t="s">
        <v>69</v>
      </c>
      <c r="BF13" t="s">
        <v>119</v>
      </c>
      <c r="BG13" t="s">
        <v>120</v>
      </c>
      <c r="BH13" t="s">
        <v>515</v>
      </c>
      <c r="BI13">
        <v>3133</v>
      </c>
      <c r="BJ13">
        <v>1</v>
      </c>
      <c r="BK13" t="s">
        <v>474</v>
      </c>
      <c r="BL13" t="s">
        <v>175</v>
      </c>
      <c r="BM13">
        <v>0.8570000000000001</v>
      </c>
      <c r="BN13" t="s">
        <v>69</v>
      </c>
      <c r="BO13" t="s">
        <v>178</v>
      </c>
      <c r="BP13">
        <v>4262.5770000000002</v>
      </c>
    </row>
    <row r="14" spans="1:68" ht="16.5">
      <c r="A14" s="108" t="str">
        <f t="shared" si="18"/>
        <v>미래교통</v>
      </c>
      <c r="B14" s="109" t="str">
        <f t="shared" si="1"/>
        <v>김근태</v>
      </c>
      <c r="C14" s="110" t="str">
        <f t="shared" si="19"/>
        <v>B</v>
      </c>
      <c r="D14" s="111">
        <f t="shared" si="20"/>
        <v>0.93335770770861937</v>
      </c>
      <c r="E14" s="112">
        <f t="shared" si="21"/>
        <v>6459</v>
      </c>
      <c r="F14" s="113" t="str">
        <f t="shared" si="22"/>
        <v>111</v>
      </c>
      <c r="G14" s="114" t="str">
        <f t="shared" si="23"/>
        <v>70바5080</v>
      </c>
      <c r="H14" s="115">
        <f t="shared" si="24"/>
        <v>2</v>
      </c>
      <c r="I14" s="116">
        <f t="shared" si="25"/>
        <v>4031.654</v>
      </c>
      <c r="J14" s="117">
        <f t="shared" si="26"/>
        <v>1.9500313837879858E-2</v>
      </c>
      <c r="K14" s="117">
        <f t="shared" si="27"/>
        <v>0.25120169094485167</v>
      </c>
      <c r="L14" s="117">
        <f t="shared" si="28"/>
        <v>0.14510173740107657</v>
      </c>
      <c r="M14" s="118">
        <f t="shared" si="29"/>
        <v>19.439</v>
      </c>
      <c r="N14" s="119">
        <f t="shared" si="30"/>
        <v>2.4803715795055827E-2</v>
      </c>
      <c r="O14" s="119">
        <f t="shared" si="31"/>
        <v>3.6213425060781508</v>
      </c>
      <c r="P14" s="220">
        <f t="shared" si="32"/>
        <v>0</v>
      </c>
      <c r="Q14" s="221">
        <f t="shared" si="33"/>
        <v>1</v>
      </c>
      <c r="R14" s="221">
        <f t="shared" si="34"/>
        <v>146</v>
      </c>
      <c r="T14">
        <v>510</v>
      </c>
      <c r="U14">
        <v>6459</v>
      </c>
      <c r="V14" t="s">
        <v>251</v>
      </c>
      <c r="W14">
        <v>4031.654</v>
      </c>
      <c r="X14">
        <v>1539.461</v>
      </c>
      <c r="Y14">
        <v>2.6190000000000002</v>
      </c>
      <c r="Z14">
        <v>19.439</v>
      </c>
      <c r="AA14">
        <v>133.529133</v>
      </c>
      <c r="AB14">
        <v>2.6038600000000001</v>
      </c>
      <c r="AC14">
        <v>33.542743999999999</v>
      </c>
      <c r="AD14" s="1">
        <v>585</v>
      </c>
      <c r="AE14">
        <v>1</v>
      </c>
      <c r="AF14">
        <v>146</v>
      </c>
      <c r="AG14">
        <v>92</v>
      </c>
      <c r="AH14">
        <v>30.193066000000002</v>
      </c>
      <c r="AI14">
        <v>20265.099999999999</v>
      </c>
      <c r="AJ14">
        <v>8835.2999999999993</v>
      </c>
      <c r="AK14">
        <v>0</v>
      </c>
      <c r="AL14">
        <v>0</v>
      </c>
      <c r="AM14" t="s">
        <v>252</v>
      </c>
      <c r="AN14" t="s">
        <v>518</v>
      </c>
      <c r="AO14">
        <v>3784.0230000000001</v>
      </c>
      <c r="AR14" t="s">
        <v>119</v>
      </c>
      <c r="AS14" t="s">
        <v>120</v>
      </c>
      <c r="AT14" t="s">
        <v>199</v>
      </c>
      <c r="AU14" t="s">
        <v>251</v>
      </c>
      <c r="AV14" t="s">
        <v>48</v>
      </c>
      <c r="AW14">
        <v>2</v>
      </c>
      <c r="BB14">
        <v>0.93335770770861937</v>
      </c>
      <c r="BC14" t="s">
        <v>68</v>
      </c>
      <c r="BF14" t="s">
        <v>119</v>
      </c>
      <c r="BG14" t="s">
        <v>120</v>
      </c>
      <c r="BH14" t="s">
        <v>251</v>
      </c>
      <c r="BI14">
        <v>6459</v>
      </c>
      <c r="BJ14">
        <v>2</v>
      </c>
      <c r="BK14" t="s">
        <v>199</v>
      </c>
      <c r="BL14" t="s">
        <v>207</v>
      </c>
      <c r="BM14">
        <v>0.93335770770861937</v>
      </c>
      <c r="BN14" t="s">
        <v>68</v>
      </c>
      <c r="BO14" t="s">
        <v>176</v>
      </c>
      <c r="BP14">
        <v>4031.654</v>
      </c>
    </row>
    <row r="15" spans="1:68" ht="16.5">
      <c r="A15" s="125" t="str">
        <f t="shared" si="18"/>
        <v>미래교통</v>
      </c>
      <c r="B15" s="126" t="str">
        <f t="shared" si="1"/>
        <v>김기덕</v>
      </c>
      <c r="C15" s="127" t="str">
        <f t="shared" si="19"/>
        <v>S</v>
      </c>
      <c r="D15" s="128">
        <f t="shared" si="20"/>
        <v>1.1116776185008876</v>
      </c>
      <c r="E15" s="129">
        <f t="shared" si="21"/>
        <v>1010</v>
      </c>
      <c r="F15" s="130" t="str">
        <f t="shared" si="22"/>
        <v>117</v>
      </c>
      <c r="G15" s="131" t="str">
        <f t="shared" si="23"/>
        <v>75아1243</v>
      </c>
      <c r="H15" s="132">
        <f t="shared" si="24"/>
        <v>3</v>
      </c>
      <c r="I15" s="133">
        <f t="shared" si="25"/>
        <v>4514.4960000000001</v>
      </c>
      <c r="J15" s="134">
        <f t="shared" si="26"/>
        <v>1.2301492281056757E-2</v>
      </c>
      <c r="K15" s="134">
        <f t="shared" si="27"/>
        <v>0.21781767423363979</v>
      </c>
      <c r="L15" s="134">
        <f t="shared" si="28"/>
        <v>0.12958257134351209</v>
      </c>
      <c r="M15" s="135">
        <f t="shared" si="29"/>
        <v>14.911</v>
      </c>
      <c r="N15" s="136">
        <f t="shared" si="30"/>
        <v>0</v>
      </c>
      <c r="O15" s="136">
        <f t="shared" si="31"/>
        <v>0.53162080551184454</v>
      </c>
      <c r="P15" s="218">
        <f t="shared" si="32"/>
        <v>0</v>
      </c>
      <c r="Q15" s="219">
        <f t="shared" si="33"/>
        <v>0</v>
      </c>
      <c r="R15" s="219">
        <f t="shared" si="34"/>
        <v>24</v>
      </c>
      <c r="T15">
        <v>510</v>
      </c>
      <c r="U15">
        <v>1010</v>
      </c>
      <c r="V15" t="s">
        <v>253</v>
      </c>
      <c r="W15">
        <v>4514.4960000000001</v>
      </c>
      <c r="X15">
        <v>1527.9349999999999</v>
      </c>
      <c r="Y15">
        <v>2.9550000000000001</v>
      </c>
      <c r="Z15">
        <v>14.911</v>
      </c>
      <c r="AA15">
        <v>125.841643</v>
      </c>
      <c r="AB15">
        <v>1.5480400000000001</v>
      </c>
      <c r="AC15">
        <v>27.410533999999998</v>
      </c>
      <c r="AD15" s="1">
        <v>585</v>
      </c>
      <c r="AE15">
        <v>0</v>
      </c>
      <c r="AF15">
        <v>24</v>
      </c>
      <c r="AG15">
        <v>94</v>
      </c>
      <c r="AH15">
        <v>35.874420000000001</v>
      </c>
      <c r="AI15">
        <v>65892</v>
      </c>
      <c r="AJ15">
        <v>26761.200000000001</v>
      </c>
      <c r="AK15">
        <v>0</v>
      </c>
      <c r="AL15">
        <v>0</v>
      </c>
      <c r="AM15" t="s">
        <v>254</v>
      </c>
      <c r="AN15" t="s">
        <v>519</v>
      </c>
      <c r="AO15">
        <v>4272.5259999999998</v>
      </c>
      <c r="AR15" t="s">
        <v>119</v>
      </c>
      <c r="AS15" t="s">
        <v>122</v>
      </c>
      <c r="AT15" t="s">
        <v>234</v>
      </c>
      <c r="AU15" t="s">
        <v>253</v>
      </c>
      <c r="AV15" t="s">
        <v>48</v>
      </c>
      <c r="AW15">
        <v>3</v>
      </c>
      <c r="BB15">
        <v>1.1116776185008876</v>
      </c>
      <c r="BC15" t="s">
        <v>71</v>
      </c>
      <c r="BF15" t="s">
        <v>119</v>
      </c>
      <c r="BG15" t="s">
        <v>122</v>
      </c>
      <c r="BH15" t="s">
        <v>253</v>
      </c>
      <c r="BI15">
        <v>1010</v>
      </c>
      <c r="BJ15">
        <v>3</v>
      </c>
      <c r="BK15" t="s">
        <v>234</v>
      </c>
      <c r="BL15" t="s">
        <v>219</v>
      </c>
      <c r="BM15">
        <v>1.1116776185008876</v>
      </c>
      <c r="BN15" t="s">
        <v>71</v>
      </c>
      <c r="BO15" t="s">
        <v>177</v>
      </c>
      <c r="BP15">
        <v>4514.4960000000001</v>
      </c>
    </row>
    <row r="16" spans="1:68" ht="16.5">
      <c r="A16" s="108" t="str">
        <f t="shared" si="18"/>
        <v>미래교통</v>
      </c>
      <c r="B16" s="109" t="str">
        <f t="shared" si="1"/>
        <v>김기평</v>
      </c>
      <c r="C16" s="110" t="str">
        <f t="shared" si="19"/>
        <v>A</v>
      </c>
      <c r="D16" s="111">
        <f t="shared" si="20"/>
        <v>0.97491775284949278</v>
      </c>
      <c r="E16" s="112">
        <f t="shared" si="21"/>
        <v>6150</v>
      </c>
      <c r="F16" s="113" t="str">
        <f t="shared" si="22"/>
        <v>117</v>
      </c>
      <c r="G16" s="114" t="str">
        <f t="shared" si="23"/>
        <v>75아1243</v>
      </c>
      <c r="H16" s="115">
        <f t="shared" si="24"/>
        <v>3</v>
      </c>
      <c r="I16" s="116">
        <f t="shared" si="25"/>
        <v>4385.3</v>
      </c>
      <c r="J16" s="117">
        <f t="shared" si="26"/>
        <v>7.2168176121630463E-3</v>
      </c>
      <c r="K16" s="117">
        <f t="shared" si="27"/>
        <v>0.20111305224655629</v>
      </c>
      <c r="L16" s="117">
        <f t="shared" si="28"/>
        <v>5.1763847399265726E-2</v>
      </c>
      <c r="M16" s="118">
        <f t="shared" si="29"/>
        <v>21.321000000000002</v>
      </c>
      <c r="N16" s="119">
        <f t="shared" si="30"/>
        <v>2.2803457004081817E-2</v>
      </c>
      <c r="O16" s="119">
        <f t="shared" si="31"/>
        <v>3.1924839805714544</v>
      </c>
      <c r="P16" s="220">
        <f t="shared" si="32"/>
        <v>6</v>
      </c>
      <c r="Q16" s="221">
        <f t="shared" si="33"/>
        <v>1</v>
      </c>
      <c r="R16" s="221">
        <f t="shared" si="34"/>
        <v>140</v>
      </c>
      <c r="T16">
        <v>510</v>
      </c>
      <c r="U16">
        <v>6150</v>
      </c>
      <c r="V16" t="s">
        <v>255</v>
      </c>
      <c r="W16">
        <v>4385.3</v>
      </c>
      <c r="X16">
        <v>1659.6610000000001</v>
      </c>
      <c r="Y16">
        <v>2.6419999999999999</v>
      </c>
      <c r="Z16">
        <v>21.321000000000002</v>
      </c>
      <c r="AA16">
        <v>104.84413499999999</v>
      </c>
      <c r="AB16">
        <v>0.75664100000000001</v>
      </c>
      <c r="AC16">
        <v>21.085523999999999</v>
      </c>
      <c r="AD16" s="1">
        <v>227</v>
      </c>
      <c r="AE16">
        <v>1</v>
      </c>
      <c r="AF16">
        <v>140</v>
      </c>
      <c r="AG16">
        <v>96</v>
      </c>
      <c r="AH16">
        <v>41.82685</v>
      </c>
      <c r="AI16">
        <v>46025.8</v>
      </c>
      <c r="AJ16">
        <v>28171.4</v>
      </c>
      <c r="AK16">
        <v>6</v>
      </c>
      <c r="AL16">
        <v>946</v>
      </c>
      <c r="AM16" t="s">
        <v>256</v>
      </c>
      <c r="AN16" t="s">
        <v>520</v>
      </c>
      <c r="AO16">
        <v>3922.6289999999999</v>
      </c>
      <c r="AR16" t="s">
        <v>119</v>
      </c>
      <c r="AS16" t="s">
        <v>122</v>
      </c>
      <c r="AT16" t="s">
        <v>234</v>
      </c>
      <c r="AU16" t="s">
        <v>255</v>
      </c>
      <c r="AV16" t="s">
        <v>48</v>
      </c>
      <c r="AW16">
        <v>3</v>
      </c>
      <c r="BB16">
        <v>0.97491775284949278</v>
      </c>
      <c r="BC16" t="s">
        <v>66</v>
      </c>
      <c r="BF16" t="s">
        <v>119</v>
      </c>
      <c r="BG16" t="s">
        <v>122</v>
      </c>
      <c r="BH16" t="s">
        <v>255</v>
      </c>
      <c r="BI16">
        <v>6150</v>
      </c>
      <c r="BJ16">
        <v>3</v>
      </c>
      <c r="BK16" t="s">
        <v>234</v>
      </c>
      <c r="BL16" t="s">
        <v>203</v>
      </c>
      <c r="BM16">
        <v>0.97491775284949278</v>
      </c>
      <c r="BN16" t="s">
        <v>66</v>
      </c>
      <c r="BO16" t="s">
        <v>179</v>
      </c>
      <c r="BP16">
        <v>4385.3</v>
      </c>
    </row>
    <row r="17" spans="1:68" ht="16.5">
      <c r="A17" s="125" t="str">
        <f t="shared" si="18"/>
        <v>미래교통</v>
      </c>
      <c r="B17" s="126" t="str">
        <f t="shared" si="1"/>
        <v>김길수</v>
      </c>
      <c r="C17" s="127" t="str">
        <f t="shared" si="19"/>
        <v>C</v>
      </c>
      <c r="D17" s="128">
        <f t="shared" si="20"/>
        <v>0.89</v>
      </c>
      <c r="E17" s="129">
        <f t="shared" si="21"/>
        <v>868</v>
      </c>
      <c r="F17" s="130" t="str">
        <f t="shared" si="22"/>
        <v>304</v>
      </c>
      <c r="G17" s="131" t="str">
        <f t="shared" si="23"/>
        <v>70바5915</v>
      </c>
      <c r="H17" s="132">
        <f t="shared" si="24"/>
        <v>1</v>
      </c>
      <c r="I17" s="133">
        <f t="shared" si="25"/>
        <v>3415.076</v>
      </c>
      <c r="J17" s="134">
        <f t="shared" si="26"/>
        <v>2.3223423196188524E-2</v>
      </c>
      <c r="K17" s="134">
        <f t="shared" si="27"/>
        <v>0.29911492531029321</v>
      </c>
      <c r="L17" s="134">
        <f t="shared" si="28"/>
        <v>0.12298408585928981</v>
      </c>
      <c r="M17" s="135">
        <f t="shared" si="29"/>
        <v>19.265999999999998</v>
      </c>
      <c r="N17" s="136">
        <f t="shared" si="30"/>
        <v>5.8563850409185624E-2</v>
      </c>
      <c r="O17" s="136">
        <f t="shared" si="31"/>
        <v>8.9309871874008078</v>
      </c>
      <c r="P17" s="218">
        <f t="shared" si="32"/>
        <v>1</v>
      </c>
      <c r="Q17" s="219">
        <f t="shared" si="33"/>
        <v>2</v>
      </c>
      <c r="R17" s="219">
        <f t="shared" si="34"/>
        <v>305</v>
      </c>
      <c r="T17">
        <v>510</v>
      </c>
      <c r="U17">
        <v>868</v>
      </c>
      <c r="V17" t="s">
        <v>257</v>
      </c>
      <c r="W17">
        <v>3415.076</v>
      </c>
      <c r="X17">
        <v>1279.1389999999999</v>
      </c>
      <c r="Y17">
        <v>2.67</v>
      </c>
      <c r="Z17">
        <v>19.265999999999998</v>
      </c>
      <c r="AA17">
        <v>122.88748200000001</v>
      </c>
      <c r="AB17">
        <v>2.8538679999999998</v>
      </c>
      <c r="AC17">
        <v>36.757480000000001</v>
      </c>
      <c r="AD17" s="1">
        <v>420</v>
      </c>
      <c r="AE17">
        <v>2</v>
      </c>
      <c r="AF17">
        <v>305</v>
      </c>
      <c r="AG17">
        <v>98</v>
      </c>
      <c r="AH17">
        <v>27.790267</v>
      </c>
      <c r="AI17">
        <v>36644.5</v>
      </c>
      <c r="AJ17">
        <v>14082.2</v>
      </c>
      <c r="AK17">
        <v>1</v>
      </c>
      <c r="AL17">
        <v>646</v>
      </c>
      <c r="AM17" t="s">
        <v>258</v>
      </c>
      <c r="AN17" t="s">
        <v>521</v>
      </c>
      <c r="AO17">
        <v>3415.076</v>
      </c>
      <c r="AR17" t="s">
        <v>119</v>
      </c>
      <c r="AS17" t="s">
        <v>91</v>
      </c>
      <c r="AT17" t="s">
        <v>237</v>
      </c>
      <c r="AU17" t="s">
        <v>257</v>
      </c>
      <c r="AV17" t="s">
        <v>48</v>
      </c>
      <c r="AW17">
        <v>1</v>
      </c>
      <c r="BB17">
        <v>0.89</v>
      </c>
      <c r="BC17" t="s">
        <v>69</v>
      </c>
      <c r="BF17" t="s">
        <v>119</v>
      </c>
      <c r="BG17" t="s">
        <v>91</v>
      </c>
      <c r="BH17" t="s">
        <v>257</v>
      </c>
      <c r="BI17">
        <v>868</v>
      </c>
      <c r="BJ17">
        <v>1</v>
      </c>
      <c r="BK17" t="s">
        <v>237</v>
      </c>
      <c r="BL17" t="s">
        <v>175</v>
      </c>
      <c r="BM17">
        <v>0.89</v>
      </c>
      <c r="BN17" t="s">
        <v>69</v>
      </c>
      <c r="BO17" t="s">
        <v>178</v>
      </c>
      <c r="BP17">
        <v>3415.076</v>
      </c>
    </row>
    <row r="18" spans="1:68" ht="16.5">
      <c r="A18" s="108" t="str">
        <f t="shared" si="18"/>
        <v>미래교통</v>
      </c>
      <c r="B18" s="109" t="str">
        <f t="shared" si="1"/>
        <v>김동수</v>
      </c>
      <c r="C18" s="110" t="str">
        <f t="shared" si="19"/>
        <v>B</v>
      </c>
      <c r="D18" s="111">
        <f t="shared" si="20"/>
        <v>0.9472413793103448</v>
      </c>
      <c r="E18" s="112">
        <f t="shared" si="21"/>
        <v>923</v>
      </c>
      <c r="F18" s="113" t="str">
        <f t="shared" si="22"/>
        <v>111</v>
      </c>
      <c r="G18" s="114" t="str">
        <f t="shared" si="23"/>
        <v>70바5905</v>
      </c>
      <c r="H18" s="115">
        <f t="shared" si="24"/>
        <v>1</v>
      </c>
      <c r="I18" s="116">
        <f t="shared" si="25"/>
        <v>4006.6260000000002</v>
      </c>
      <c r="J18" s="117">
        <f t="shared" si="26"/>
        <v>1.9305692542962868E-2</v>
      </c>
      <c r="K18" s="117">
        <f t="shared" si="27"/>
        <v>0.25860908740847699</v>
      </c>
      <c r="L18" s="117">
        <f t="shared" si="28"/>
        <v>0.12579162617124731</v>
      </c>
      <c r="M18" s="118">
        <f t="shared" si="29"/>
        <v>18.763000000000002</v>
      </c>
      <c r="N18" s="119">
        <f t="shared" si="30"/>
        <v>7.4875967959075793E-2</v>
      </c>
      <c r="O18" s="119">
        <f t="shared" si="31"/>
        <v>18.669074677796228</v>
      </c>
      <c r="P18" s="220">
        <f t="shared" si="32"/>
        <v>4</v>
      </c>
      <c r="Q18" s="221">
        <f t="shared" si="33"/>
        <v>3</v>
      </c>
      <c r="R18" s="221">
        <f t="shared" si="34"/>
        <v>748</v>
      </c>
      <c r="T18">
        <v>510</v>
      </c>
      <c r="U18">
        <v>923</v>
      </c>
      <c r="V18" t="s">
        <v>259</v>
      </c>
      <c r="W18">
        <v>4006.6260000000002</v>
      </c>
      <c r="X18">
        <v>1458.2950000000001</v>
      </c>
      <c r="Y18">
        <v>2.7469999999999999</v>
      </c>
      <c r="Z18">
        <v>18.763000000000002</v>
      </c>
      <c r="AA18">
        <v>131.68079800000001</v>
      </c>
      <c r="AB18">
        <v>2.542189</v>
      </c>
      <c r="AC18">
        <v>34.053851000000002</v>
      </c>
      <c r="AD18" s="1">
        <v>504</v>
      </c>
      <c r="AE18">
        <v>3</v>
      </c>
      <c r="AF18">
        <v>748</v>
      </c>
      <c r="AG18">
        <v>97</v>
      </c>
      <c r="AH18">
        <v>30.426805000000002</v>
      </c>
      <c r="AI18">
        <v>22915.9</v>
      </c>
      <c r="AJ18">
        <v>11307.1</v>
      </c>
      <c r="AK18">
        <v>4</v>
      </c>
      <c r="AL18">
        <v>983</v>
      </c>
      <c r="AM18" t="s">
        <v>260</v>
      </c>
      <c r="AN18" t="s">
        <v>522</v>
      </c>
      <c r="AO18">
        <v>4006.6260000000002</v>
      </c>
      <c r="AR18" t="s">
        <v>119</v>
      </c>
      <c r="AS18" t="s">
        <v>120</v>
      </c>
      <c r="AT18" t="s">
        <v>200</v>
      </c>
      <c r="AU18" t="s">
        <v>259</v>
      </c>
      <c r="AV18" t="s">
        <v>48</v>
      </c>
      <c r="AW18">
        <v>1</v>
      </c>
      <c r="BB18">
        <v>0.9472413793103448</v>
      </c>
      <c r="BC18" t="s">
        <v>68</v>
      </c>
      <c r="BF18" t="s">
        <v>119</v>
      </c>
      <c r="BG18" t="s">
        <v>120</v>
      </c>
      <c r="BH18" t="s">
        <v>259</v>
      </c>
      <c r="BI18">
        <v>923</v>
      </c>
      <c r="BJ18">
        <v>1</v>
      </c>
      <c r="BK18" t="s">
        <v>200</v>
      </c>
      <c r="BL18" t="s">
        <v>175</v>
      </c>
      <c r="BM18">
        <v>0.9472413793103448</v>
      </c>
      <c r="BN18" t="s">
        <v>68</v>
      </c>
      <c r="BO18" t="s">
        <v>176</v>
      </c>
      <c r="BP18">
        <v>4006.6260000000002</v>
      </c>
    </row>
    <row r="19" spans="1:68" ht="16.5">
      <c r="A19" s="125" t="str">
        <f t="shared" si="18"/>
        <v>미래교통</v>
      </c>
      <c r="B19" s="126" t="str">
        <f t="shared" si="1"/>
        <v>김문중</v>
      </c>
      <c r="C19" s="127" t="str">
        <f t="shared" si="19"/>
        <v>F</v>
      </c>
      <c r="D19" s="128">
        <f t="shared" si="20"/>
        <v>0.79232566891203615</v>
      </c>
      <c r="E19" s="129">
        <f t="shared" si="21"/>
        <v>2279</v>
      </c>
      <c r="F19" s="130" t="str">
        <f t="shared" si="22"/>
        <v>111</v>
      </c>
      <c r="G19" s="131" t="str">
        <f t="shared" si="23"/>
        <v>72바1605</v>
      </c>
      <c r="H19" s="132">
        <f t="shared" si="24"/>
        <v>5</v>
      </c>
      <c r="I19" s="133">
        <f t="shared" si="25"/>
        <v>4148.4480000000003</v>
      </c>
      <c r="J19" s="134">
        <f t="shared" si="26"/>
        <v>4.2793512637104729E-2</v>
      </c>
      <c r="K19" s="134">
        <f t="shared" si="27"/>
        <v>0.29354088083242424</v>
      </c>
      <c r="L19" s="134">
        <f t="shared" si="28"/>
        <v>0.17934417883507275</v>
      </c>
      <c r="M19" s="135">
        <f t="shared" si="29"/>
        <v>23.285</v>
      </c>
      <c r="N19" s="136">
        <f t="shared" si="30"/>
        <v>0.57852960914539597</v>
      </c>
      <c r="O19" s="136">
        <f t="shared" si="31"/>
        <v>10.341216763473954</v>
      </c>
      <c r="P19" s="218">
        <f t="shared" si="32"/>
        <v>22</v>
      </c>
      <c r="Q19" s="219">
        <f t="shared" si="33"/>
        <v>24</v>
      </c>
      <c r="R19" s="219">
        <f t="shared" si="34"/>
        <v>429</v>
      </c>
      <c r="T19">
        <v>510</v>
      </c>
      <c r="U19">
        <v>2279</v>
      </c>
      <c r="V19" t="s">
        <v>261</v>
      </c>
      <c r="W19">
        <v>4148.4480000000003</v>
      </c>
      <c r="X19">
        <v>1758.0360000000001</v>
      </c>
      <c r="Y19">
        <v>2.36</v>
      </c>
      <c r="Z19">
        <v>23.285</v>
      </c>
      <c r="AA19">
        <v>138.91579899999999</v>
      </c>
      <c r="AB19">
        <v>5.9446950000000003</v>
      </c>
      <c r="AC19">
        <v>40.777465999999997</v>
      </c>
      <c r="AD19" s="1">
        <v>744</v>
      </c>
      <c r="AE19">
        <v>24</v>
      </c>
      <c r="AF19">
        <v>429</v>
      </c>
      <c r="AG19">
        <v>91</v>
      </c>
      <c r="AH19">
        <v>29.863039000000001</v>
      </c>
      <c r="AI19">
        <v>25158.5</v>
      </c>
      <c r="AJ19">
        <v>12417.4</v>
      </c>
      <c r="AK19">
        <v>22</v>
      </c>
      <c r="AL19">
        <v>13945</v>
      </c>
      <c r="AM19" t="s">
        <v>262</v>
      </c>
      <c r="AN19" t="s">
        <v>523</v>
      </c>
      <c r="AO19">
        <v>3164.2510000000002</v>
      </c>
      <c r="AR19" t="s">
        <v>119</v>
      </c>
      <c r="AS19" t="s">
        <v>120</v>
      </c>
      <c r="AT19" t="s">
        <v>211</v>
      </c>
      <c r="AU19" t="s">
        <v>261</v>
      </c>
      <c r="AV19" t="s">
        <v>48</v>
      </c>
      <c r="AW19">
        <v>5</v>
      </c>
      <c r="BB19">
        <v>0.79232566891203615</v>
      </c>
      <c r="BC19" t="s">
        <v>70</v>
      </c>
      <c r="BF19" t="s">
        <v>119</v>
      </c>
      <c r="BG19" t="s">
        <v>120</v>
      </c>
      <c r="BH19" t="s">
        <v>261</v>
      </c>
      <c r="BI19">
        <v>2279</v>
      </c>
      <c r="BJ19">
        <v>5</v>
      </c>
      <c r="BK19" t="s">
        <v>211</v>
      </c>
      <c r="BL19" t="s">
        <v>207</v>
      </c>
      <c r="BM19">
        <v>0.79232566891203615</v>
      </c>
      <c r="BN19" t="s">
        <v>70</v>
      </c>
      <c r="BO19" t="s">
        <v>189</v>
      </c>
      <c r="BP19">
        <v>4148.4480000000003</v>
      </c>
    </row>
    <row r="20" spans="1:68" ht="16.5">
      <c r="A20" s="108" t="str">
        <f t="shared" si="18"/>
        <v>미래교통</v>
      </c>
      <c r="B20" s="109" t="str">
        <f t="shared" si="1"/>
        <v>김병규</v>
      </c>
      <c r="C20" s="110" t="str">
        <f t="shared" si="19"/>
        <v>A</v>
      </c>
      <c r="D20" s="111">
        <f t="shared" si="20"/>
        <v>0.99030230479722869</v>
      </c>
      <c r="E20" s="112">
        <f t="shared" si="21"/>
        <v>3135</v>
      </c>
      <c r="F20" s="113" t="str">
        <f t="shared" si="22"/>
        <v>111-2</v>
      </c>
      <c r="G20" s="114" t="str">
        <f t="shared" si="23"/>
        <v>72바1547</v>
      </c>
      <c r="H20" s="115">
        <f t="shared" si="24"/>
        <v>3</v>
      </c>
      <c r="I20" s="116">
        <f t="shared" si="25"/>
        <v>2479.7150000000001</v>
      </c>
      <c r="J20" s="117">
        <f t="shared" si="26"/>
        <v>6.297230888283949E-3</v>
      </c>
      <c r="K20" s="117">
        <f t="shared" si="27"/>
        <v>0.35707961832022311</v>
      </c>
      <c r="L20" s="117">
        <f t="shared" si="28"/>
        <v>0.26898252420136992</v>
      </c>
      <c r="M20" s="118">
        <f t="shared" si="29"/>
        <v>10.29</v>
      </c>
      <c r="N20" s="119">
        <f t="shared" si="30"/>
        <v>6.976608198926086</v>
      </c>
      <c r="O20" s="119">
        <f t="shared" si="31"/>
        <v>3.8310854271559429</v>
      </c>
      <c r="P20" s="220">
        <f t="shared" si="32"/>
        <v>21</v>
      </c>
      <c r="Q20" s="221">
        <f t="shared" si="33"/>
        <v>173</v>
      </c>
      <c r="R20" s="221">
        <f t="shared" si="34"/>
        <v>95</v>
      </c>
      <c r="T20">
        <v>510</v>
      </c>
      <c r="U20">
        <v>3135</v>
      </c>
      <c r="V20" t="s">
        <v>524</v>
      </c>
      <c r="W20">
        <v>2479.7150000000001</v>
      </c>
      <c r="X20">
        <v>1140.923</v>
      </c>
      <c r="Y20">
        <v>2.173</v>
      </c>
      <c r="Z20">
        <v>10.29</v>
      </c>
      <c r="AA20">
        <v>156.191351</v>
      </c>
      <c r="AB20">
        <v>0.98357300000000003</v>
      </c>
      <c r="AC20">
        <v>55.772748</v>
      </c>
      <c r="AD20" s="1">
        <v>667</v>
      </c>
      <c r="AE20">
        <v>173</v>
      </c>
      <c r="AF20">
        <v>95</v>
      </c>
      <c r="AG20">
        <v>89</v>
      </c>
      <c r="AH20">
        <v>15.876135</v>
      </c>
      <c r="AI20">
        <v>734.1</v>
      </c>
      <c r="AJ20">
        <v>21.8</v>
      </c>
      <c r="AK20">
        <v>21</v>
      </c>
      <c r="AL20">
        <v>3303</v>
      </c>
      <c r="AM20" t="s">
        <v>525</v>
      </c>
      <c r="AN20" t="s">
        <v>526</v>
      </c>
      <c r="AO20">
        <v>2246.7130000000002</v>
      </c>
      <c r="AR20" t="s">
        <v>119</v>
      </c>
      <c r="AS20" t="s">
        <v>121</v>
      </c>
      <c r="AT20" t="s">
        <v>494</v>
      </c>
      <c r="AU20" t="s">
        <v>524</v>
      </c>
      <c r="AV20" t="s">
        <v>48</v>
      </c>
      <c r="AW20">
        <v>3</v>
      </c>
      <c r="BB20">
        <v>0.99030230479722869</v>
      </c>
      <c r="BC20" t="s">
        <v>66</v>
      </c>
      <c r="BF20" t="s">
        <v>119</v>
      </c>
      <c r="BG20" t="s">
        <v>121</v>
      </c>
      <c r="BH20" t="s">
        <v>524</v>
      </c>
      <c r="BI20">
        <v>3135</v>
      </c>
      <c r="BJ20">
        <v>3</v>
      </c>
      <c r="BK20" t="s">
        <v>494</v>
      </c>
      <c r="BL20" t="s">
        <v>489</v>
      </c>
      <c r="BM20">
        <v>0.99030230479722869</v>
      </c>
      <c r="BN20" t="s">
        <v>66</v>
      </c>
      <c r="BO20" t="s">
        <v>179</v>
      </c>
      <c r="BP20">
        <v>2479.7150000000001</v>
      </c>
    </row>
    <row r="21" spans="1:68" ht="16.5">
      <c r="A21" s="125" t="str">
        <f t="shared" si="18"/>
        <v>미래교통</v>
      </c>
      <c r="B21" s="126" t="str">
        <f t="shared" si="1"/>
        <v>김성균</v>
      </c>
      <c r="C21" s="127" t="str">
        <f t="shared" si="19"/>
        <v>C</v>
      </c>
      <c r="D21" s="128">
        <f t="shared" si="20"/>
        <v>0.85545908983619567</v>
      </c>
      <c r="E21" s="129">
        <f t="shared" si="21"/>
        <v>4916</v>
      </c>
      <c r="F21" s="130" t="str">
        <f t="shared" si="22"/>
        <v>111-2</v>
      </c>
      <c r="G21" s="131" t="str">
        <f t="shared" si="23"/>
        <v>70바5092</v>
      </c>
      <c r="H21" s="132">
        <f t="shared" si="24"/>
        <v>7</v>
      </c>
      <c r="I21" s="133">
        <f t="shared" si="25"/>
        <v>1751.433</v>
      </c>
      <c r="J21" s="134">
        <f t="shared" si="26"/>
        <v>1.0875703640997192E-2</v>
      </c>
      <c r="K21" s="134">
        <f t="shared" si="27"/>
        <v>0.42416042378104163</v>
      </c>
      <c r="L21" s="134">
        <f t="shared" si="28"/>
        <v>0.2009782846389214</v>
      </c>
      <c r="M21" s="135">
        <f t="shared" si="29"/>
        <v>16.486000000000001</v>
      </c>
      <c r="N21" s="136">
        <f t="shared" si="30"/>
        <v>5.600195334813278E-2</v>
      </c>
      <c r="O21" s="136">
        <f t="shared" si="31"/>
        <v>26.880937607103736</v>
      </c>
      <c r="P21" s="218">
        <f t="shared" si="32"/>
        <v>24</v>
      </c>
      <c r="Q21" s="219">
        <f t="shared" si="33"/>
        <v>1</v>
      </c>
      <c r="R21" s="219">
        <f t="shared" si="34"/>
        <v>480</v>
      </c>
      <c r="T21">
        <v>510</v>
      </c>
      <c r="U21">
        <v>4916</v>
      </c>
      <c r="V21" t="s">
        <v>391</v>
      </c>
      <c r="W21">
        <v>1785.652</v>
      </c>
      <c r="X21">
        <v>972.55700000000002</v>
      </c>
      <c r="Y21">
        <v>1.8360000000000001</v>
      </c>
      <c r="Z21">
        <v>16.486000000000001</v>
      </c>
      <c r="AA21">
        <v>115.13719399999999</v>
      </c>
      <c r="AB21">
        <v>1.2521979999999999</v>
      </c>
      <c r="AC21">
        <v>48.836641</v>
      </c>
      <c r="AD21" s="1">
        <v>352</v>
      </c>
      <c r="AE21">
        <v>1</v>
      </c>
      <c r="AF21">
        <v>480</v>
      </c>
      <c r="AG21">
        <v>84</v>
      </c>
      <c r="AH21">
        <v>15.508906</v>
      </c>
      <c r="AI21">
        <v>623.70000000000005</v>
      </c>
      <c r="AJ21">
        <v>0</v>
      </c>
      <c r="AK21">
        <v>24</v>
      </c>
      <c r="AL21">
        <v>11286</v>
      </c>
      <c r="AM21" t="s">
        <v>392</v>
      </c>
      <c r="AN21" t="s">
        <v>527</v>
      </c>
      <c r="AO21">
        <v>353.76100000000002</v>
      </c>
      <c r="AR21" t="s">
        <v>119</v>
      </c>
      <c r="AS21" t="s">
        <v>121</v>
      </c>
      <c r="AT21" t="s">
        <v>222</v>
      </c>
      <c r="AU21" t="s">
        <v>391</v>
      </c>
      <c r="AV21" t="s">
        <v>48</v>
      </c>
      <c r="AW21">
        <v>7</v>
      </c>
      <c r="BB21">
        <v>0.85545908983619567</v>
      </c>
      <c r="BC21" t="s">
        <v>69</v>
      </c>
      <c r="BF21" t="s">
        <v>119</v>
      </c>
      <c r="BG21" t="s">
        <v>121</v>
      </c>
      <c r="BH21" t="s">
        <v>391</v>
      </c>
      <c r="BI21">
        <v>4916</v>
      </c>
      <c r="BJ21">
        <v>7</v>
      </c>
      <c r="BK21" t="s">
        <v>222</v>
      </c>
      <c r="BL21" t="s">
        <v>230</v>
      </c>
      <c r="BM21">
        <v>0.85545908983619567</v>
      </c>
      <c r="BN21" t="s">
        <v>69</v>
      </c>
      <c r="BO21" t="s">
        <v>178</v>
      </c>
      <c r="BP21">
        <v>1751.433</v>
      </c>
    </row>
    <row r="22" spans="1:68" ht="16.5">
      <c r="A22" s="108" t="str">
        <f t="shared" si="18"/>
        <v>미래교통</v>
      </c>
      <c r="B22" s="109" t="str">
        <f t="shared" si="1"/>
        <v>김성기</v>
      </c>
      <c r="C22" s="110" t="str">
        <f t="shared" si="19"/>
        <v>F</v>
      </c>
      <c r="D22" s="111">
        <f t="shared" si="20"/>
        <v>0.70225806451612904</v>
      </c>
      <c r="E22" s="112">
        <f t="shared" si="21"/>
        <v>3470</v>
      </c>
      <c r="F22" s="113" t="str">
        <f t="shared" si="22"/>
        <v>111</v>
      </c>
      <c r="G22" s="114" t="str">
        <f t="shared" si="23"/>
        <v>70바5076</v>
      </c>
      <c r="H22" s="115">
        <f t="shared" si="24"/>
        <v>1</v>
      </c>
      <c r="I22" s="116">
        <f t="shared" si="25"/>
        <v>495.697</v>
      </c>
      <c r="J22" s="117">
        <f t="shared" si="26"/>
        <v>1.0137028085758133E-2</v>
      </c>
      <c r="K22" s="117">
        <f t="shared" si="27"/>
        <v>0.35484981446902308</v>
      </c>
      <c r="L22" s="117">
        <f t="shared" si="28"/>
        <v>0.15130210592357832</v>
      </c>
      <c r="M22" s="118">
        <f t="shared" si="29"/>
        <v>27.236999999999998</v>
      </c>
      <c r="N22" s="119">
        <f t="shared" si="30"/>
        <v>0.40347228246287553</v>
      </c>
      <c r="O22" s="119">
        <f t="shared" si="31"/>
        <v>51.240979872785189</v>
      </c>
      <c r="P22" s="220">
        <f t="shared" si="32"/>
        <v>7</v>
      </c>
      <c r="Q22" s="221">
        <f t="shared" si="33"/>
        <v>2</v>
      </c>
      <c r="R22" s="221">
        <f t="shared" si="34"/>
        <v>254</v>
      </c>
      <c r="T22">
        <v>510</v>
      </c>
      <c r="U22">
        <v>3470</v>
      </c>
      <c r="V22" t="s">
        <v>528</v>
      </c>
      <c r="W22">
        <v>495.697</v>
      </c>
      <c r="X22">
        <v>227.738</v>
      </c>
      <c r="Y22">
        <v>2.177</v>
      </c>
      <c r="Z22">
        <v>27.236999999999998</v>
      </c>
      <c r="AA22">
        <v>17.591940999999998</v>
      </c>
      <c r="AB22">
        <v>0.17832999999999999</v>
      </c>
      <c r="AC22">
        <v>6.2424970000000002</v>
      </c>
      <c r="AD22" s="1">
        <v>75</v>
      </c>
      <c r="AE22">
        <v>2</v>
      </c>
      <c r="AF22">
        <v>254</v>
      </c>
      <c r="AG22">
        <v>92</v>
      </c>
      <c r="AH22">
        <v>28.177503999999999</v>
      </c>
      <c r="AI22">
        <v>4653</v>
      </c>
      <c r="AJ22">
        <v>2604.3000000000002</v>
      </c>
      <c r="AK22">
        <v>7</v>
      </c>
      <c r="AL22">
        <v>3873</v>
      </c>
      <c r="AM22" t="s">
        <v>529</v>
      </c>
      <c r="AN22" t="s">
        <v>530</v>
      </c>
      <c r="AO22">
        <v>495.697</v>
      </c>
      <c r="AR22" t="s">
        <v>119</v>
      </c>
      <c r="AS22" t="s">
        <v>120</v>
      </c>
      <c r="AT22" t="s">
        <v>385</v>
      </c>
      <c r="AU22" t="s">
        <v>528</v>
      </c>
      <c r="AV22" t="s">
        <v>48</v>
      </c>
      <c r="AW22">
        <v>1</v>
      </c>
      <c r="BB22">
        <v>0.70225806451612904</v>
      </c>
      <c r="BC22" t="s">
        <v>70</v>
      </c>
      <c r="BF22" t="s">
        <v>119</v>
      </c>
      <c r="BG22" t="s">
        <v>120</v>
      </c>
      <c r="BH22" t="s">
        <v>528</v>
      </c>
      <c r="BI22">
        <v>3470</v>
      </c>
      <c r="BJ22">
        <v>1</v>
      </c>
      <c r="BK22" t="s">
        <v>385</v>
      </c>
      <c r="BL22" t="s">
        <v>175</v>
      </c>
      <c r="BM22">
        <v>0.70225806451612904</v>
      </c>
      <c r="BN22" t="s">
        <v>70</v>
      </c>
      <c r="BO22" t="s">
        <v>189</v>
      </c>
      <c r="BP22">
        <v>495.697</v>
      </c>
    </row>
    <row r="23" spans="1:68" ht="16.5">
      <c r="A23" s="125" t="str">
        <f t="shared" si="18"/>
        <v>미래교통</v>
      </c>
      <c r="B23" s="126" t="str">
        <f t="shared" si="1"/>
        <v>김성수</v>
      </c>
      <c r="C23" s="127" t="str">
        <f t="shared" si="19"/>
        <v>A</v>
      </c>
      <c r="D23" s="128">
        <f t="shared" si="20"/>
        <v>0.97304989215477755</v>
      </c>
      <c r="E23" s="129">
        <f t="shared" si="21"/>
        <v>3789</v>
      </c>
      <c r="F23" s="130" t="str">
        <f t="shared" si="22"/>
        <v>304</v>
      </c>
      <c r="G23" s="131" t="str">
        <f t="shared" si="23"/>
        <v>70바6003</v>
      </c>
      <c r="H23" s="132">
        <f t="shared" si="24"/>
        <v>2</v>
      </c>
      <c r="I23" s="133">
        <f t="shared" si="25"/>
        <v>2802.1640000000002</v>
      </c>
      <c r="J23" s="134">
        <f t="shared" si="26"/>
        <v>1.1683714748237123E-2</v>
      </c>
      <c r="K23" s="134">
        <f t="shared" si="27"/>
        <v>0.31899091449600858</v>
      </c>
      <c r="L23" s="134">
        <f t="shared" si="28"/>
        <v>0.19449254219239129</v>
      </c>
      <c r="M23" s="135">
        <f t="shared" si="29"/>
        <v>17.937000000000001</v>
      </c>
      <c r="N23" s="136">
        <f t="shared" si="30"/>
        <v>7.1373409978859187E-2</v>
      </c>
      <c r="O23" s="136">
        <f t="shared" si="31"/>
        <v>6.8875340629599116</v>
      </c>
      <c r="P23" s="218">
        <f t="shared" si="32"/>
        <v>5</v>
      </c>
      <c r="Q23" s="219">
        <f t="shared" si="33"/>
        <v>2</v>
      </c>
      <c r="R23" s="219">
        <f t="shared" si="34"/>
        <v>193</v>
      </c>
      <c r="T23">
        <v>510</v>
      </c>
      <c r="U23">
        <v>3789</v>
      </c>
      <c r="V23" t="s">
        <v>263</v>
      </c>
      <c r="W23">
        <v>2802.1640000000002</v>
      </c>
      <c r="X23">
        <v>960.58600000000001</v>
      </c>
      <c r="Y23">
        <v>2.9169999999999998</v>
      </c>
      <c r="Z23">
        <v>17.937000000000001</v>
      </c>
      <c r="AA23">
        <v>100.13775800000001</v>
      </c>
      <c r="AB23">
        <v>1.1699809999999999</v>
      </c>
      <c r="AC23">
        <v>31.943034999999998</v>
      </c>
      <c r="AD23" s="1">
        <v>545</v>
      </c>
      <c r="AE23">
        <v>2</v>
      </c>
      <c r="AF23">
        <v>193</v>
      </c>
      <c r="AG23">
        <v>114</v>
      </c>
      <c r="AH23">
        <v>27.983091000000002</v>
      </c>
      <c r="AI23">
        <v>27506.7</v>
      </c>
      <c r="AJ23">
        <v>20125</v>
      </c>
      <c r="AK23">
        <v>5</v>
      </c>
      <c r="AL23">
        <v>485</v>
      </c>
      <c r="AM23" t="s">
        <v>264</v>
      </c>
      <c r="AN23" t="s">
        <v>531</v>
      </c>
      <c r="AO23">
        <v>2477.0450000000001</v>
      </c>
      <c r="AR23" t="s">
        <v>119</v>
      </c>
      <c r="AS23" t="s">
        <v>91</v>
      </c>
      <c r="AT23" t="s">
        <v>241</v>
      </c>
      <c r="AU23" t="s">
        <v>263</v>
      </c>
      <c r="AV23" t="s">
        <v>48</v>
      </c>
      <c r="AW23">
        <v>2</v>
      </c>
      <c r="BB23">
        <v>0.97304989215477755</v>
      </c>
      <c r="BC23" t="s">
        <v>66</v>
      </c>
      <c r="BF23" t="s">
        <v>119</v>
      </c>
      <c r="BG23" t="s">
        <v>91</v>
      </c>
      <c r="BH23" t="s">
        <v>263</v>
      </c>
      <c r="BI23">
        <v>3789</v>
      </c>
      <c r="BJ23">
        <v>2</v>
      </c>
      <c r="BK23" t="s">
        <v>241</v>
      </c>
      <c r="BL23" t="s">
        <v>239</v>
      </c>
      <c r="BM23">
        <v>0.97304989215477755</v>
      </c>
      <c r="BN23" t="s">
        <v>66</v>
      </c>
      <c r="BO23" t="s">
        <v>179</v>
      </c>
      <c r="BP23">
        <v>2802.1640000000002</v>
      </c>
    </row>
    <row r="24" spans="1:68" ht="16.5">
      <c r="A24" s="108" t="str">
        <f t="shared" si="18"/>
        <v>미래교통</v>
      </c>
      <c r="B24" s="109" t="str">
        <f t="shared" si="1"/>
        <v>김성채</v>
      </c>
      <c r="C24" s="110" t="str">
        <f t="shared" si="19"/>
        <v>B</v>
      </c>
      <c r="D24" s="111">
        <f t="shared" si="20"/>
        <v>0.94246849432588775</v>
      </c>
      <c r="E24" s="112">
        <f t="shared" si="21"/>
        <v>2095</v>
      </c>
      <c r="F24" s="113" t="str">
        <f t="shared" si="22"/>
        <v>111</v>
      </c>
      <c r="G24" s="114" t="str">
        <f t="shared" si="23"/>
        <v>70바6004</v>
      </c>
      <c r="H24" s="115">
        <f t="shared" si="24"/>
        <v>2</v>
      </c>
      <c r="I24" s="116">
        <f t="shared" si="25"/>
        <v>4491.79</v>
      </c>
      <c r="J24" s="117">
        <f t="shared" si="26"/>
        <v>3.9272197783541424E-3</v>
      </c>
      <c r="K24" s="117">
        <f t="shared" si="27"/>
        <v>0.2304292334087005</v>
      </c>
      <c r="L24" s="117">
        <f t="shared" si="28"/>
        <v>0.13780697672865383</v>
      </c>
      <c r="M24" s="118">
        <f t="shared" si="29"/>
        <v>19.815000000000001</v>
      </c>
      <c r="N24" s="119">
        <f t="shared" si="30"/>
        <v>0.40073111165036657</v>
      </c>
      <c r="O24" s="119">
        <f t="shared" si="31"/>
        <v>3.8514712397507451</v>
      </c>
      <c r="P24" s="220">
        <f t="shared" si="32"/>
        <v>1</v>
      </c>
      <c r="Q24" s="221">
        <f t="shared" si="33"/>
        <v>18</v>
      </c>
      <c r="R24" s="221">
        <f t="shared" si="34"/>
        <v>173</v>
      </c>
      <c r="T24">
        <v>510</v>
      </c>
      <c r="U24">
        <v>2095</v>
      </c>
      <c r="V24" t="s">
        <v>393</v>
      </c>
      <c r="W24">
        <v>4491.79</v>
      </c>
      <c r="X24">
        <v>1646.58</v>
      </c>
      <c r="Y24">
        <v>2.7280000000000002</v>
      </c>
      <c r="Z24">
        <v>19.815000000000001</v>
      </c>
      <c r="AA24">
        <v>141.312183</v>
      </c>
      <c r="AB24">
        <v>0.55496400000000001</v>
      </c>
      <c r="AC24">
        <v>32.562457999999999</v>
      </c>
      <c r="AD24" s="1">
        <v>619</v>
      </c>
      <c r="AE24">
        <v>18</v>
      </c>
      <c r="AF24">
        <v>173</v>
      </c>
      <c r="AG24">
        <v>92</v>
      </c>
      <c r="AH24">
        <v>31.786289</v>
      </c>
      <c r="AI24">
        <v>25461.599999999999</v>
      </c>
      <c r="AJ24">
        <v>10615.5</v>
      </c>
      <c r="AK24">
        <v>1</v>
      </c>
      <c r="AL24">
        <v>25</v>
      </c>
      <c r="AM24" t="s">
        <v>394</v>
      </c>
      <c r="AN24" t="s">
        <v>532</v>
      </c>
      <c r="AO24">
        <v>4247.71</v>
      </c>
      <c r="AR24" t="s">
        <v>119</v>
      </c>
      <c r="AS24" t="s">
        <v>120</v>
      </c>
      <c r="AT24" t="s">
        <v>386</v>
      </c>
      <c r="AU24" t="s">
        <v>393</v>
      </c>
      <c r="AV24" t="s">
        <v>48</v>
      </c>
      <c r="AW24">
        <v>2</v>
      </c>
      <c r="BB24">
        <v>0.94246849432588775</v>
      </c>
      <c r="BC24" t="s">
        <v>68</v>
      </c>
      <c r="BF24" t="s">
        <v>119</v>
      </c>
      <c r="BG24" t="s">
        <v>120</v>
      </c>
      <c r="BH24" t="s">
        <v>393</v>
      </c>
      <c r="BI24">
        <v>2095</v>
      </c>
      <c r="BJ24">
        <v>2</v>
      </c>
      <c r="BK24" t="s">
        <v>386</v>
      </c>
      <c r="BL24" t="s">
        <v>243</v>
      </c>
      <c r="BM24">
        <v>0.94246849432588775</v>
      </c>
      <c r="BN24" t="s">
        <v>68</v>
      </c>
      <c r="BO24" t="s">
        <v>176</v>
      </c>
      <c r="BP24">
        <v>4491.79</v>
      </c>
    </row>
    <row r="25" spans="1:68" ht="16.5">
      <c r="A25" s="125" t="str">
        <f t="shared" si="18"/>
        <v>미래교통</v>
      </c>
      <c r="B25" s="126" t="str">
        <f t="shared" si="1"/>
        <v>김성철</v>
      </c>
      <c r="C25" s="127" t="str">
        <f t="shared" si="19"/>
        <v>D</v>
      </c>
      <c r="D25" s="128">
        <f t="shared" si="20"/>
        <v>0.82136423177387841</v>
      </c>
      <c r="E25" s="129">
        <f t="shared" si="21"/>
        <v>1219</v>
      </c>
      <c r="F25" s="130" t="str">
        <f t="shared" si="22"/>
        <v>111-2</v>
      </c>
      <c r="G25" s="131" t="str">
        <f t="shared" si="23"/>
        <v>70바5072</v>
      </c>
      <c r="H25" s="132">
        <f t="shared" si="24"/>
        <v>3</v>
      </c>
      <c r="I25" s="133">
        <f t="shared" si="25"/>
        <v>2272.3609999999999</v>
      </c>
      <c r="J25" s="134">
        <f t="shared" si="26"/>
        <v>2.3121991805377023E-2</v>
      </c>
      <c r="K25" s="134">
        <f t="shared" si="27"/>
        <v>0.39283392465134331</v>
      </c>
      <c r="L25" s="134">
        <f t="shared" si="28"/>
        <v>9.5935460958888136E-2</v>
      </c>
      <c r="M25" s="135">
        <f t="shared" si="29"/>
        <v>16.844000000000001</v>
      </c>
      <c r="N25" s="136">
        <f t="shared" si="30"/>
        <v>0.7481205671105956</v>
      </c>
      <c r="O25" s="136">
        <f t="shared" si="31"/>
        <v>31.024999988998228</v>
      </c>
      <c r="P25" s="218">
        <f t="shared" si="32"/>
        <v>12</v>
      </c>
      <c r="Q25" s="219">
        <f t="shared" si="33"/>
        <v>17</v>
      </c>
      <c r="R25" s="219">
        <f t="shared" si="34"/>
        <v>705</v>
      </c>
      <c r="T25">
        <v>510</v>
      </c>
      <c r="U25">
        <v>1219</v>
      </c>
      <c r="V25" t="s">
        <v>265</v>
      </c>
      <c r="W25">
        <v>2272.3609999999999</v>
      </c>
      <c r="X25">
        <v>1236.425</v>
      </c>
      <c r="Y25">
        <v>1.8380000000000001</v>
      </c>
      <c r="Z25">
        <v>16.844000000000001</v>
      </c>
      <c r="AA25">
        <v>143.70496399999999</v>
      </c>
      <c r="AB25">
        <v>3.3227449999999998</v>
      </c>
      <c r="AC25">
        <v>56.452185</v>
      </c>
      <c r="AD25" s="1">
        <v>218</v>
      </c>
      <c r="AE25">
        <v>17</v>
      </c>
      <c r="AF25">
        <v>705</v>
      </c>
      <c r="AG25">
        <v>90</v>
      </c>
      <c r="AH25">
        <v>15.812682000000001</v>
      </c>
      <c r="AI25">
        <v>1187.2</v>
      </c>
      <c r="AJ25">
        <v>129.5</v>
      </c>
      <c r="AK25">
        <v>12</v>
      </c>
      <c r="AL25">
        <v>3604</v>
      </c>
      <c r="AM25" t="s">
        <v>266</v>
      </c>
      <c r="AN25" t="s">
        <v>533</v>
      </c>
      <c r="AO25">
        <v>1924.144</v>
      </c>
      <c r="AR25" t="s">
        <v>119</v>
      </c>
      <c r="AS25" t="s">
        <v>121</v>
      </c>
      <c r="AT25" t="s">
        <v>221</v>
      </c>
      <c r="AU25" t="s">
        <v>265</v>
      </c>
      <c r="AV25" t="s">
        <v>48</v>
      </c>
      <c r="AW25">
        <v>3</v>
      </c>
      <c r="BB25">
        <v>0.82136423177387841</v>
      </c>
      <c r="BC25" t="s">
        <v>67</v>
      </c>
      <c r="BF25" t="s">
        <v>119</v>
      </c>
      <c r="BG25" t="s">
        <v>121</v>
      </c>
      <c r="BH25" t="s">
        <v>265</v>
      </c>
      <c r="BI25">
        <v>1219</v>
      </c>
      <c r="BJ25">
        <v>3</v>
      </c>
      <c r="BK25" t="s">
        <v>221</v>
      </c>
      <c r="BL25" t="s">
        <v>243</v>
      </c>
      <c r="BM25">
        <v>0.82136423177387841</v>
      </c>
      <c r="BN25" t="s">
        <v>67</v>
      </c>
      <c r="BO25" t="s">
        <v>180</v>
      </c>
      <c r="BP25">
        <v>2272.3609999999999</v>
      </c>
    </row>
    <row r="26" spans="1:68" ht="16.5">
      <c r="A26" s="108" t="str">
        <f t="shared" si="18"/>
        <v>미래교통</v>
      </c>
      <c r="B26" s="109" t="str">
        <f t="shared" si="1"/>
        <v>김영수</v>
      </c>
      <c r="C26" s="110" t="str">
        <f t="shared" si="19"/>
        <v>D</v>
      </c>
      <c r="D26" s="111">
        <f t="shared" si="20"/>
        <v>0.8370354697595539</v>
      </c>
      <c r="E26" s="112">
        <f t="shared" si="21"/>
        <v>7716</v>
      </c>
      <c r="F26" s="113" t="str">
        <f t="shared" si="22"/>
        <v>304</v>
      </c>
      <c r="G26" s="114" t="str">
        <f t="shared" si="23"/>
        <v>70바5998</v>
      </c>
      <c r="H26" s="115">
        <f t="shared" si="24"/>
        <v>13</v>
      </c>
      <c r="I26" s="116">
        <f t="shared" si="25"/>
        <v>3183.58</v>
      </c>
      <c r="J26" s="117">
        <f t="shared" si="26"/>
        <v>1.2008686019790082E-2</v>
      </c>
      <c r="K26" s="117">
        <f t="shared" si="27"/>
        <v>0.37051442369865889</v>
      </c>
      <c r="L26" s="117">
        <f t="shared" si="28"/>
        <v>8.5752517605965611E-2</v>
      </c>
      <c r="M26" s="118">
        <f t="shared" si="29"/>
        <v>21.675999999999998</v>
      </c>
      <c r="N26" s="119">
        <f t="shared" si="30"/>
        <v>0.46817940634851274</v>
      </c>
      <c r="O26" s="119">
        <f t="shared" si="31"/>
        <v>42.760385779830827</v>
      </c>
      <c r="P26" s="220">
        <f t="shared" si="32"/>
        <v>25</v>
      </c>
      <c r="Q26" s="221">
        <f t="shared" si="33"/>
        <v>15</v>
      </c>
      <c r="R26" s="221">
        <f t="shared" si="34"/>
        <v>1370</v>
      </c>
      <c r="T26">
        <v>510</v>
      </c>
      <c r="U26">
        <v>7716</v>
      </c>
      <c r="V26" t="s">
        <v>267</v>
      </c>
      <c r="W26">
        <v>3203.9</v>
      </c>
      <c r="X26">
        <v>1451.1669999999999</v>
      </c>
      <c r="Y26">
        <v>2.2080000000000002</v>
      </c>
      <c r="Z26">
        <v>21.675999999999998</v>
      </c>
      <c r="AA26">
        <v>136.311916</v>
      </c>
      <c r="AB26">
        <v>1.636927</v>
      </c>
      <c r="AC26">
        <v>50.505530999999998</v>
      </c>
      <c r="AD26" s="1">
        <v>273</v>
      </c>
      <c r="AE26">
        <v>15</v>
      </c>
      <c r="AF26">
        <v>1370</v>
      </c>
      <c r="AG26">
        <v>116</v>
      </c>
      <c r="AH26">
        <v>23.504180999999999</v>
      </c>
      <c r="AI26">
        <v>25686.3</v>
      </c>
      <c r="AJ26">
        <v>15058.9</v>
      </c>
      <c r="AK26">
        <v>25</v>
      </c>
      <c r="AL26">
        <v>11365</v>
      </c>
      <c r="AM26" t="s">
        <v>268</v>
      </c>
      <c r="AN26" t="s">
        <v>534</v>
      </c>
      <c r="AO26">
        <v>647.45299999999997</v>
      </c>
      <c r="AR26" t="s">
        <v>119</v>
      </c>
      <c r="AS26" t="s">
        <v>91</v>
      </c>
      <c r="AT26" t="s">
        <v>240</v>
      </c>
      <c r="AU26" t="s">
        <v>267</v>
      </c>
      <c r="AV26" t="s">
        <v>48</v>
      </c>
      <c r="AW26">
        <v>13</v>
      </c>
      <c r="BB26">
        <v>0.8370354697595539</v>
      </c>
      <c r="BC26" t="s">
        <v>67</v>
      </c>
      <c r="BF26" t="s">
        <v>119</v>
      </c>
      <c r="BG26" t="s">
        <v>91</v>
      </c>
      <c r="BH26" t="s">
        <v>267</v>
      </c>
      <c r="BI26">
        <v>7716</v>
      </c>
      <c r="BJ26">
        <v>13</v>
      </c>
      <c r="BK26" t="s">
        <v>240</v>
      </c>
      <c r="BL26" t="s">
        <v>226</v>
      </c>
      <c r="BM26">
        <v>0.8370354697595539</v>
      </c>
      <c r="BN26" t="s">
        <v>67</v>
      </c>
      <c r="BO26" t="s">
        <v>180</v>
      </c>
      <c r="BP26">
        <v>3183.58</v>
      </c>
    </row>
    <row r="27" spans="1:68" ht="16.5">
      <c r="A27" s="125" t="str">
        <f t="shared" si="18"/>
        <v>미래교통</v>
      </c>
      <c r="B27" s="126" t="str">
        <f t="shared" si="1"/>
        <v>김영승</v>
      </c>
      <c r="C27" s="127" t="str">
        <f t="shared" si="19"/>
        <v>C</v>
      </c>
      <c r="D27" s="128">
        <f t="shared" si="20"/>
        <v>0.85517241379310349</v>
      </c>
      <c r="E27" s="129">
        <f t="shared" si="21"/>
        <v>8816</v>
      </c>
      <c r="F27" s="130" t="str">
        <f t="shared" si="22"/>
        <v>111</v>
      </c>
      <c r="G27" s="131" t="str">
        <f t="shared" si="23"/>
        <v>70바5905</v>
      </c>
      <c r="H27" s="132">
        <f t="shared" si="24"/>
        <v>1</v>
      </c>
      <c r="I27" s="133">
        <f t="shared" si="25"/>
        <v>4055.01</v>
      </c>
      <c r="J27" s="134">
        <f t="shared" si="26"/>
        <v>1.7139798309376088E-2</v>
      </c>
      <c r="K27" s="134">
        <f t="shared" si="27"/>
        <v>0.30803776017988804</v>
      </c>
      <c r="L27" s="134">
        <f t="shared" si="28"/>
        <v>0.21578245183119152</v>
      </c>
      <c r="M27" s="135">
        <f t="shared" si="29"/>
        <v>23.082999999999998</v>
      </c>
      <c r="N27" s="136">
        <f t="shared" si="30"/>
        <v>9.8643406551401844E-2</v>
      </c>
      <c r="O27" s="136">
        <f t="shared" si="31"/>
        <v>34.771800809369147</v>
      </c>
      <c r="P27" s="218">
        <f t="shared" si="32"/>
        <v>10</v>
      </c>
      <c r="Q27" s="219">
        <f t="shared" si="33"/>
        <v>4</v>
      </c>
      <c r="R27" s="219">
        <f t="shared" si="34"/>
        <v>1410</v>
      </c>
      <c r="T27">
        <v>510</v>
      </c>
      <c r="U27">
        <v>8816</v>
      </c>
      <c r="V27" t="s">
        <v>269</v>
      </c>
      <c r="W27">
        <v>4055.01</v>
      </c>
      <c r="X27">
        <v>1635.3389999999999</v>
      </c>
      <c r="Y27">
        <v>2.48</v>
      </c>
      <c r="Z27">
        <v>23.082999999999998</v>
      </c>
      <c r="AA27">
        <v>135.323296</v>
      </c>
      <c r="AB27">
        <v>2.3194140000000001</v>
      </c>
      <c r="AC27">
        <v>41.684685000000002</v>
      </c>
      <c r="AD27" s="1">
        <v>875</v>
      </c>
      <c r="AE27">
        <v>4</v>
      </c>
      <c r="AF27">
        <v>1410</v>
      </c>
      <c r="AG27">
        <v>93</v>
      </c>
      <c r="AH27">
        <v>29.965350000000001</v>
      </c>
      <c r="AI27">
        <v>26590.799999999999</v>
      </c>
      <c r="AJ27">
        <v>13427.9</v>
      </c>
      <c r="AK27">
        <v>10</v>
      </c>
      <c r="AL27">
        <v>4896</v>
      </c>
      <c r="AM27" t="s">
        <v>270</v>
      </c>
      <c r="AN27" t="s">
        <v>535</v>
      </c>
      <c r="AO27">
        <v>4055.01</v>
      </c>
      <c r="AR27" t="s">
        <v>119</v>
      </c>
      <c r="AS27" t="s">
        <v>120</v>
      </c>
      <c r="AT27" t="s">
        <v>200</v>
      </c>
      <c r="AU27" t="s">
        <v>269</v>
      </c>
      <c r="AV27" t="s">
        <v>48</v>
      </c>
      <c r="AW27">
        <v>1</v>
      </c>
      <c r="BB27">
        <v>0.85517241379310349</v>
      </c>
      <c r="BC27" t="s">
        <v>69</v>
      </c>
      <c r="BF27" t="s">
        <v>119</v>
      </c>
      <c r="BG27" t="s">
        <v>120</v>
      </c>
      <c r="BH27" t="s">
        <v>269</v>
      </c>
      <c r="BI27">
        <v>8816</v>
      </c>
      <c r="BJ27">
        <v>1</v>
      </c>
      <c r="BK27" t="s">
        <v>200</v>
      </c>
      <c r="BL27" t="s">
        <v>175</v>
      </c>
      <c r="BM27">
        <v>0.85517241379310349</v>
      </c>
      <c r="BN27" t="s">
        <v>69</v>
      </c>
      <c r="BO27" t="s">
        <v>178</v>
      </c>
      <c r="BP27">
        <v>4055.01</v>
      </c>
    </row>
    <row r="28" spans="1:68" ht="16.5">
      <c r="A28" s="108" t="str">
        <f t="shared" si="18"/>
        <v>미래교통</v>
      </c>
      <c r="B28" s="109" t="str">
        <f t="shared" si="1"/>
        <v>김영천</v>
      </c>
      <c r="C28" s="110" t="str">
        <f t="shared" si="19"/>
        <v>D</v>
      </c>
      <c r="D28" s="111">
        <f t="shared" si="20"/>
        <v>0.84567071156384954</v>
      </c>
      <c r="E28" s="112">
        <f t="shared" si="21"/>
        <v>925</v>
      </c>
      <c r="F28" s="113" t="str">
        <f t="shared" si="22"/>
        <v>111-2</v>
      </c>
      <c r="G28" s="114" t="str">
        <f t="shared" si="23"/>
        <v>70바6055</v>
      </c>
      <c r="H28" s="115">
        <f t="shared" si="24"/>
        <v>3</v>
      </c>
      <c r="I28" s="116">
        <f t="shared" si="25"/>
        <v>2267.8779999999997</v>
      </c>
      <c r="J28" s="117">
        <f t="shared" si="26"/>
        <v>2.1279308608352351E-2</v>
      </c>
      <c r="K28" s="117">
        <f t="shared" si="27"/>
        <v>0.37665780322949444</v>
      </c>
      <c r="L28" s="117">
        <f t="shared" si="28"/>
        <v>0.27514707581272013</v>
      </c>
      <c r="M28" s="118">
        <f t="shared" si="29"/>
        <v>19.335999999999999</v>
      </c>
      <c r="N28" s="119">
        <f t="shared" si="30"/>
        <v>0.61731715727212833</v>
      </c>
      <c r="O28" s="119">
        <f t="shared" si="31"/>
        <v>24.207651381599891</v>
      </c>
      <c r="P28" s="220">
        <f t="shared" si="32"/>
        <v>4</v>
      </c>
      <c r="Q28" s="221">
        <f t="shared" si="33"/>
        <v>14</v>
      </c>
      <c r="R28" s="221">
        <f t="shared" si="34"/>
        <v>549</v>
      </c>
      <c r="T28">
        <v>510</v>
      </c>
      <c r="U28">
        <v>925</v>
      </c>
      <c r="V28" t="s">
        <v>271</v>
      </c>
      <c r="W28">
        <v>2267.8780000000002</v>
      </c>
      <c r="X28">
        <v>1239.0260000000001</v>
      </c>
      <c r="Y28">
        <v>1.83</v>
      </c>
      <c r="Z28">
        <v>19.335999999999999</v>
      </c>
      <c r="AA28">
        <v>130.88940299999999</v>
      </c>
      <c r="AB28">
        <v>2.7852359999999998</v>
      </c>
      <c r="AC28">
        <v>49.300514999999997</v>
      </c>
      <c r="AD28" s="1">
        <v>624</v>
      </c>
      <c r="AE28">
        <v>14</v>
      </c>
      <c r="AF28">
        <v>549</v>
      </c>
      <c r="AG28">
        <v>92</v>
      </c>
      <c r="AH28">
        <v>17.326673</v>
      </c>
      <c r="AI28">
        <v>3636.1</v>
      </c>
      <c r="AJ28">
        <v>1577</v>
      </c>
      <c r="AK28">
        <v>4</v>
      </c>
      <c r="AL28">
        <v>1263</v>
      </c>
      <c r="AM28" t="s">
        <v>272</v>
      </c>
      <c r="AN28" t="s">
        <v>536</v>
      </c>
      <c r="AO28">
        <v>1929.7739999999999</v>
      </c>
      <c r="AR28" t="s">
        <v>119</v>
      </c>
      <c r="AS28" t="s">
        <v>121</v>
      </c>
      <c r="AT28" t="s">
        <v>228</v>
      </c>
      <c r="AU28" t="s">
        <v>271</v>
      </c>
      <c r="AV28" t="s">
        <v>48</v>
      </c>
      <c r="AW28">
        <v>3</v>
      </c>
      <c r="BB28">
        <v>0.84567071156384954</v>
      </c>
      <c r="BC28" t="s">
        <v>67</v>
      </c>
      <c r="BF28" t="s">
        <v>119</v>
      </c>
      <c r="BG28" t="s">
        <v>121</v>
      </c>
      <c r="BH28" t="s">
        <v>271</v>
      </c>
      <c r="BI28">
        <v>925</v>
      </c>
      <c r="BJ28">
        <v>3</v>
      </c>
      <c r="BK28" t="s">
        <v>228</v>
      </c>
      <c r="BL28" t="s">
        <v>474</v>
      </c>
      <c r="BM28">
        <v>0.84567071156384954</v>
      </c>
      <c r="BN28" t="s">
        <v>67</v>
      </c>
      <c r="BO28" t="s">
        <v>180</v>
      </c>
      <c r="BP28">
        <v>2267.8779999999997</v>
      </c>
    </row>
    <row r="29" spans="1:68" ht="16.5">
      <c r="A29" s="125" t="str">
        <f t="shared" si="18"/>
        <v>미래교통</v>
      </c>
      <c r="B29" s="126" t="str">
        <f t="shared" si="1"/>
        <v>김영철</v>
      </c>
      <c r="C29" s="127" t="str">
        <f t="shared" si="19"/>
        <v>B</v>
      </c>
      <c r="D29" s="128">
        <f t="shared" si="20"/>
        <v>0.93729006901520473</v>
      </c>
      <c r="E29" s="129">
        <f t="shared" si="21"/>
        <v>622</v>
      </c>
      <c r="F29" s="130" t="str">
        <f t="shared" si="22"/>
        <v>111</v>
      </c>
      <c r="G29" s="131" t="str">
        <f t="shared" si="23"/>
        <v>70바5994</v>
      </c>
      <c r="H29" s="132">
        <f t="shared" si="24"/>
        <v>3</v>
      </c>
      <c r="I29" s="133">
        <f t="shared" si="25"/>
        <v>3807.8789999999999</v>
      </c>
      <c r="J29" s="134">
        <f t="shared" si="26"/>
        <v>6.6036397650007905E-2</v>
      </c>
      <c r="K29" s="134">
        <f t="shared" si="27"/>
        <v>0.24798259274543133</v>
      </c>
      <c r="L29" s="134">
        <f t="shared" si="28"/>
        <v>0.18067800998928801</v>
      </c>
      <c r="M29" s="135">
        <f t="shared" si="29"/>
        <v>22.495000000000001</v>
      </c>
      <c r="N29" s="136">
        <f t="shared" si="30"/>
        <v>0</v>
      </c>
      <c r="O29" s="136">
        <f t="shared" si="31"/>
        <v>9.0339004994643997</v>
      </c>
      <c r="P29" s="218">
        <f t="shared" si="32"/>
        <v>12</v>
      </c>
      <c r="Q29" s="219">
        <f t="shared" si="33"/>
        <v>0</v>
      </c>
      <c r="R29" s="219">
        <f t="shared" si="34"/>
        <v>344</v>
      </c>
      <c r="T29">
        <v>510</v>
      </c>
      <c r="U29">
        <v>622</v>
      </c>
      <c r="V29" t="s">
        <v>273</v>
      </c>
      <c r="W29">
        <v>3807.8789999999999</v>
      </c>
      <c r="X29">
        <v>1491.309</v>
      </c>
      <c r="Y29">
        <v>2.5529999999999999</v>
      </c>
      <c r="Z29">
        <v>22.495000000000001</v>
      </c>
      <c r="AA29">
        <v>128.855242</v>
      </c>
      <c r="AB29">
        <v>8.5091359999999998</v>
      </c>
      <c r="AC29">
        <v>31.953856999999999</v>
      </c>
      <c r="AD29" s="1">
        <v>688</v>
      </c>
      <c r="AE29">
        <v>0</v>
      </c>
      <c r="AF29">
        <v>344</v>
      </c>
      <c r="AG29">
        <v>91</v>
      </c>
      <c r="AH29">
        <v>29.551603</v>
      </c>
      <c r="AI29">
        <v>25206.7</v>
      </c>
      <c r="AJ29">
        <v>13149.7</v>
      </c>
      <c r="AK29">
        <v>12</v>
      </c>
      <c r="AL29">
        <v>5166</v>
      </c>
      <c r="AM29" t="s">
        <v>274</v>
      </c>
      <c r="AN29" t="s">
        <v>537</v>
      </c>
      <c r="AO29">
        <v>3099.306</v>
      </c>
      <c r="AR29" t="s">
        <v>119</v>
      </c>
      <c r="AS29" t="s">
        <v>120</v>
      </c>
      <c r="AT29" t="s">
        <v>204</v>
      </c>
      <c r="AU29" t="s">
        <v>273</v>
      </c>
      <c r="AV29" t="s">
        <v>48</v>
      </c>
      <c r="AW29">
        <v>3</v>
      </c>
      <c r="BB29">
        <v>0.93729006901520473</v>
      </c>
      <c r="BC29" t="s">
        <v>68</v>
      </c>
      <c r="BF29" t="s">
        <v>119</v>
      </c>
      <c r="BG29" t="s">
        <v>120</v>
      </c>
      <c r="BH29" t="s">
        <v>273</v>
      </c>
      <c r="BI29">
        <v>622</v>
      </c>
      <c r="BJ29">
        <v>3</v>
      </c>
      <c r="BK29" t="s">
        <v>204</v>
      </c>
      <c r="BL29" t="s">
        <v>243</v>
      </c>
      <c r="BM29">
        <v>0.93729006901520473</v>
      </c>
      <c r="BN29" t="s">
        <v>68</v>
      </c>
      <c r="BO29" t="s">
        <v>176</v>
      </c>
      <c r="BP29">
        <v>3807.8789999999999</v>
      </c>
    </row>
    <row r="30" spans="1:68" ht="16.5">
      <c r="A30" s="108" t="str">
        <f t="shared" si="18"/>
        <v>미래교통</v>
      </c>
      <c r="B30" s="109" t="str">
        <f t="shared" si="1"/>
        <v>김용주</v>
      </c>
      <c r="C30" s="110" t="str">
        <f t="shared" si="19"/>
        <v>D</v>
      </c>
      <c r="D30" s="111">
        <f t="shared" si="20"/>
        <v>0.82071428571428573</v>
      </c>
      <c r="E30" s="112">
        <f t="shared" si="21"/>
        <v>9768</v>
      </c>
      <c r="F30" s="113" t="str">
        <f t="shared" si="22"/>
        <v>111</v>
      </c>
      <c r="G30" s="114" t="str">
        <f t="shared" si="23"/>
        <v>70바5075</v>
      </c>
      <c r="H30" s="115">
        <f t="shared" si="24"/>
        <v>1</v>
      </c>
      <c r="I30" s="116">
        <f t="shared" si="25"/>
        <v>4306.7790000000005</v>
      </c>
      <c r="J30" s="117">
        <f t="shared" si="26"/>
        <v>3.7766946533462804E-2</v>
      </c>
      <c r="K30" s="117">
        <f t="shared" si="27"/>
        <v>0.25326632720890963</v>
      </c>
      <c r="L30" s="117">
        <f t="shared" si="28"/>
        <v>4.4348688428173348E-2</v>
      </c>
      <c r="M30" s="118">
        <f t="shared" si="29"/>
        <v>26.626999999999999</v>
      </c>
      <c r="N30" s="119">
        <f t="shared" si="30"/>
        <v>0</v>
      </c>
      <c r="O30" s="119">
        <f t="shared" si="31"/>
        <v>15.092485590739621</v>
      </c>
      <c r="P30" s="220">
        <f t="shared" si="32"/>
        <v>14</v>
      </c>
      <c r="Q30" s="221">
        <f t="shared" si="33"/>
        <v>0</v>
      </c>
      <c r="R30" s="221">
        <f t="shared" si="34"/>
        <v>650</v>
      </c>
      <c r="T30">
        <v>510</v>
      </c>
      <c r="U30">
        <v>9768</v>
      </c>
      <c r="V30" t="s">
        <v>275</v>
      </c>
      <c r="W30">
        <v>4306.7790000000005</v>
      </c>
      <c r="X30">
        <v>1873.7470000000001</v>
      </c>
      <c r="Y30">
        <v>2.298</v>
      </c>
      <c r="Z30">
        <v>26.626999999999999</v>
      </c>
      <c r="AA30">
        <v>139.141908</v>
      </c>
      <c r="AB30">
        <v>5.2549650000000003</v>
      </c>
      <c r="AC30">
        <v>35.239960000000004</v>
      </c>
      <c r="AD30" s="1">
        <v>191</v>
      </c>
      <c r="AE30">
        <v>0</v>
      </c>
      <c r="AF30">
        <v>650</v>
      </c>
      <c r="AG30">
        <v>93</v>
      </c>
      <c r="AH30">
        <v>30.952421000000001</v>
      </c>
      <c r="AI30">
        <v>28947.3</v>
      </c>
      <c r="AJ30">
        <v>15297</v>
      </c>
      <c r="AK30">
        <v>14</v>
      </c>
      <c r="AL30">
        <v>9020</v>
      </c>
      <c r="AM30" t="s">
        <v>276</v>
      </c>
      <c r="AN30" t="s">
        <v>538</v>
      </c>
      <c r="AO30">
        <v>4306.7790000000005</v>
      </c>
      <c r="AR30" t="s">
        <v>119</v>
      </c>
      <c r="AS30" t="s">
        <v>120</v>
      </c>
      <c r="AT30" t="s">
        <v>195</v>
      </c>
      <c r="AU30" t="s">
        <v>275</v>
      </c>
      <c r="AV30" t="s">
        <v>48</v>
      </c>
      <c r="AW30">
        <v>1</v>
      </c>
      <c r="BB30">
        <v>0.82071428571428573</v>
      </c>
      <c r="BC30" t="s">
        <v>67</v>
      </c>
      <c r="BF30" t="s">
        <v>119</v>
      </c>
      <c r="BG30" t="s">
        <v>120</v>
      </c>
      <c r="BH30" t="s">
        <v>275</v>
      </c>
      <c r="BI30">
        <v>9768</v>
      </c>
      <c r="BJ30">
        <v>1</v>
      </c>
      <c r="BK30" t="s">
        <v>195</v>
      </c>
      <c r="BL30" t="s">
        <v>175</v>
      </c>
      <c r="BM30">
        <v>0.82071428571428573</v>
      </c>
      <c r="BN30" t="s">
        <v>67</v>
      </c>
      <c r="BO30" t="s">
        <v>180</v>
      </c>
      <c r="BP30">
        <v>4306.7790000000005</v>
      </c>
    </row>
    <row r="31" spans="1:68" ht="16.5">
      <c r="A31" s="125" t="str">
        <f t="shared" si="18"/>
        <v>미래교통</v>
      </c>
      <c r="B31" s="126" t="str">
        <f t="shared" si="1"/>
        <v>김월회</v>
      </c>
      <c r="C31" s="127" t="str">
        <f t="shared" si="19"/>
        <v>D</v>
      </c>
      <c r="D31" s="128">
        <f t="shared" si="20"/>
        <v>0.80931034482758624</v>
      </c>
      <c r="E31" s="129">
        <f t="shared" si="21"/>
        <v>6767</v>
      </c>
      <c r="F31" s="130" t="str">
        <f t="shared" si="22"/>
        <v>111</v>
      </c>
      <c r="G31" s="131" t="str">
        <f t="shared" si="23"/>
        <v>70바5907</v>
      </c>
      <c r="H31" s="132">
        <f t="shared" si="24"/>
        <v>1</v>
      </c>
      <c r="I31" s="133">
        <f t="shared" si="25"/>
        <v>4550.7520000000004</v>
      </c>
      <c r="J31" s="134">
        <f t="shared" si="26"/>
        <v>2.4716586243737376E-2</v>
      </c>
      <c r="K31" s="134">
        <f t="shared" si="27"/>
        <v>0.26608202470427261</v>
      </c>
      <c r="L31" s="134">
        <f t="shared" si="28"/>
        <v>9.3830646011911864E-2</v>
      </c>
      <c r="M31" s="135">
        <f t="shared" si="29"/>
        <v>24.914000000000001</v>
      </c>
      <c r="N31" s="136">
        <f t="shared" si="30"/>
        <v>0</v>
      </c>
      <c r="O31" s="136">
        <f t="shared" si="31"/>
        <v>40.894340100273531</v>
      </c>
      <c r="P31" s="218">
        <f t="shared" si="32"/>
        <v>12</v>
      </c>
      <c r="Q31" s="219">
        <f t="shared" si="33"/>
        <v>0</v>
      </c>
      <c r="R31" s="219">
        <f t="shared" si="34"/>
        <v>1861</v>
      </c>
      <c r="T31">
        <v>510</v>
      </c>
      <c r="U31">
        <v>6767</v>
      </c>
      <c r="V31" t="s">
        <v>539</v>
      </c>
      <c r="W31">
        <v>4550.7520000000004</v>
      </c>
      <c r="X31">
        <v>1938.566</v>
      </c>
      <c r="Y31">
        <v>2.347</v>
      </c>
      <c r="Z31">
        <v>24.914000000000001</v>
      </c>
      <c r="AA31">
        <v>149.02134799999999</v>
      </c>
      <c r="AB31">
        <v>3.6832989999999999</v>
      </c>
      <c r="AC31">
        <v>39.651902</v>
      </c>
      <c r="AD31" s="1">
        <v>427</v>
      </c>
      <c r="AE31">
        <v>0</v>
      </c>
      <c r="AF31">
        <v>1861</v>
      </c>
      <c r="AG31">
        <v>97</v>
      </c>
      <c r="AH31">
        <v>30.537583999999999</v>
      </c>
      <c r="AI31">
        <v>33943.300000000003</v>
      </c>
      <c r="AJ31">
        <v>18056.599999999999</v>
      </c>
      <c r="AK31">
        <v>12</v>
      </c>
      <c r="AL31">
        <v>4237</v>
      </c>
      <c r="AM31" t="s">
        <v>540</v>
      </c>
      <c r="AN31" t="s">
        <v>541</v>
      </c>
      <c r="AO31">
        <v>4550.7520000000004</v>
      </c>
      <c r="AR31" t="s">
        <v>119</v>
      </c>
      <c r="AS31" t="s">
        <v>120</v>
      </c>
      <c r="AT31" t="s">
        <v>478</v>
      </c>
      <c r="AU31" t="s">
        <v>539</v>
      </c>
      <c r="AV31" t="s">
        <v>48</v>
      </c>
      <c r="AW31">
        <v>1</v>
      </c>
      <c r="BB31">
        <v>0.80931034482758624</v>
      </c>
      <c r="BC31" t="s">
        <v>67</v>
      </c>
      <c r="BF31" t="s">
        <v>119</v>
      </c>
      <c r="BG31" t="s">
        <v>120</v>
      </c>
      <c r="BH31" t="s">
        <v>539</v>
      </c>
      <c r="BI31">
        <v>6767</v>
      </c>
      <c r="BJ31">
        <v>1</v>
      </c>
      <c r="BK31" t="s">
        <v>478</v>
      </c>
      <c r="BL31" t="s">
        <v>175</v>
      </c>
      <c r="BM31">
        <v>0.80931034482758624</v>
      </c>
      <c r="BN31" t="s">
        <v>67</v>
      </c>
      <c r="BO31" t="s">
        <v>180</v>
      </c>
      <c r="BP31">
        <v>4550.7520000000004</v>
      </c>
    </row>
    <row r="32" spans="1:68" ht="16.5">
      <c r="A32" s="108" t="str">
        <f t="shared" si="18"/>
        <v>미래교통</v>
      </c>
      <c r="B32" s="109" t="str">
        <f t="shared" si="1"/>
        <v>김재동</v>
      </c>
      <c r="C32" s="110" t="str">
        <f t="shared" si="19"/>
        <v>C</v>
      </c>
      <c r="D32" s="111">
        <f t="shared" si="20"/>
        <v>0.86150000000000004</v>
      </c>
      <c r="E32" s="112">
        <f t="shared" si="21"/>
        <v>7992</v>
      </c>
      <c r="F32" s="113" t="str">
        <f t="shared" si="22"/>
        <v>111-2</v>
      </c>
      <c r="G32" s="114" t="str">
        <f t="shared" si="23"/>
        <v>70바5028</v>
      </c>
      <c r="H32" s="115">
        <f t="shared" si="24"/>
        <v>1</v>
      </c>
      <c r="I32" s="116">
        <f t="shared" si="25"/>
        <v>1685.1659999999999</v>
      </c>
      <c r="J32" s="117">
        <f t="shared" si="26"/>
        <v>3.2139259806675355E-2</v>
      </c>
      <c r="K32" s="117">
        <f t="shared" si="27"/>
        <v>0.40896002830075412</v>
      </c>
      <c r="L32" s="117">
        <f t="shared" si="28"/>
        <v>0.31154200832440249</v>
      </c>
      <c r="M32" s="118">
        <f t="shared" si="29"/>
        <v>16.506</v>
      </c>
      <c r="N32" s="119">
        <f t="shared" si="30"/>
        <v>0.29670667459466904</v>
      </c>
      <c r="O32" s="119">
        <f t="shared" si="31"/>
        <v>6.6462295109205858</v>
      </c>
      <c r="P32" s="220">
        <f t="shared" si="32"/>
        <v>22</v>
      </c>
      <c r="Q32" s="221">
        <f t="shared" si="33"/>
        <v>5</v>
      </c>
      <c r="R32" s="221">
        <f t="shared" si="34"/>
        <v>112</v>
      </c>
      <c r="T32">
        <v>510</v>
      </c>
      <c r="U32">
        <v>7992</v>
      </c>
      <c r="V32" t="s">
        <v>277</v>
      </c>
      <c r="W32">
        <v>1685.1659999999999</v>
      </c>
      <c r="X32">
        <v>978.14300000000003</v>
      </c>
      <c r="Y32">
        <v>1.7230000000000001</v>
      </c>
      <c r="Z32">
        <v>16.506</v>
      </c>
      <c r="AA32">
        <v>113.930533</v>
      </c>
      <c r="AB32">
        <v>3.6616430000000002</v>
      </c>
      <c r="AC32">
        <v>46.593034000000003</v>
      </c>
      <c r="AD32" s="1">
        <v>525</v>
      </c>
      <c r="AE32">
        <v>5</v>
      </c>
      <c r="AF32">
        <v>112</v>
      </c>
      <c r="AG32">
        <v>87</v>
      </c>
      <c r="AH32">
        <v>14.791171</v>
      </c>
      <c r="AI32">
        <v>760.9</v>
      </c>
      <c r="AJ32">
        <v>11.6</v>
      </c>
      <c r="AK32">
        <v>22</v>
      </c>
      <c r="AL32">
        <v>6219</v>
      </c>
      <c r="AM32" t="s">
        <v>278</v>
      </c>
      <c r="AN32" t="s">
        <v>542</v>
      </c>
      <c r="AO32">
        <v>1685.1659999999999</v>
      </c>
      <c r="AR32" t="s">
        <v>119</v>
      </c>
      <c r="AS32" t="s">
        <v>121</v>
      </c>
      <c r="AT32" t="s">
        <v>217</v>
      </c>
      <c r="AU32" t="s">
        <v>277</v>
      </c>
      <c r="AV32" t="s">
        <v>48</v>
      </c>
      <c r="AW32">
        <v>1</v>
      </c>
      <c r="BB32">
        <v>0.86150000000000004</v>
      </c>
      <c r="BC32" t="s">
        <v>69</v>
      </c>
      <c r="BF32" t="s">
        <v>119</v>
      </c>
      <c r="BG32" t="s">
        <v>121</v>
      </c>
      <c r="BH32" t="s">
        <v>277</v>
      </c>
      <c r="BI32">
        <v>7992</v>
      </c>
      <c r="BJ32">
        <v>1</v>
      </c>
      <c r="BK32" t="s">
        <v>217</v>
      </c>
      <c r="BL32" t="s">
        <v>175</v>
      </c>
      <c r="BM32">
        <v>0.86150000000000004</v>
      </c>
      <c r="BN32" t="s">
        <v>69</v>
      </c>
      <c r="BO32" t="s">
        <v>178</v>
      </c>
      <c r="BP32">
        <v>1685.1659999999999</v>
      </c>
    </row>
    <row r="33" spans="1:68" ht="16.5">
      <c r="A33" s="125" t="str">
        <f t="shared" si="18"/>
        <v>미래교통</v>
      </c>
      <c r="B33" s="126" t="str">
        <f t="shared" si="1"/>
        <v>김준규</v>
      </c>
      <c r="C33" s="127" t="str">
        <f t="shared" si="19"/>
        <v>D</v>
      </c>
      <c r="D33" s="128">
        <f t="shared" si="20"/>
        <v>0.82384062239422973</v>
      </c>
      <c r="E33" s="129">
        <f t="shared" si="21"/>
        <v>6502</v>
      </c>
      <c r="F33" s="130" t="str">
        <f t="shared" si="22"/>
        <v>111-2</v>
      </c>
      <c r="G33" s="131" t="str">
        <f t="shared" si="23"/>
        <v>70바5082</v>
      </c>
      <c r="H33" s="132">
        <f t="shared" si="24"/>
        <v>2</v>
      </c>
      <c r="I33" s="133">
        <f t="shared" si="25"/>
        <v>1989.242</v>
      </c>
      <c r="J33" s="134">
        <f t="shared" si="26"/>
        <v>2.3005613615424841E-2</v>
      </c>
      <c r="K33" s="134">
        <f t="shared" si="27"/>
        <v>0.37599422036130131</v>
      </c>
      <c r="L33" s="134">
        <f t="shared" si="28"/>
        <v>0.13623279621081799</v>
      </c>
      <c r="M33" s="135">
        <f t="shared" si="29"/>
        <v>17.648</v>
      </c>
      <c r="N33" s="136">
        <f t="shared" si="30"/>
        <v>0.80432647209339037</v>
      </c>
      <c r="O33" s="136">
        <f t="shared" si="31"/>
        <v>32.173058883735614</v>
      </c>
      <c r="P33" s="218">
        <f t="shared" si="32"/>
        <v>8</v>
      </c>
      <c r="Q33" s="219">
        <f t="shared" si="33"/>
        <v>16</v>
      </c>
      <c r="R33" s="219">
        <f t="shared" si="34"/>
        <v>640</v>
      </c>
      <c r="T33">
        <v>510</v>
      </c>
      <c r="U33">
        <v>6502</v>
      </c>
      <c r="V33" t="s">
        <v>543</v>
      </c>
      <c r="W33">
        <v>1989.242</v>
      </c>
      <c r="X33">
        <v>1114.6610000000001</v>
      </c>
      <c r="Y33">
        <v>1.7849999999999999</v>
      </c>
      <c r="Z33">
        <v>17.648</v>
      </c>
      <c r="AA33">
        <v>115.53801799999999</v>
      </c>
      <c r="AB33">
        <v>2.658023</v>
      </c>
      <c r="AC33">
        <v>43.441626999999997</v>
      </c>
      <c r="AD33" s="1">
        <v>271</v>
      </c>
      <c r="AE33">
        <v>16</v>
      </c>
      <c r="AF33">
        <v>640</v>
      </c>
      <c r="AG33">
        <v>91</v>
      </c>
      <c r="AH33">
        <v>17.217206999999998</v>
      </c>
      <c r="AI33">
        <v>2471</v>
      </c>
      <c r="AJ33">
        <v>733</v>
      </c>
      <c r="AK33">
        <v>8</v>
      </c>
      <c r="AL33">
        <v>1281</v>
      </c>
      <c r="AM33" t="s">
        <v>544</v>
      </c>
      <c r="AN33" t="s">
        <v>545</v>
      </c>
      <c r="AO33">
        <v>1741.895</v>
      </c>
      <c r="AR33" t="s">
        <v>119</v>
      </c>
      <c r="AS33" t="s">
        <v>121</v>
      </c>
      <c r="AT33" t="s">
        <v>489</v>
      </c>
      <c r="AU33" t="s">
        <v>543</v>
      </c>
      <c r="AV33" t="s">
        <v>48</v>
      </c>
      <c r="AW33">
        <v>2</v>
      </c>
      <c r="BB33">
        <v>0.82384062239422973</v>
      </c>
      <c r="BC33" t="s">
        <v>67</v>
      </c>
      <c r="BF33" t="s">
        <v>119</v>
      </c>
      <c r="BG33" t="s">
        <v>121</v>
      </c>
      <c r="BH33" t="s">
        <v>543</v>
      </c>
      <c r="BI33">
        <v>6502</v>
      </c>
      <c r="BJ33">
        <v>2</v>
      </c>
      <c r="BK33" t="s">
        <v>489</v>
      </c>
      <c r="BL33" t="s">
        <v>206</v>
      </c>
      <c r="BM33">
        <v>0.82384062239422973</v>
      </c>
      <c r="BN33" t="s">
        <v>67</v>
      </c>
      <c r="BO33" t="s">
        <v>180</v>
      </c>
      <c r="BP33">
        <v>1989.242</v>
      </c>
    </row>
    <row r="34" spans="1:68" ht="16.5">
      <c r="A34" s="108" t="str">
        <f t="shared" si="18"/>
        <v>미래교통</v>
      </c>
      <c r="B34" s="109" t="str">
        <f t="shared" si="1"/>
        <v>김진호</v>
      </c>
      <c r="C34" s="110" t="str">
        <f t="shared" si="19"/>
        <v>A</v>
      </c>
      <c r="D34" s="111">
        <f t="shared" si="20"/>
        <v>0.95466666666666666</v>
      </c>
      <c r="E34" s="112">
        <f t="shared" si="21"/>
        <v>5353</v>
      </c>
      <c r="F34" s="113" t="str">
        <f t="shared" si="22"/>
        <v>304</v>
      </c>
      <c r="G34" s="114" t="str">
        <f t="shared" si="23"/>
        <v>70바5930</v>
      </c>
      <c r="H34" s="115">
        <f t="shared" si="24"/>
        <v>1</v>
      </c>
      <c r="I34" s="116">
        <f t="shared" si="25"/>
        <v>4061.0140000000001</v>
      </c>
      <c r="J34" s="117">
        <f t="shared" si="26"/>
        <v>4.5379479192804856E-3</v>
      </c>
      <c r="K34" s="117">
        <f t="shared" si="27"/>
        <v>0.30885012350050373</v>
      </c>
      <c r="L34" s="117">
        <f t="shared" si="28"/>
        <v>0.18295923136438338</v>
      </c>
      <c r="M34" s="118">
        <f t="shared" si="29"/>
        <v>17.579999999999998</v>
      </c>
      <c r="N34" s="119">
        <f t="shared" si="30"/>
        <v>7.3873175517247661E-2</v>
      </c>
      <c r="O34" s="119">
        <f t="shared" si="31"/>
        <v>5.5404881637935741</v>
      </c>
      <c r="P34" s="220">
        <f t="shared" si="32"/>
        <v>0</v>
      </c>
      <c r="Q34" s="221">
        <f t="shared" si="33"/>
        <v>3</v>
      </c>
      <c r="R34" s="221">
        <f t="shared" si="34"/>
        <v>225</v>
      </c>
      <c r="T34">
        <v>510</v>
      </c>
      <c r="U34">
        <v>5353</v>
      </c>
      <c r="V34" t="s">
        <v>279</v>
      </c>
      <c r="W34">
        <v>4061.0140000000001</v>
      </c>
      <c r="X34">
        <v>1417.7940000000001</v>
      </c>
      <c r="Y34">
        <v>2.8639999999999999</v>
      </c>
      <c r="Z34">
        <v>17.579999999999998</v>
      </c>
      <c r="AA34">
        <v>146.170254</v>
      </c>
      <c r="AB34">
        <v>0.66331300000000004</v>
      </c>
      <c r="AC34">
        <v>45.144700999999998</v>
      </c>
      <c r="AD34" s="1">
        <v>743</v>
      </c>
      <c r="AE34">
        <v>3</v>
      </c>
      <c r="AF34">
        <v>225</v>
      </c>
      <c r="AG34">
        <v>95</v>
      </c>
      <c r="AH34">
        <v>27.782765999999999</v>
      </c>
      <c r="AI34">
        <v>37034.199999999997</v>
      </c>
      <c r="AJ34">
        <v>19590.5</v>
      </c>
      <c r="AK34">
        <v>0</v>
      </c>
      <c r="AL34">
        <v>0</v>
      </c>
      <c r="AM34" t="s">
        <v>280</v>
      </c>
      <c r="AN34" t="s">
        <v>546</v>
      </c>
      <c r="AO34">
        <v>4061.0140000000001</v>
      </c>
      <c r="AR34" t="s">
        <v>119</v>
      </c>
      <c r="AS34" t="s">
        <v>91</v>
      </c>
      <c r="AT34" t="s">
        <v>239</v>
      </c>
      <c r="AU34" t="s">
        <v>279</v>
      </c>
      <c r="AV34" t="s">
        <v>48</v>
      </c>
      <c r="AW34">
        <v>1</v>
      </c>
      <c r="BB34">
        <v>0.95466666666666666</v>
      </c>
      <c r="BC34" t="s">
        <v>66</v>
      </c>
      <c r="BF34" t="s">
        <v>119</v>
      </c>
      <c r="BG34" t="s">
        <v>91</v>
      </c>
      <c r="BH34" t="s">
        <v>279</v>
      </c>
      <c r="BI34">
        <v>5353</v>
      </c>
      <c r="BJ34">
        <v>1</v>
      </c>
      <c r="BK34" t="s">
        <v>239</v>
      </c>
      <c r="BL34" t="s">
        <v>175</v>
      </c>
      <c r="BM34">
        <v>0.95466666666666666</v>
      </c>
      <c r="BN34" t="s">
        <v>66</v>
      </c>
      <c r="BO34" t="s">
        <v>179</v>
      </c>
      <c r="BP34">
        <v>4061.0140000000001</v>
      </c>
    </row>
    <row r="35" spans="1:68" ht="16.5">
      <c r="A35" s="125" t="str">
        <f t="shared" si="18"/>
        <v>미래교통</v>
      </c>
      <c r="B35" s="126" t="str">
        <f t="shared" si="1"/>
        <v>김학구</v>
      </c>
      <c r="C35" s="127" t="str">
        <f t="shared" si="19"/>
        <v>C</v>
      </c>
      <c r="D35" s="128">
        <f t="shared" si="20"/>
        <v>0.86795486928992871</v>
      </c>
      <c r="E35" s="129">
        <f t="shared" si="21"/>
        <v>2292</v>
      </c>
      <c r="F35" s="130" t="str">
        <f t="shared" si="22"/>
        <v>111-2</v>
      </c>
      <c r="G35" s="131" t="str">
        <f t="shared" si="23"/>
        <v>70바6055</v>
      </c>
      <c r="H35" s="132">
        <f t="shared" si="24"/>
        <v>2</v>
      </c>
      <c r="I35" s="133">
        <f t="shared" si="25"/>
        <v>2457.1490000000003</v>
      </c>
      <c r="J35" s="134">
        <f t="shared" si="26"/>
        <v>1.185319156562601E-2</v>
      </c>
      <c r="K35" s="134">
        <f t="shared" si="27"/>
        <v>0.40347182933190678</v>
      </c>
      <c r="L35" s="134">
        <f t="shared" si="28"/>
        <v>0.2584295864841733</v>
      </c>
      <c r="M35" s="135">
        <f t="shared" si="29"/>
        <v>16.920999999999999</v>
      </c>
      <c r="N35" s="136">
        <f t="shared" si="30"/>
        <v>4.0697572674672965E-2</v>
      </c>
      <c r="O35" s="136">
        <f t="shared" si="31"/>
        <v>19.005766439072275</v>
      </c>
      <c r="P35" s="218">
        <f t="shared" si="32"/>
        <v>18</v>
      </c>
      <c r="Q35" s="219">
        <f t="shared" si="33"/>
        <v>1</v>
      </c>
      <c r="R35" s="219">
        <f t="shared" si="34"/>
        <v>467</v>
      </c>
      <c r="T35">
        <v>510</v>
      </c>
      <c r="U35">
        <v>2292</v>
      </c>
      <c r="V35" t="s">
        <v>281</v>
      </c>
      <c r="W35">
        <v>2457.1489999999999</v>
      </c>
      <c r="X35">
        <v>1336.28</v>
      </c>
      <c r="Y35">
        <v>1.839</v>
      </c>
      <c r="Z35">
        <v>16.920999999999999</v>
      </c>
      <c r="AA35">
        <v>160.22106700000001</v>
      </c>
      <c r="AB35">
        <v>1.8991309999999999</v>
      </c>
      <c r="AC35">
        <v>64.644687000000005</v>
      </c>
      <c r="AD35" s="1">
        <v>635</v>
      </c>
      <c r="AE35">
        <v>1</v>
      </c>
      <c r="AF35">
        <v>467</v>
      </c>
      <c r="AG35">
        <v>82</v>
      </c>
      <c r="AH35">
        <v>15.335991</v>
      </c>
      <c r="AI35">
        <v>332.8</v>
      </c>
      <c r="AJ35">
        <v>0</v>
      </c>
      <c r="AK35">
        <v>18</v>
      </c>
      <c r="AL35">
        <v>6387</v>
      </c>
      <c r="AM35" t="s">
        <v>282</v>
      </c>
      <c r="AN35" t="s">
        <v>547</v>
      </c>
      <c r="AO35">
        <v>2347.8270000000002</v>
      </c>
      <c r="AR35" t="s">
        <v>119</v>
      </c>
      <c r="AS35" t="s">
        <v>121</v>
      </c>
      <c r="AT35" t="s">
        <v>228</v>
      </c>
      <c r="AU35" t="s">
        <v>281</v>
      </c>
      <c r="AV35" t="s">
        <v>48</v>
      </c>
      <c r="AW35">
        <v>2</v>
      </c>
      <c r="BB35">
        <v>0.86795486928992871</v>
      </c>
      <c r="BC35" t="s">
        <v>69</v>
      </c>
      <c r="BF35" t="s">
        <v>119</v>
      </c>
      <c r="BG35" t="s">
        <v>121</v>
      </c>
      <c r="BH35" t="s">
        <v>281</v>
      </c>
      <c r="BI35">
        <v>2292</v>
      </c>
      <c r="BJ35">
        <v>2</v>
      </c>
      <c r="BK35" t="s">
        <v>228</v>
      </c>
      <c r="BL35" t="s">
        <v>244</v>
      </c>
      <c r="BM35">
        <v>0.86795486928992871</v>
      </c>
      <c r="BN35" t="s">
        <v>69</v>
      </c>
      <c r="BO35" t="s">
        <v>178</v>
      </c>
      <c r="BP35">
        <v>2457.1490000000003</v>
      </c>
    </row>
    <row r="36" spans="1:68" ht="16.5">
      <c r="A36" s="108" t="str">
        <f t="shared" si="18"/>
        <v>미래교통</v>
      </c>
      <c r="B36" s="109" t="str">
        <f t="shared" si="1"/>
        <v>김현호</v>
      </c>
      <c r="C36" s="110" t="str">
        <f t="shared" si="19"/>
        <v>C</v>
      </c>
      <c r="D36" s="111">
        <f t="shared" si="20"/>
        <v>0.89142857142857146</v>
      </c>
      <c r="E36" s="112">
        <f t="shared" si="21"/>
        <v>9374</v>
      </c>
      <c r="F36" s="113" t="str">
        <f t="shared" si="22"/>
        <v>111-2</v>
      </c>
      <c r="G36" s="114" t="str">
        <f t="shared" si="23"/>
        <v>70바6046</v>
      </c>
      <c r="H36" s="115">
        <f t="shared" si="24"/>
        <v>1</v>
      </c>
      <c r="I36" s="116">
        <f t="shared" si="25"/>
        <v>1434.7860000000001</v>
      </c>
      <c r="J36" s="117">
        <f t="shared" si="26"/>
        <v>5.6243576972216667E-3</v>
      </c>
      <c r="K36" s="117">
        <f t="shared" si="27"/>
        <v>0.37864715323879911</v>
      </c>
      <c r="L36" s="117">
        <f t="shared" si="28"/>
        <v>0.18469653314152773</v>
      </c>
      <c r="M36" s="118">
        <f t="shared" si="29"/>
        <v>16.428000000000001</v>
      </c>
      <c r="N36" s="119">
        <f t="shared" si="30"/>
        <v>1.8121169289357437</v>
      </c>
      <c r="O36" s="119">
        <f t="shared" si="31"/>
        <v>36.521125798551139</v>
      </c>
      <c r="P36" s="220">
        <f t="shared" si="32"/>
        <v>0</v>
      </c>
      <c r="Q36" s="221">
        <f t="shared" si="33"/>
        <v>26</v>
      </c>
      <c r="R36" s="221">
        <f t="shared" si="34"/>
        <v>524</v>
      </c>
      <c r="T36">
        <v>510</v>
      </c>
      <c r="U36">
        <v>9374</v>
      </c>
      <c r="V36" t="s">
        <v>283</v>
      </c>
      <c r="W36">
        <v>1434.7860000000001</v>
      </c>
      <c r="X36">
        <v>766.40200000000004</v>
      </c>
      <c r="Y36">
        <v>1.8720000000000001</v>
      </c>
      <c r="Z36">
        <v>16.428000000000001</v>
      </c>
      <c r="AA36">
        <v>81.288571000000005</v>
      </c>
      <c r="AB36">
        <v>0.45719599999999999</v>
      </c>
      <c r="AC36">
        <v>30.779686000000002</v>
      </c>
      <c r="AD36" s="1">
        <v>265</v>
      </c>
      <c r="AE36">
        <v>26</v>
      </c>
      <c r="AF36">
        <v>524</v>
      </c>
      <c r="AG36">
        <v>88</v>
      </c>
      <c r="AH36">
        <v>17.650524999999998</v>
      </c>
      <c r="AI36">
        <v>184.4</v>
      </c>
      <c r="AJ36">
        <v>0</v>
      </c>
      <c r="AK36">
        <v>0</v>
      </c>
      <c r="AL36">
        <v>0</v>
      </c>
      <c r="AM36" t="s">
        <v>284</v>
      </c>
      <c r="AN36" t="s">
        <v>548</v>
      </c>
      <c r="AO36">
        <v>1434.7860000000001</v>
      </c>
      <c r="AR36" t="s">
        <v>119</v>
      </c>
      <c r="AS36" t="s">
        <v>121</v>
      </c>
      <c r="AT36" t="s">
        <v>226</v>
      </c>
      <c r="AU36" t="s">
        <v>283</v>
      </c>
      <c r="AV36" t="s">
        <v>48</v>
      </c>
      <c r="AW36">
        <v>1</v>
      </c>
      <c r="BB36">
        <v>0.89142857142857146</v>
      </c>
      <c r="BC36" t="s">
        <v>69</v>
      </c>
      <c r="BF36" t="s">
        <v>119</v>
      </c>
      <c r="BG36" t="s">
        <v>121</v>
      </c>
      <c r="BH36" t="s">
        <v>283</v>
      </c>
      <c r="BI36">
        <v>9374</v>
      </c>
      <c r="BJ36">
        <v>1</v>
      </c>
      <c r="BK36" t="s">
        <v>226</v>
      </c>
      <c r="BL36" t="s">
        <v>175</v>
      </c>
      <c r="BM36">
        <v>0.89142857142857146</v>
      </c>
      <c r="BN36" t="s">
        <v>69</v>
      </c>
      <c r="BO36" t="s">
        <v>178</v>
      </c>
      <c r="BP36">
        <v>1434.7860000000001</v>
      </c>
    </row>
    <row r="37" spans="1:68" ht="16.5">
      <c r="A37" s="125" t="str">
        <f t="shared" si="18"/>
        <v>미래교통</v>
      </c>
      <c r="B37" s="126" t="str">
        <f t="shared" si="1"/>
        <v>김홍국</v>
      </c>
      <c r="C37" s="127" t="str">
        <f t="shared" si="19"/>
        <v>D</v>
      </c>
      <c r="D37" s="128">
        <f t="shared" si="20"/>
        <v>0.84428571428571431</v>
      </c>
      <c r="E37" s="129">
        <f t="shared" si="21"/>
        <v>5011</v>
      </c>
      <c r="F37" s="130" t="str">
        <f t="shared" si="22"/>
        <v>111</v>
      </c>
      <c r="G37" s="131" t="str">
        <f t="shared" si="23"/>
        <v>70바6094</v>
      </c>
      <c r="H37" s="132">
        <f t="shared" si="24"/>
        <v>1</v>
      </c>
      <c r="I37" s="133">
        <f t="shared" si="25"/>
        <v>3911.9250000000002</v>
      </c>
      <c r="J37" s="134">
        <f t="shared" si="26"/>
        <v>3.8879026988477589E-2</v>
      </c>
      <c r="K37" s="134">
        <f t="shared" si="27"/>
        <v>0.36420689394847261</v>
      </c>
      <c r="L37" s="134">
        <f t="shared" si="28"/>
        <v>0.18763140908887568</v>
      </c>
      <c r="M37" s="135">
        <f t="shared" si="29"/>
        <v>25.914999999999999</v>
      </c>
      <c r="N37" s="136">
        <f t="shared" si="30"/>
        <v>0.4856943832000869</v>
      </c>
      <c r="O37" s="136">
        <f t="shared" si="31"/>
        <v>69.709925420349308</v>
      </c>
      <c r="P37" s="218">
        <f t="shared" si="32"/>
        <v>51</v>
      </c>
      <c r="Q37" s="219">
        <f t="shared" si="33"/>
        <v>19</v>
      </c>
      <c r="R37" s="219">
        <f t="shared" si="34"/>
        <v>2727</v>
      </c>
      <c r="T37">
        <v>510</v>
      </c>
      <c r="U37">
        <v>5011</v>
      </c>
      <c r="V37" t="s">
        <v>285</v>
      </c>
      <c r="W37">
        <v>3911.9250000000002</v>
      </c>
      <c r="X37">
        <v>1654.6220000000001</v>
      </c>
      <c r="Y37">
        <v>2.3639999999999999</v>
      </c>
      <c r="Z37">
        <v>25.914999999999999</v>
      </c>
      <c r="AA37">
        <v>136.43414999999999</v>
      </c>
      <c r="AB37">
        <v>5.3044269999999996</v>
      </c>
      <c r="AC37">
        <v>49.690258</v>
      </c>
      <c r="AD37" s="1">
        <v>734</v>
      </c>
      <c r="AE37">
        <v>19</v>
      </c>
      <c r="AF37">
        <v>2727</v>
      </c>
      <c r="AG37">
        <v>95</v>
      </c>
      <c r="AH37">
        <v>28.672623000000002</v>
      </c>
      <c r="AI37">
        <v>46977</v>
      </c>
      <c r="AJ37">
        <v>25969.599999999999</v>
      </c>
      <c r="AK37">
        <v>51</v>
      </c>
      <c r="AL37">
        <v>39891</v>
      </c>
      <c r="AM37" t="s">
        <v>286</v>
      </c>
      <c r="AN37" t="s">
        <v>549</v>
      </c>
      <c r="AO37">
        <v>3911.9250000000002</v>
      </c>
      <c r="AR37" t="s">
        <v>119</v>
      </c>
      <c r="AS37" t="s">
        <v>120</v>
      </c>
      <c r="AT37" t="s">
        <v>209</v>
      </c>
      <c r="AU37" t="s">
        <v>285</v>
      </c>
      <c r="AV37" t="s">
        <v>48</v>
      </c>
      <c r="AW37">
        <v>1</v>
      </c>
      <c r="BB37">
        <v>0.84428571428571431</v>
      </c>
      <c r="BC37" t="s">
        <v>67</v>
      </c>
      <c r="BF37" t="s">
        <v>119</v>
      </c>
      <c r="BG37" t="s">
        <v>120</v>
      </c>
      <c r="BH37" t="s">
        <v>285</v>
      </c>
      <c r="BI37">
        <v>5011</v>
      </c>
      <c r="BJ37">
        <v>1</v>
      </c>
      <c r="BK37" t="s">
        <v>209</v>
      </c>
      <c r="BL37" t="s">
        <v>175</v>
      </c>
      <c r="BM37">
        <v>0.84428571428571431</v>
      </c>
      <c r="BN37" t="s">
        <v>67</v>
      </c>
      <c r="BO37" t="s">
        <v>180</v>
      </c>
      <c r="BP37">
        <v>3911.9250000000002</v>
      </c>
    </row>
    <row r="38" spans="1:68" ht="16.5">
      <c r="A38" s="108" t="str">
        <f t="shared" si="18"/>
        <v>미래교통</v>
      </c>
      <c r="B38" s="109" t="str">
        <f t="shared" si="1"/>
        <v>나정식</v>
      </c>
      <c r="C38" s="110" t="str">
        <f t="shared" si="19"/>
        <v>D</v>
      </c>
      <c r="D38" s="111">
        <f t="shared" si="20"/>
        <v>0.82857142857142851</v>
      </c>
      <c r="E38" s="112">
        <f t="shared" si="21"/>
        <v>3131</v>
      </c>
      <c r="F38" s="113" t="str">
        <f t="shared" si="22"/>
        <v>111</v>
      </c>
      <c r="G38" s="114" t="str">
        <f t="shared" si="23"/>
        <v>70바5075</v>
      </c>
      <c r="H38" s="115">
        <f t="shared" si="24"/>
        <v>1</v>
      </c>
      <c r="I38" s="116">
        <f t="shared" si="25"/>
        <v>4135.8609999999999</v>
      </c>
      <c r="J38" s="117">
        <f t="shared" si="26"/>
        <v>8.7554033686008864E-2</v>
      </c>
      <c r="K38" s="117">
        <f t="shared" si="27"/>
        <v>0.32531242435998842</v>
      </c>
      <c r="L38" s="117">
        <f t="shared" si="28"/>
        <v>0.13951145843634494</v>
      </c>
      <c r="M38" s="118">
        <f t="shared" si="29"/>
        <v>28.524999999999999</v>
      </c>
      <c r="N38" s="119">
        <f t="shared" si="30"/>
        <v>0</v>
      </c>
      <c r="O38" s="119">
        <f t="shared" si="31"/>
        <v>41.708344788016426</v>
      </c>
      <c r="P38" s="220">
        <f t="shared" si="32"/>
        <v>45</v>
      </c>
      <c r="Q38" s="221">
        <f t="shared" si="33"/>
        <v>0</v>
      </c>
      <c r="R38" s="221">
        <f t="shared" si="34"/>
        <v>1725</v>
      </c>
      <c r="T38">
        <v>510</v>
      </c>
      <c r="U38">
        <v>3131</v>
      </c>
      <c r="V38" t="s">
        <v>287</v>
      </c>
      <c r="W38">
        <v>4135.8630000000003</v>
      </c>
      <c r="X38">
        <v>1782.9010000000001</v>
      </c>
      <c r="Y38">
        <v>2.3199999999999998</v>
      </c>
      <c r="Z38">
        <v>28.524999999999999</v>
      </c>
      <c r="AA38">
        <v>152.47386599999999</v>
      </c>
      <c r="AB38">
        <v>13.349702000000001</v>
      </c>
      <c r="AC38">
        <v>49.601643000000003</v>
      </c>
      <c r="AD38" s="1">
        <v>577</v>
      </c>
      <c r="AE38">
        <v>0</v>
      </c>
      <c r="AF38">
        <v>1725</v>
      </c>
      <c r="AG38">
        <v>95</v>
      </c>
      <c r="AH38">
        <v>27.125060999999999</v>
      </c>
      <c r="AI38">
        <v>35685</v>
      </c>
      <c r="AJ38">
        <v>20404.3</v>
      </c>
      <c r="AK38">
        <v>45</v>
      </c>
      <c r="AL38">
        <v>31932</v>
      </c>
      <c r="AM38" t="s">
        <v>288</v>
      </c>
      <c r="AN38" t="s">
        <v>550</v>
      </c>
      <c r="AO38">
        <v>4135.8609999999999</v>
      </c>
      <c r="AR38" t="s">
        <v>119</v>
      </c>
      <c r="AS38" t="s">
        <v>120</v>
      </c>
      <c r="AT38" t="s">
        <v>195</v>
      </c>
      <c r="AU38" t="s">
        <v>287</v>
      </c>
      <c r="AV38" t="s">
        <v>48</v>
      </c>
      <c r="AW38">
        <v>1</v>
      </c>
      <c r="BB38">
        <v>0.82857142857142851</v>
      </c>
      <c r="BC38" t="s">
        <v>67</v>
      </c>
      <c r="BF38" t="s">
        <v>119</v>
      </c>
      <c r="BG38" t="s">
        <v>120</v>
      </c>
      <c r="BH38" t="s">
        <v>287</v>
      </c>
      <c r="BI38">
        <v>3131</v>
      </c>
      <c r="BJ38">
        <v>1</v>
      </c>
      <c r="BK38" t="s">
        <v>195</v>
      </c>
      <c r="BL38" t="s">
        <v>175</v>
      </c>
      <c r="BM38">
        <v>0.82857142857142851</v>
      </c>
      <c r="BN38" t="s">
        <v>67</v>
      </c>
      <c r="BO38" t="s">
        <v>180</v>
      </c>
      <c r="BP38">
        <v>4135.8609999999999</v>
      </c>
    </row>
    <row r="39" spans="1:68" ht="16.5">
      <c r="A39" s="125" t="str">
        <f t="shared" si="18"/>
        <v>미래교통</v>
      </c>
      <c r="B39" s="126" t="str">
        <f t="shared" si="1"/>
        <v>남성우</v>
      </c>
      <c r="C39" s="127" t="str">
        <f t="shared" si="19"/>
        <v>D</v>
      </c>
      <c r="D39" s="128">
        <f t="shared" si="20"/>
        <v>0.82250000000000001</v>
      </c>
      <c r="E39" s="129">
        <f t="shared" si="21"/>
        <v>7456</v>
      </c>
      <c r="F39" s="130" t="str">
        <f t="shared" si="22"/>
        <v>111-2</v>
      </c>
      <c r="G39" s="131" t="str">
        <f t="shared" si="23"/>
        <v>70바5100</v>
      </c>
      <c r="H39" s="132">
        <f t="shared" si="24"/>
        <v>1</v>
      </c>
      <c r="I39" s="133">
        <f t="shared" si="25"/>
        <v>765.68499999999995</v>
      </c>
      <c r="J39" s="134">
        <f t="shared" si="26"/>
        <v>2.9646661592109803E-2</v>
      </c>
      <c r="K39" s="134">
        <f t="shared" si="27"/>
        <v>0.41651808949005392</v>
      </c>
      <c r="L39" s="134">
        <f t="shared" si="28"/>
        <v>0.27295820082671074</v>
      </c>
      <c r="M39" s="135">
        <f t="shared" si="29"/>
        <v>22.706</v>
      </c>
      <c r="N39" s="136">
        <f t="shared" si="30"/>
        <v>0.12536276851137981</v>
      </c>
      <c r="O39" s="136">
        <f t="shared" si="31"/>
        <v>98.033684975899021</v>
      </c>
      <c r="P39" s="218">
        <f t="shared" si="32"/>
        <v>16</v>
      </c>
      <c r="Q39" s="219">
        <f t="shared" si="33"/>
        <v>1</v>
      </c>
      <c r="R39" s="219">
        <f t="shared" si="34"/>
        <v>782</v>
      </c>
      <c r="T39">
        <v>510</v>
      </c>
      <c r="U39">
        <v>7456</v>
      </c>
      <c r="V39" t="s">
        <v>551</v>
      </c>
      <c r="W39">
        <v>797.68499999999995</v>
      </c>
      <c r="X39">
        <v>485.37099999999998</v>
      </c>
      <c r="Y39">
        <v>1.643</v>
      </c>
      <c r="Z39">
        <v>22.706</v>
      </c>
      <c r="AA39">
        <v>46.941372999999999</v>
      </c>
      <c r="AB39">
        <v>1.3916550000000001</v>
      </c>
      <c r="AC39">
        <v>19.551931</v>
      </c>
      <c r="AD39" s="1">
        <v>209</v>
      </c>
      <c r="AE39">
        <v>1</v>
      </c>
      <c r="AF39">
        <v>782</v>
      </c>
      <c r="AG39">
        <v>90</v>
      </c>
      <c r="AH39">
        <v>16.993217999999999</v>
      </c>
      <c r="AI39">
        <v>692.2</v>
      </c>
      <c r="AJ39">
        <v>55.6</v>
      </c>
      <c r="AK39">
        <v>16</v>
      </c>
      <c r="AL39">
        <v>6130</v>
      </c>
      <c r="AM39" t="s">
        <v>552</v>
      </c>
      <c r="AN39" t="s">
        <v>553</v>
      </c>
      <c r="AO39">
        <v>765.68499999999995</v>
      </c>
      <c r="AR39" t="s">
        <v>119</v>
      </c>
      <c r="AS39" t="s">
        <v>121</v>
      </c>
      <c r="AT39" t="s">
        <v>223</v>
      </c>
      <c r="AU39" t="s">
        <v>551</v>
      </c>
      <c r="AV39" t="s">
        <v>48</v>
      </c>
      <c r="AW39">
        <v>1</v>
      </c>
      <c r="BB39">
        <v>0.82250000000000001</v>
      </c>
      <c r="BC39" t="s">
        <v>67</v>
      </c>
      <c r="BF39" t="s">
        <v>119</v>
      </c>
      <c r="BG39" t="s">
        <v>121</v>
      </c>
      <c r="BH39" t="s">
        <v>551</v>
      </c>
      <c r="BI39">
        <v>7456</v>
      </c>
      <c r="BJ39">
        <v>1</v>
      </c>
      <c r="BK39" t="s">
        <v>223</v>
      </c>
      <c r="BL39" t="s">
        <v>175</v>
      </c>
      <c r="BM39">
        <v>0.82250000000000001</v>
      </c>
      <c r="BN39" t="s">
        <v>67</v>
      </c>
      <c r="BO39" t="s">
        <v>180</v>
      </c>
      <c r="BP39">
        <v>765.68499999999995</v>
      </c>
    </row>
    <row r="40" spans="1:68" ht="16.5">
      <c r="A40" s="108" t="str">
        <f t="shared" si="18"/>
        <v>미래교통</v>
      </c>
      <c r="B40" s="109" t="str">
        <f t="shared" si="1"/>
        <v>남송우</v>
      </c>
      <c r="C40" s="110" t="str">
        <f t="shared" si="19"/>
        <v>C</v>
      </c>
      <c r="D40" s="111">
        <f t="shared" si="20"/>
        <v>0.85826809016943284</v>
      </c>
      <c r="E40" s="112">
        <f t="shared" si="21"/>
        <v>8987</v>
      </c>
      <c r="F40" s="113" t="str">
        <f t="shared" si="22"/>
        <v>111</v>
      </c>
      <c r="G40" s="114" t="str">
        <f t="shared" si="23"/>
        <v>70바6001</v>
      </c>
      <c r="H40" s="115">
        <f t="shared" si="24"/>
        <v>3</v>
      </c>
      <c r="I40" s="116">
        <f t="shared" si="25"/>
        <v>3665.4540000000002</v>
      </c>
      <c r="J40" s="117">
        <f t="shared" si="26"/>
        <v>2.3128434166433953E-2</v>
      </c>
      <c r="K40" s="117">
        <f t="shared" si="27"/>
        <v>0.31515108661133545</v>
      </c>
      <c r="L40" s="117">
        <f t="shared" si="28"/>
        <v>0.15441470551806133</v>
      </c>
      <c r="M40" s="118">
        <f t="shared" si="29"/>
        <v>22.259</v>
      </c>
      <c r="N40" s="119">
        <f t="shared" si="30"/>
        <v>8.1845250274590817E-2</v>
      </c>
      <c r="O40" s="119">
        <f t="shared" si="31"/>
        <v>39.831355133634197</v>
      </c>
      <c r="P40" s="220">
        <f t="shared" si="32"/>
        <v>30</v>
      </c>
      <c r="Q40" s="221">
        <f t="shared" si="33"/>
        <v>3</v>
      </c>
      <c r="R40" s="221">
        <f t="shared" si="34"/>
        <v>1460</v>
      </c>
      <c r="T40">
        <v>510</v>
      </c>
      <c r="U40">
        <v>8987</v>
      </c>
      <c r="V40" t="s">
        <v>289</v>
      </c>
      <c r="W40">
        <v>3665.4540000000002</v>
      </c>
      <c r="X40">
        <v>1432.6559999999999</v>
      </c>
      <c r="Y40">
        <v>2.5590000000000002</v>
      </c>
      <c r="Z40">
        <v>22.259</v>
      </c>
      <c r="AA40">
        <v>125.061644</v>
      </c>
      <c r="AB40">
        <v>2.8924799999999999</v>
      </c>
      <c r="AC40">
        <v>39.413313000000002</v>
      </c>
      <c r="AD40" s="1">
        <v>566</v>
      </c>
      <c r="AE40">
        <v>3</v>
      </c>
      <c r="AF40">
        <v>1460</v>
      </c>
      <c r="AG40">
        <v>94</v>
      </c>
      <c r="AH40">
        <v>29.309177999999999</v>
      </c>
      <c r="AI40">
        <v>32303.1</v>
      </c>
      <c r="AJ40">
        <v>15819.7</v>
      </c>
      <c r="AK40">
        <v>30</v>
      </c>
      <c r="AL40">
        <v>9985</v>
      </c>
      <c r="AM40" t="s">
        <v>290</v>
      </c>
      <c r="AN40" t="s">
        <v>554</v>
      </c>
      <c r="AO40">
        <v>2577.3760000000002</v>
      </c>
      <c r="AR40" t="s">
        <v>119</v>
      </c>
      <c r="AS40" t="s">
        <v>120</v>
      </c>
      <c r="AT40" t="s">
        <v>205</v>
      </c>
      <c r="AU40" t="s">
        <v>289</v>
      </c>
      <c r="AV40" t="s">
        <v>48</v>
      </c>
      <c r="AW40">
        <v>3</v>
      </c>
      <c r="BB40">
        <v>0.85826809016943284</v>
      </c>
      <c r="BC40" t="s">
        <v>69</v>
      </c>
      <c r="BF40" t="s">
        <v>119</v>
      </c>
      <c r="BG40" t="s">
        <v>120</v>
      </c>
      <c r="BH40" t="s">
        <v>289</v>
      </c>
      <c r="BI40">
        <v>8987</v>
      </c>
      <c r="BJ40">
        <v>3</v>
      </c>
      <c r="BK40" t="s">
        <v>205</v>
      </c>
      <c r="BL40" t="s">
        <v>211</v>
      </c>
      <c r="BM40">
        <v>0.85826809016943284</v>
      </c>
      <c r="BN40" t="s">
        <v>69</v>
      </c>
      <c r="BO40" t="s">
        <v>178</v>
      </c>
      <c r="BP40">
        <v>3665.4540000000002</v>
      </c>
    </row>
    <row r="41" spans="1:68" ht="16.5">
      <c r="A41" s="125" t="str">
        <f t="shared" si="18"/>
        <v>미래교통</v>
      </c>
      <c r="B41" s="126" t="str">
        <f t="shared" si="1"/>
        <v>노석현</v>
      </c>
      <c r="C41" s="127" t="str">
        <f t="shared" si="19"/>
        <v>C</v>
      </c>
      <c r="D41" s="128">
        <f t="shared" si="20"/>
        <v>0.89346825993756973</v>
      </c>
      <c r="E41" s="129">
        <f t="shared" si="21"/>
        <v>7421</v>
      </c>
      <c r="F41" s="130" t="str">
        <f t="shared" si="22"/>
        <v>111-2</v>
      </c>
      <c r="G41" s="131" t="str">
        <f t="shared" si="23"/>
        <v>70바6084</v>
      </c>
      <c r="H41" s="132">
        <f t="shared" si="24"/>
        <v>2</v>
      </c>
      <c r="I41" s="133">
        <f t="shared" si="25"/>
        <v>2032.883</v>
      </c>
      <c r="J41" s="134">
        <f t="shared" si="26"/>
        <v>1.1783357913623654E-3</v>
      </c>
      <c r="K41" s="134">
        <f t="shared" si="27"/>
        <v>0.40130909033208362</v>
      </c>
      <c r="L41" s="134">
        <f t="shared" si="28"/>
        <v>0.34729003095603633</v>
      </c>
      <c r="M41" s="135">
        <f t="shared" si="29"/>
        <v>16.364999999999998</v>
      </c>
      <c r="N41" s="136">
        <f t="shared" si="30"/>
        <v>0.54110344766521234</v>
      </c>
      <c r="O41" s="136">
        <f t="shared" si="31"/>
        <v>30.54774918182699</v>
      </c>
      <c r="P41" s="218">
        <f t="shared" si="32"/>
        <v>0</v>
      </c>
      <c r="Q41" s="219">
        <f t="shared" si="33"/>
        <v>11</v>
      </c>
      <c r="R41" s="219">
        <f t="shared" si="34"/>
        <v>621</v>
      </c>
      <c r="T41">
        <v>510</v>
      </c>
      <c r="U41">
        <v>7421</v>
      </c>
      <c r="V41" t="s">
        <v>395</v>
      </c>
      <c r="W41">
        <v>2032.883</v>
      </c>
      <c r="X41">
        <v>1086.1420000000001</v>
      </c>
      <c r="Y41">
        <v>1.8720000000000001</v>
      </c>
      <c r="Z41">
        <v>16.364999999999998</v>
      </c>
      <c r="AA41">
        <v>119.488011</v>
      </c>
      <c r="AB41">
        <v>0.14079700000000001</v>
      </c>
      <c r="AC41">
        <v>47.951625</v>
      </c>
      <c r="AD41" s="1">
        <v>706</v>
      </c>
      <c r="AE41">
        <v>11</v>
      </c>
      <c r="AF41">
        <v>621</v>
      </c>
      <c r="AG41">
        <v>92</v>
      </c>
      <c r="AH41">
        <v>17.013280000000002</v>
      </c>
      <c r="AI41">
        <v>903.5</v>
      </c>
      <c r="AJ41">
        <v>77.8</v>
      </c>
      <c r="AK41">
        <v>0</v>
      </c>
      <c r="AL41">
        <v>0</v>
      </c>
      <c r="AM41" t="s">
        <v>396</v>
      </c>
      <c r="AN41" t="s">
        <v>555</v>
      </c>
      <c r="AO41">
        <v>1931.529</v>
      </c>
      <c r="AR41" t="s">
        <v>119</v>
      </c>
      <c r="AS41" t="s">
        <v>121</v>
      </c>
      <c r="AT41" t="s">
        <v>389</v>
      </c>
      <c r="AU41" t="s">
        <v>395</v>
      </c>
      <c r="AV41" t="s">
        <v>48</v>
      </c>
      <c r="AW41">
        <v>2</v>
      </c>
      <c r="BB41">
        <v>0.89346825993756973</v>
      </c>
      <c r="BC41" t="s">
        <v>69</v>
      </c>
      <c r="BF41" t="s">
        <v>119</v>
      </c>
      <c r="BG41" t="s">
        <v>121</v>
      </c>
      <c r="BH41" t="s">
        <v>395</v>
      </c>
      <c r="BI41">
        <v>7421</v>
      </c>
      <c r="BJ41">
        <v>2</v>
      </c>
      <c r="BK41" t="s">
        <v>389</v>
      </c>
      <c r="BL41" t="s">
        <v>228</v>
      </c>
      <c r="BM41">
        <v>0.89346825993756973</v>
      </c>
      <c r="BN41" t="s">
        <v>69</v>
      </c>
      <c r="BO41" t="s">
        <v>178</v>
      </c>
      <c r="BP41">
        <v>2032.883</v>
      </c>
    </row>
    <row r="42" spans="1:68" ht="16.5">
      <c r="A42" s="108" t="str">
        <f t="shared" si="18"/>
        <v>미래교통</v>
      </c>
      <c r="B42" s="109" t="str">
        <f t="shared" si="1"/>
        <v>류남열</v>
      </c>
      <c r="C42" s="110" t="str">
        <f t="shared" si="19"/>
        <v>D</v>
      </c>
      <c r="D42" s="111">
        <f t="shared" si="20"/>
        <v>0.80206005761824339</v>
      </c>
      <c r="E42" s="112">
        <f t="shared" si="21"/>
        <v>1544</v>
      </c>
      <c r="F42" s="113" t="str">
        <f t="shared" si="22"/>
        <v>111</v>
      </c>
      <c r="G42" s="114" t="str">
        <f t="shared" si="23"/>
        <v>70바5080</v>
      </c>
      <c r="H42" s="115">
        <f t="shared" si="24"/>
        <v>5</v>
      </c>
      <c r="I42" s="116">
        <f t="shared" si="25"/>
        <v>1192.0439999999999</v>
      </c>
      <c r="J42" s="117">
        <f t="shared" si="26"/>
        <v>2.4977968312071875E-2</v>
      </c>
      <c r="K42" s="117">
        <f t="shared" si="27"/>
        <v>0.31506515927440087</v>
      </c>
      <c r="L42" s="117">
        <f t="shared" si="28"/>
        <v>0.11744532919925776</v>
      </c>
      <c r="M42" s="118">
        <f t="shared" si="29"/>
        <v>24.553000000000001</v>
      </c>
      <c r="N42" s="119">
        <f t="shared" si="30"/>
        <v>8.3889520856612665E-2</v>
      </c>
      <c r="O42" s="119">
        <f t="shared" si="31"/>
        <v>32.381355050652488</v>
      </c>
      <c r="P42" s="220">
        <f t="shared" si="32"/>
        <v>4</v>
      </c>
      <c r="Q42" s="221">
        <f t="shared" si="33"/>
        <v>1</v>
      </c>
      <c r="R42" s="221">
        <f t="shared" si="34"/>
        <v>386</v>
      </c>
      <c r="T42">
        <v>510</v>
      </c>
      <c r="U42">
        <v>1544</v>
      </c>
      <c r="V42" t="s">
        <v>397</v>
      </c>
      <c r="W42">
        <v>1192.0440000000001</v>
      </c>
      <c r="X42">
        <v>559.23599999999999</v>
      </c>
      <c r="Y42">
        <v>2.1320000000000001</v>
      </c>
      <c r="Z42">
        <v>24.553000000000001</v>
      </c>
      <c r="AA42">
        <v>44.294155000000003</v>
      </c>
      <c r="AB42">
        <v>1.1063780000000001</v>
      </c>
      <c r="AC42">
        <v>13.955545000000001</v>
      </c>
      <c r="AD42" s="1">
        <v>140</v>
      </c>
      <c r="AE42">
        <v>1</v>
      </c>
      <c r="AF42">
        <v>386</v>
      </c>
      <c r="AG42">
        <v>91</v>
      </c>
      <c r="AH42">
        <v>26.911992999999999</v>
      </c>
      <c r="AI42">
        <v>5336.1</v>
      </c>
      <c r="AJ42">
        <v>2426.6</v>
      </c>
      <c r="AK42">
        <v>4</v>
      </c>
      <c r="AL42">
        <v>2026</v>
      </c>
      <c r="AM42" t="s">
        <v>398</v>
      </c>
      <c r="AN42" t="s">
        <v>556</v>
      </c>
      <c r="AO42">
        <v>464.54</v>
      </c>
      <c r="AR42" t="s">
        <v>119</v>
      </c>
      <c r="AS42" t="s">
        <v>120</v>
      </c>
      <c r="AT42" t="s">
        <v>199</v>
      </c>
      <c r="AU42" t="s">
        <v>397</v>
      </c>
      <c r="AV42" t="s">
        <v>48</v>
      </c>
      <c r="AW42">
        <v>5</v>
      </c>
      <c r="BB42">
        <v>0.80206005761824339</v>
      </c>
      <c r="BC42" t="s">
        <v>67</v>
      </c>
      <c r="BF42" t="s">
        <v>119</v>
      </c>
      <c r="BG42" t="s">
        <v>120</v>
      </c>
      <c r="BH42" t="s">
        <v>397</v>
      </c>
      <c r="BI42">
        <v>1544</v>
      </c>
      <c r="BJ42">
        <v>5</v>
      </c>
      <c r="BK42" t="s">
        <v>199</v>
      </c>
      <c r="BL42" t="s">
        <v>198</v>
      </c>
      <c r="BM42">
        <v>0.80206005761824339</v>
      </c>
      <c r="BN42" t="s">
        <v>67</v>
      </c>
      <c r="BO42" t="s">
        <v>180</v>
      </c>
      <c r="BP42">
        <v>1192.0439999999999</v>
      </c>
    </row>
    <row r="43" spans="1:68" ht="16.5">
      <c r="A43" s="125" t="str">
        <f t="shared" si="18"/>
        <v>미래교통</v>
      </c>
      <c r="B43" s="126" t="str">
        <f t="shared" si="1"/>
        <v>문기연</v>
      </c>
      <c r="C43" s="127" t="str">
        <f t="shared" si="19"/>
        <v>D</v>
      </c>
      <c r="D43" s="128">
        <f t="shared" si="20"/>
        <v>0.83150000000000002</v>
      </c>
      <c r="E43" s="129">
        <f t="shared" si="21"/>
        <v>8644</v>
      </c>
      <c r="F43" s="130" t="str">
        <f t="shared" si="22"/>
        <v>111-2</v>
      </c>
      <c r="G43" s="131" t="str">
        <f t="shared" si="23"/>
        <v>70바5100</v>
      </c>
      <c r="H43" s="132">
        <f t="shared" si="24"/>
        <v>1</v>
      </c>
      <c r="I43" s="133">
        <f t="shared" si="25"/>
        <v>1405.3710000000001</v>
      </c>
      <c r="J43" s="134">
        <f t="shared" si="26"/>
        <v>1.2987106461701986E-2</v>
      </c>
      <c r="K43" s="134">
        <f t="shared" si="27"/>
        <v>0.40113931641681205</v>
      </c>
      <c r="L43" s="134">
        <f t="shared" si="28"/>
        <v>0.14729206736157213</v>
      </c>
      <c r="M43" s="135">
        <f t="shared" si="29"/>
        <v>20.274999999999999</v>
      </c>
      <c r="N43" s="136">
        <f t="shared" si="30"/>
        <v>0.21346676429213352</v>
      </c>
      <c r="O43" s="136">
        <f t="shared" si="31"/>
        <v>39.847129334531594</v>
      </c>
      <c r="P43" s="218">
        <f t="shared" si="32"/>
        <v>19</v>
      </c>
      <c r="Q43" s="219">
        <f t="shared" si="33"/>
        <v>3</v>
      </c>
      <c r="R43" s="219">
        <f t="shared" si="34"/>
        <v>560</v>
      </c>
      <c r="T43">
        <v>510</v>
      </c>
      <c r="U43">
        <v>8644</v>
      </c>
      <c r="V43" t="s">
        <v>291</v>
      </c>
      <c r="W43">
        <v>1405.3710000000001</v>
      </c>
      <c r="X43">
        <v>844.91300000000001</v>
      </c>
      <c r="Y43">
        <v>1.663</v>
      </c>
      <c r="Z43">
        <v>20.274999999999999</v>
      </c>
      <c r="AA43">
        <v>84.056368000000006</v>
      </c>
      <c r="AB43">
        <v>1.0916490000000001</v>
      </c>
      <c r="AC43">
        <v>33.718313999999999</v>
      </c>
      <c r="AD43" s="1">
        <v>207</v>
      </c>
      <c r="AE43">
        <v>3</v>
      </c>
      <c r="AF43">
        <v>560</v>
      </c>
      <c r="AG43">
        <v>90</v>
      </c>
      <c r="AH43">
        <v>16.719387000000001</v>
      </c>
      <c r="AI43">
        <v>860.9</v>
      </c>
      <c r="AJ43">
        <v>104.2</v>
      </c>
      <c r="AK43">
        <v>19</v>
      </c>
      <c r="AL43">
        <v>7191</v>
      </c>
      <c r="AM43" t="s">
        <v>292</v>
      </c>
      <c r="AN43" t="s">
        <v>557</v>
      </c>
      <c r="AO43">
        <v>1405.3710000000001</v>
      </c>
      <c r="AR43" t="s">
        <v>119</v>
      </c>
      <c r="AS43" t="s">
        <v>121</v>
      </c>
      <c r="AT43" t="s">
        <v>223</v>
      </c>
      <c r="AU43" t="s">
        <v>291</v>
      </c>
      <c r="AV43" t="s">
        <v>48</v>
      </c>
      <c r="AW43">
        <v>1</v>
      </c>
      <c r="BB43">
        <v>0.83150000000000002</v>
      </c>
      <c r="BC43" t="s">
        <v>67</v>
      </c>
      <c r="BF43" t="s">
        <v>119</v>
      </c>
      <c r="BG43" t="s">
        <v>121</v>
      </c>
      <c r="BH43" t="s">
        <v>291</v>
      </c>
      <c r="BI43">
        <v>8644</v>
      </c>
      <c r="BJ43">
        <v>1</v>
      </c>
      <c r="BK43" t="s">
        <v>223</v>
      </c>
      <c r="BL43" t="s">
        <v>175</v>
      </c>
      <c r="BM43">
        <v>0.83150000000000002</v>
      </c>
      <c r="BN43" t="s">
        <v>67</v>
      </c>
      <c r="BO43" t="s">
        <v>180</v>
      </c>
      <c r="BP43">
        <v>1405.3710000000001</v>
      </c>
    </row>
    <row r="44" spans="1:68" ht="16.5">
      <c r="A44" s="108" t="str">
        <f t="shared" si="18"/>
        <v>미래교통</v>
      </c>
      <c r="B44" s="109" t="str">
        <f t="shared" si="1"/>
        <v>민경환</v>
      </c>
      <c r="C44" s="110" t="str">
        <f t="shared" si="19"/>
        <v>C</v>
      </c>
      <c r="D44" s="111">
        <f t="shared" si="20"/>
        <v>0.89479624230082988</v>
      </c>
      <c r="E44" s="112">
        <f t="shared" si="21"/>
        <v>7235</v>
      </c>
      <c r="F44" s="113" t="str">
        <f t="shared" si="22"/>
        <v>111</v>
      </c>
      <c r="G44" s="114" t="str">
        <f t="shared" si="23"/>
        <v>70바6001</v>
      </c>
      <c r="H44" s="115">
        <f t="shared" si="24"/>
        <v>2</v>
      </c>
      <c r="I44" s="116">
        <f t="shared" si="25"/>
        <v>3345.2740000000003</v>
      </c>
      <c r="J44" s="117">
        <f t="shared" si="26"/>
        <v>3.4186167033551214E-2</v>
      </c>
      <c r="K44" s="117">
        <f t="shared" si="27"/>
        <v>0.31865953105757872</v>
      </c>
      <c r="L44" s="117">
        <f t="shared" si="28"/>
        <v>0.1497635171289407</v>
      </c>
      <c r="M44" s="118">
        <f t="shared" si="29"/>
        <v>21.091999999999999</v>
      </c>
      <c r="N44" s="119">
        <f t="shared" si="30"/>
        <v>0</v>
      </c>
      <c r="O44" s="119">
        <f t="shared" si="31"/>
        <v>16.17206841651835</v>
      </c>
      <c r="P44" s="220">
        <f t="shared" si="32"/>
        <v>33</v>
      </c>
      <c r="Q44" s="221">
        <f t="shared" si="33"/>
        <v>0</v>
      </c>
      <c r="R44" s="221">
        <f t="shared" si="34"/>
        <v>541</v>
      </c>
      <c r="T44">
        <v>510</v>
      </c>
      <c r="U44">
        <v>7235</v>
      </c>
      <c r="V44" t="s">
        <v>293</v>
      </c>
      <c r="W44">
        <v>3345.2739999999999</v>
      </c>
      <c r="X44">
        <v>1246.402</v>
      </c>
      <c r="Y44">
        <v>2.6840000000000002</v>
      </c>
      <c r="Z44">
        <v>21.091999999999999</v>
      </c>
      <c r="AA44">
        <v>119.02109400000001</v>
      </c>
      <c r="AB44">
        <v>4.0688750000000002</v>
      </c>
      <c r="AC44">
        <v>37.927205999999998</v>
      </c>
      <c r="AD44" s="1">
        <v>501</v>
      </c>
      <c r="AE44">
        <v>0</v>
      </c>
      <c r="AF44">
        <v>541</v>
      </c>
      <c r="AG44">
        <v>92</v>
      </c>
      <c r="AH44">
        <v>28.106563999999999</v>
      </c>
      <c r="AI44">
        <v>33477.1</v>
      </c>
      <c r="AJ44">
        <v>16840.2</v>
      </c>
      <c r="AK44">
        <v>33</v>
      </c>
      <c r="AL44">
        <v>11107</v>
      </c>
      <c r="AM44" t="s">
        <v>294</v>
      </c>
      <c r="AN44" t="s">
        <v>558</v>
      </c>
      <c r="AO44">
        <v>3129.6680000000001</v>
      </c>
      <c r="AR44" t="s">
        <v>119</v>
      </c>
      <c r="AS44" t="s">
        <v>120</v>
      </c>
      <c r="AT44" t="s">
        <v>205</v>
      </c>
      <c r="AU44" t="s">
        <v>293</v>
      </c>
      <c r="AV44" t="s">
        <v>48</v>
      </c>
      <c r="AW44">
        <v>2</v>
      </c>
      <c r="BB44">
        <v>0.89479624230082988</v>
      </c>
      <c r="BC44" t="s">
        <v>69</v>
      </c>
      <c r="BF44" t="s">
        <v>119</v>
      </c>
      <c r="BG44" t="s">
        <v>120</v>
      </c>
      <c r="BH44" t="s">
        <v>293</v>
      </c>
      <c r="BI44">
        <v>7235</v>
      </c>
      <c r="BJ44">
        <v>2</v>
      </c>
      <c r="BK44" t="s">
        <v>205</v>
      </c>
      <c r="BL44" t="s">
        <v>208</v>
      </c>
      <c r="BM44">
        <v>0.89479624230082988</v>
      </c>
      <c r="BN44" t="s">
        <v>69</v>
      </c>
      <c r="BO44" t="s">
        <v>178</v>
      </c>
      <c r="BP44">
        <v>3345.2740000000003</v>
      </c>
    </row>
    <row r="45" spans="1:68" ht="16.5">
      <c r="A45" s="125" t="str">
        <f t="shared" si="18"/>
        <v>미래교통</v>
      </c>
      <c r="B45" s="126" t="str">
        <f t="shared" si="1"/>
        <v>박명산</v>
      </c>
      <c r="C45" s="127" t="str">
        <f t="shared" si="19"/>
        <v>D</v>
      </c>
      <c r="D45" s="128">
        <f t="shared" si="20"/>
        <v>0.82724137931034492</v>
      </c>
      <c r="E45" s="129">
        <f t="shared" si="21"/>
        <v>6849</v>
      </c>
      <c r="F45" s="130" t="str">
        <f t="shared" si="22"/>
        <v>111</v>
      </c>
      <c r="G45" s="131" t="str">
        <f t="shared" si="23"/>
        <v>70바6092</v>
      </c>
      <c r="H45" s="132">
        <f t="shared" si="24"/>
        <v>1</v>
      </c>
      <c r="I45" s="133">
        <f t="shared" si="25"/>
        <v>4229.518</v>
      </c>
      <c r="J45" s="134">
        <f t="shared" si="26"/>
        <v>3.2430949641981392E-2</v>
      </c>
      <c r="K45" s="134">
        <f t="shared" si="27"/>
        <v>0.30686071657871933</v>
      </c>
      <c r="L45" s="134">
        <f t="shared" si="28"/>
        <v>0.16786782796526697</v>
      </c>
      <c r="M45" s="135">
        <f t="shared" si="29"/>
        <v>22.641999999999999</v>
      </c>
      <c r="N45" s="136">
        <f t="shared" si="30"/>
        <v>0.1418601363086763</v>
      </c>
      <c r="O45" s="136">
        <f t="shared" si="31"/>
        <v>50.78592879850612</v>
      </c>
      <c r="P45" s="218">
        <f t="shared" si="32"/>
        <v>19</v>
      </c>
      <c r="Q45" s="219">
        <f t="shared" si="33"/>
        <v>6</v>
      </c>
      <c r="R45" s="219">
        <f t="shared" si="34"/>
        <v>2148</v>
      </c>
      <c r="T45">
        <v>510</v>
      </c>
      <c r="U45">
        <v>6849</v>
      </c>
      <c r="V45" t="s">
        <v>295</v>
      </c>
      <c r="W45">
        <v>4229.518</v>
      </c>
      <c r="X45">
        <v>1762.729</v>
      </c>
      <c r="Y45">
        <v>2.399</v>
      </c>
      <c r="Z45">
        <v>22.641999999999999</v>
      </c>
      <c r="AA45">
        <v>140.425521</v>
      </c>
      <c r="AB45">
        <v>4.5541330000000002</v>
      </c>
      <c r="AC45">
        <v>43.091076000000001</v>
      </c>
      <c r="AD45" s="1">
        <v>710</v>
      </c>
      <c r="AE45">
        <v>6</v>
      </c>
      <c r="AF45">
        <v>2148</v>
      </c>
      <c r="AG45">
        <v>94</v>
      </c>
      <c r="AH45">
        <v>30.119297</v>
      </c>
      <c r="AI45">
        <v>28618</v>
      </c>
      <c r="AJ45">
        <v>14213.1</v>
      </c>
      <c r="AK45">
        <v>19</v>
      </c>
      <c r="AL45">
        <v>8068</v>
      </c>
      <c r="AM45" t="s">
        <v>296</v>
      </c>
      <c r="AN45" t="s">
        <v>559</v>
      </c>
      <c r="AO45">
        <v>4229.518</v>
      </c>
      <c r="AR45" t="s">
        <v>119</v>
      </c>
      <c r="AS45" t="s">
        <v>120</v>
      </c>
      <c r="AT45" t="s">
        <v>207</v>
      </c>
      <c r="AU45" t="s">
        <v>295</v>
      </c>
      <c r="AV45" t="s">
        <v>48</v>
      </c>
      <c r="AW45">
        <v>1</v>
      </c>
      <c r="BB45">
        <v>0.82724137931034492</v>
      </c>
      <c r="BC45" t="s">
        <v>67</v>
      </c>
      <c r="BF45" t="s">
        <v>119</v>
      </c>
      <c r="BG45" t="s">
        <v>120</v>
      </c>
      <c r="BH45" t="s">
        <v>295</v>
      </c>
      <c r="BI45">
        <v>6849</v>
      </c>
      <c r="BJ45">
        <v>1</v>
      </c>
      <c r="BK45" t="s">
        <v>207</v>
      </c>
      <c r="BL45" t="s">
        <v>175</v>
      </c>
      <c r="BM45">
        <v>0.82724137931034492</v>
      </c>
      <c r="BN45" t="s">
        <v>67</v>
      </c>
      <c r="BO45" t="s">
        <v>180</v>
      </c>
      <c r="BP45">
        <v>4229.518</v>
      </c>
    </row>
    <row r="46" spans="1:68" ht="16.5">
      <c r="A46" s="108" t="str">
        <f t="shared" si="18"/>
        <v>미래교통</v>
      </c>
      <c r="B46" s="109" t="str">
        <f t="shared" si="1"/>
        <v>박상규</v>
      </c>
      <c r="C46" s="110" t="str">
        <f t="shared" si="19"/>
        <v>F</v>
      </c>
      <c r="D46" s="111">
        <f t="shared" si="20"/>
        <v>0.79463520007261901</v>
      </c>
      <c r="E46" s="112">
        <f t="shared" si="21"/>
        <v>3958</v>
      </c>
      <c r="F46" s="113" t="str">
        <f t="shared" si="22"/>
        <v>111-2</v>
      </c>
      <c r="G46" s="114" t="str">
        <f t="shared" si="23"/>
        <v>70바5029</v>
      </c>
      <c r="H46" s="115">
        <f t="shared" si="24"/>
        <v>4</v>
      </c>
      <c r="I46" s="116">
        <f t="shared" si="25"/>
        <v>599.51099999999997</v>
      </c>
      <c r="J46" s="117">
        <f t="shared" si="26"/>
        <v>4.0945732057118128E-2</v>
      </c>
      <c r="K46" s="117">
        <f t="shared" si="27"/>
        <v>0.41662875792692794</v>
      </c>
      <c r="L46" s="117">
        <f t="shared" si="28"/>
        <v>0.22351549846458199</v>
      </c>
      <c r="M46" s="118">
        <f t="shared" si="29"/>
        <v>20.94</v>
      </c>
      <c r="N46" s="119">
        <f t="shared" si="30"/>
        <v>1.0717719759188147</v>
      </c>
      <c r="O46" s="119">
        <f t="shared" si="31"/>
        <v>39.655563108996148</v>
      </c>
      <c r="P46" s="220">
        <f t="shared" si="32"/>
        <v>8</v>
      </c>
      <c r="Q46" s="221">
        <f t="shared" si="33"/>
        <v>7</v>
      </c>
      <c r="R46" s="221">
        <f t="shared" si="34"/>
        <v>259</v>
      </c>
      <c r="T46">
        <v>510</v>
      </c>
      <c r="U46">
        <v>3958</v>
      </c>
      <c r="V46" t="s">
        <v>560</v>
      </c>
      <c r="W46">
        <v>653.12400000000002</v>
      </c>
      <c r="X46">
        <v>396.52</v>
      </c>
      <c r="Y46">
        <v>1.647</v>
      </c>
      <c r="Z46">
        <v>20.94</v>
      </c>
      <c r="AA46">
        <v>41.694431000000002</v>
      </c>
      <c r="AB46">
        <v>1.707209</v>
      </c>
      <c r="AC46">
        <v>17.371099000000001</v>
      </c>
      <c r="AD46" s="1">
        <v>134</v>
      </c>
      <c r="AE46">
        <v>7</v>
      </c>
      <c r="AF46">
        <v>259</v>
      </c>
      <c r="AG46">
        <v>89</v>
      </c>
      <c r="AH46">
        <v>15.664538</v>
      </c>
      <c r="AI46">
        <v>572</v>
      </c>
      <c r="AJ46">
        <v>45.6</v>
      </c>
      <c r="AK46">
        <v>8</v>
      </c>
      <c r="AL46">
        <v>6882</v>
      </c>
      <c r="AM46" t="s">
        <v>561</v>
      </c>
      <c r="AN46" t="s">
        <v>562</v>
      </c>
      <c r="AO46">
        <v>221.17699999999999</v>
      </c>
      <c r="AR46" t="s">
        <v>119</v>
      </c>
      <c r="AS46" t="s">
        <v>121</v>
      </c>
      <c r="AT46" t="s">
        <v>219</v>
      </c>
      <c r="AU46" t="s">
        <v>560</v>
      </c>
      <c r="AV46" t="s">
        <v>48</v>
      </c>
      <c r="AW46">
        <v>4</v>
      </c>
      <c r="BB46">
        <v>0.79463520007261901</v>
      </c>
      <c r="BC46" t="s">
        <v>70</v>
      </c>
      <c r="BF46" t="s">
        <v>119</v>
      </c>
      <c r="BG46" t="s">
        <v>121</v>
      </c>
      <c r="BH46" t="s">
        <v>560</v>
      </c>
      <c r="BI46">
        <v>3958</v>
      </c>
      <c r="BJ46">
        <v>4</v>
      </c>
      <c r="BK46" t="s">
        <v>219</v>
      </c>
      <c r="BL46" t="s">
        <v>389</v>
      </c>
      <c r="BM46">
        <v>0.79463520007261901</v>
      </c>
      <c r="BN46" t="s">
        <v>70</v>
      </c>
      <c r="BO46" t="s">
        <v>189</v>
      </c>
      <c r="BP46">
        <v>599.51099999999997</v>
      </c>
    </row>
    <row r="47" spans="1:68" ht="16.5">
      <c r="A47" s="125" t="str">
        <f t="shared" si="18"/>
        <v>미래교통</v>
      </c>
      <c r="B47" s="126" t="str">
        <f t="shared" si="1"/>
        <v>박용춘</v>
      </c>
      <c r="C47" s="127" t="str">
        <f t="shared" si="19"/>
        <v>D</v>
      </c>
      <c r="D47" s="128">
        <f t="shared" si="20"/>
        <v>0.84299999999999997</v>
      </c>
      <c r="E47" s="129">
        <f t="shared" si="21"/>
        <v>1969</v>
      </c>
      <c r="F47" s="130" t="str">
        <f t="shared" si="22"/>
        <v>111-2</v>
      </c>
      <c r="G47" s="131" t="str">
        <f t="shared" si="23"/>
        <v>70바5027</v>
      </c>
      <c r="H47" s="132">
        <f t="shared" si="24"/>
        <v>1</v>
      </c>
      <c r="I47" s="133">
        <f t="shared" si="25"/>
        <v>784.37800000000004</v>
      </c>
      <c r="J47" s="134">
        <f t="shared" si="26"/>
        <v>2.1738157636056629E-2</v>
      </c>
      <c r="K47" s="134">
        <f t="shared" si="27"/>
        <v>0.40574890344923958</v>
      </c>
      <c r="L47" s="134">
        <f t="shared" si="28"/>
        <v>0.22693140297152647</v>
      </c>
      <c r="M47" s="135">
        <f t="shared" si="29"/>
        <v>18.681000000000001</v>
      </c>
      <c r="N47" s="136">
        <f t="shared" si="30"/>
        <v>0.63744776115597324</v>
      </c>
      <c r="O47" s="136">
        <f t="shared" si="31"/>
        <v>55.330465668338476</v>
      </c>
      <c r="P47" s="218">
        <f t="shared" si="32"/>
        <v>10</v>
      </c>
      <c r="Q47" s="219">
        <f t="shared" si="33"/>
        <v>5</v>
      </c>
      <c r="R47" s="219">
        <f t="shared" si="34"/>
        <v>434</v>
      </c>
      <c r="T47">
        <v>510</v>
      </c>
      <c r="U47">
        <v>1969</v>
      </c>
      <c r="V47" t="s">
        <v>297</v>
      </c>
      <c r="W47">
        <v>784.37800000000004</v>
      </c>
      <c r="X47">
        <v>465.23200000000003</v>
      </c>
      <c r="Y47">
        <v>1.6859999999999999</v>
      </c>
      <c r="Z47">
        <v>18.681000000000001</v>
      </c>
      <c r="AA47">
        <v>48.403596</v>
      </c>
      <c r="AB47">
        <v>1.0522050000000001</v>
      </c>
      <c r="AC47">
        <v>19.639706</v>
      </c>
      <c r="AD47" s="1">
        <v>178</v>
      </c>
      <c r="AE47">
        <v>5</v>
      </c>
      <c r="AF47">
        <v>434</v>
      </c>
      <c r="AG47">
        <v>76</v>
      </c>
      <c r="AH47">
        <v>16.204953</v>
      </c>
      <c r="AI47">
        <v>256.10000000000002</v>
      </c>
      <c r="AJ47">
        <v>0</v>
      </c>
      <c r="AK47">
        <v>10</v>
      </c>
      <c r="AL47">
        <v>2902</v>
      </c>
      <c r="AM47" t="s">
        <v>298</v>
      </c>
      <c r="AN47" t="s">
        <v>563</v>
      </c>
      <c r="AO47">
        <v>784.37800000000004</v>
      </c>
      <c r="AR47" t="s">
        <v>119</v>
      </c>
      <c r="AS47" t="s">
        <v>121</v>
      </c>
      <c r="AT47" t="s">
        <v>215</v>
      </c>
      <c r="AU47" t="s">
        <v>297</v>
      </c>
      <c r="AV47" t="s">
        <v>48</v>
      </c>
      <c r="AW47">
        <v>1</v>
      </c>
      <c r="BB47">
        <v>0.84299999999999997</v>
      </c>
      <c r="BC47" t="s">
        <v>67</v>
      </c>
      <c r="BF47" t="s">
        <v>119</v>
      </c>
      <c r="BG47" t="s">
        <v>121</v>
      </c>
      <c r="BH47" t="s">
        <v>297</v>
      </c>
      <c r="BI47">
        <v>1969</v>
      </c>
      <c r="BJ47">
        <v>1</v>
      </c>
      <c r="BK47" t="s">
        <v>215</v>
      </c>
      <c r="BL47" t="s">
        <v>175</v>
      </c>
      <c r="BM47">
        <v>0.84299999999999997</v>
      </c>
      <c r="BN47" t="s">
        <v>67</v>
      </c>
      <c r="BO47" t="s">
        <v>180</v>
      </c>
      <c r="BP47">
        <v>784.37800000000004</v>
      </c>
    </row>
    <row r="48" spans="1:68" ht="16.5">
      <c r="A48" s="108" t="str">
        <f t="shared" si="18"/>
        <v>미래교통</v>
      </c>
      <c r="B48" s="109" t="str">
        <f t="shared" si="1"/>
        <v>박재철</v>
      </c>
      <c r="C48" s="110" t="str">
        <f t="shared" si="19"/>
        <v>B</v>
      </c>
      <c r="D48" s="111">
        <f t="shared" si="20"/>
        <v>0.91346438860036494</v>
      </c>
      <c r="E48" s="112">
        <f t="shared" si="21"/>
        <v>5279</v>
      </c>
      <c r="F48" s="113" t="str">
        <f t="shared" si="22"/>
        <v>111-2</v>
      </c>
      <c r="G48" s="114" t="str">
        <f t="shared" si="23"/>
        <v>70바6045</v>
      </c>
      <c r="H48" s="115">
        <f t="shared" si="24"/>
        <v>4</v>
      </c>
      <c r="I48" s="116">
        <f t="shared" si="25"/>
        <v>791.26600000000008</v>
      </c>
      <c r="J48" s="117">
        <f t="shared" si="26"/>
        <v>5.2127021515887871E-3</v>
      </c>
      <c r="K48" s="117">
        <f t="shared" si="27"/>
        <v>0.36966585951046294</v>
      </c>
      <c r="L48" s="117">
        <f t="shared" si="28"/>
        <v>0.19083342390548816</v>
      </c>
      <c r="M48" s="118">
        <f t="shared" si="29"/>
        <v>15.321</v>
      </c>
      <c r="N48" s="119">
        <f t="shared" si="30"/>
        <v>0.6318987546539343</v>
      </c>
      <c r="O48" s="119">
        <f t="shared" si="31"/>
        <v>53.837773896515209</v>
      </c>
      <c r="P48" s="220">
        <f t="shared" si="32"/>
        <v>7</v>
      </c>
      <c r="Q48" s="221">
        <f t="shared" si="33"/>
        <v>5</v>
      </c>
      <c r="R48" s="221">
        <f t="shared" si="34"/>
        <v>426</v>
      </c>
      <c r="T48">
        <v>510</v>
      </c>
      <c r="U48">
        <v>5279</v>
      </c>
      <c r="V48" t="s">
        <v>399</v>
      </c>
      <c r="W48">
        <v>791.26599999999996</v>
      </c>
      <c r="X48">
        <v>372.01799999999997</v>
      </c>
      <c r="Y48">
        <v>2.1269999999999998</v>
      </c>
      <c r="Z48">
        <v>15.321</v>
      </c>
      <c r="AA48">
        <v>42.202488000000002</v>
      </c>
      <c r="AB48">
        <v>0.21998899999999999</v>
      </c>
      <c r="AC48">
        <v>15.600819</v>
      </c>
      <c r="AD48" s="1">
        <v>151</v>
      </c>
      <c r="AE48">
        <v>5</v>
      </c>
      <c r="AF48">
        <v>426</v>
      </c>
      <c r="AG48">
        <v>101</v>
      </c>
      <c r="AH48">
        <v>18.749272999999999</v>
      </c>
      <c r="AI48">
        <v>1919.1</v>
      </c>
      <c r="AJ48">
        <v>166.9</v>
      </c>
      <c r="AK48">
        <v>7</v>
      </c>
      <c r="AL48">
        <v>2568</v>
      </c>
      <c r="AM48" t="s">
        <v>400</v>
      </c>
      <c r="AN48" t="s">
        <v>564</v>
      </c>
      <c r="AO48">
        <v>316.75700000000001</v>
      </c>
      <c r="AR48" t="s">
        <v>119</v>
      </c>
      <c r="AS48" t="s">
        <v>121</v>
      </c>
      <c r="AT48" t="s">
        <v>225</v>
      </c>
      <c r="AU48" t="s">
        <v>399</v>
      </c>
      <c r="AV48" t="s">
        <v>48</v>
      </c>
      <c r="AW48">
        <v>4</v>
      </c>
      <c r="BB48">
        <v>0.91346438860036494</v>
      </c>
      <c r="BC48" t="s">
        <v>68</v>
      </c>
      <c r="BF48" t="s">
        <v>119</v>
      </c>
      <c r="BG48" t="s">
        <v>121</v>
      </c>
      <c r="BH48" t="s">
        <v>399</v>
      </c>
      <c r="BI48">
        <v>5279</v>
      </c>
      <c r="BJ48">
        <v>4</v>
      </c>
      <c r="BK48" t="s">
        <v>225</v>
      </c>
      <c r="BL48" t="s">
        <v>237</v>
      </c>
      <c r="BM48">
        <v>0.91346438860036494</v>
      </c>
      <c r="BN48" t="s">
        <v>68</v>
      </c>
      <c r="BO48" t="s">
        <v>176</v>
      </c>
      <c r="BP48">
        <v>791.26600000000008</v>
      </c>
    </row>
    <row r="49" spans="1:68" ht="16.5">
      <c r="A49" s="125" t="str">
        <f t="shared" si="18"/>
        <v>미래교통</v>
      </c>
      <c r="B49" s="126" t="str">
        <f t="shared" si="1"/>
        <v>박종구</v>
      </c>
      <c r="C49" s="127" t="str">
        <f t="shared" si="19"/>
        <v>C</v>
      </c>
      <c r="D49" s="128">
        <f t="shared" si="20"/>
        <v>0.88966666666666672</v>
      </c>
      <c r="E49" s="129">
        <f t="shared" si="21"/>
        <v>7293</v>
      </c>
      <c r="F49" s="130" t="str">
        <f t="shared" si="22"/>
        <v>304</v>
      </c>
      <c r="G49" s="131" t="str">
        <f t="shared" si="23"/>
        <v>70바5998</v>
      </c>
      <c r="H49" s="132">
        <f t="shared" si="24"/>
        <v>1</v>
      </c>
      <c r="I49" s="133">
        <f t="shared" si="25"/>
        <v>3749.3919999999998</v>
      </c>
      <c r="J49" s="134">
        <f t="shared" si="26"/>
        <v>6.3316610265019058E-2</v>
      </c>
      <c r="K49" s="134">
        <f t="shared" si="27"/>
        <v>0.30028370584114206</v>
      </c>
      <c r="L49" s="134">
        <f t="shared" si="28"/>
        <v>0.1376223131643744</v>
      </c>
      <c r="M49" s="135">
        <f t="shared" si="29"/>
        <v>18.847999999999999</v>
      </c>
      <c r="N49" s="136">
        <f t="shared" si="30"/>
        <v>0</v>
      </c>
      <c r="O49" s="136">
        <v>75</v>
      </c>
      <c r="P49" s="218">
        <f t="shared" si="32"/>
        <v>13</v>
      </c>
      <c r="Q49" s="219">
        <f t="shared" si="33"/>
        <v>0</v>
      </c>
      <c r="R49" s="219">
        <f t="shared" si="34"/>
        <v>165</v>
      </c>
      <c r="T49">
        <v>510</v>
      </c>
      <c r="U49">
        <v>7293</v>
      </c>
      <c r="V49" t="s">
        <v>299</v>
      </c>
      <c r="W49">
        <v>3749.3919999999998</v>
      </c>
      <c r="X49">
        <v>1404.7339999999999</v>
      </c>
      <c r="Y49">
        <v>2.669</v>
      </c>
      <c r="Z49">
        <v>18.847999999999999</v>
      </c>
      <c r="AA49">
        <v>146.02942200000001</v>
      </c>
      <c r="AB49">
        <v>9.2460880000000003</v>
      </c>
      <c r="AC49">
        <v>43.850256000000002</v>
      </c>
      <c r="AD49" s="1">
        <v>516</v>
      </c>
      <c r="AE49">
        <v>0</v>
      </c>
      <c r="AF49">
        <v>165</v>
      </c>
      <c r="AG49">
        <v>95</v>
      </c>
      <c r="AH49">
        <v>25.675592000000002</v>
      </c>
      <c r="AI49">
        <v>43135.1</v>
      </c>
      <c r="AJ49">
        <v>22556.7</v>
      </c>
      <c r="AK49">
        <v>13</v>
      </c>
      <c r="AL49">
        <v>9593</v>
      </c>
      <c r="AM49" t="s">
        <v>300</v>
      </c>
      <c r="AN49" t="s">
        <v>565</v>
      </c>
      <c r="AO49">
        <v>3749.3919999999998</v>
      </c>
      <c r="AR49" t="s">
        <v>119</v>
      </c>
      <c r="AS49" t="s">
        <v>91</v>
      </c>
      <c r="AT49" t="s">
        <v>240</v>
      </c>
      <c r="AU49" t="s">
        <v>299</v>
      </c>
      <c r="AV49" t="s">
        <v>48</v>
      </c>
      <c r="AW49">
        <v>1</v>
      </c>
      <c r="BB49">
        <v>0.88966666666666672</v>
      </c>
      <c r="BC49" t="s">
        <v>69</v>
      </c>
      <c r="BF49" t="s">
        <v>119</v>
      </c>
      <c r="BG49" t="s">
        <v>91</v>
      </c>
      <c r="BH49" t="s">
        <v>299</v>
      </c>
      <c r="BI49">
        <v>7293</v>
      </c>
      <c r="BJ49">
        <v>1</v>
      </c>
      <c r="BK49" t="s">
        <v>240</v>
      </c>
      <c r="BL49" t="s">
        <v>175</v>
      </c>
      <c r="BM49">
        <v>0.88966666666666672</v>
      </c>
      <c r="BN49" t="s">
        <v>69</v>
      </c>
      <c r="BO49" t="s">
        <v>178</v>
      </c>
      <c r="BP49">
        <v>3749.3919999999998</v>
      </c>
    </row>
    <row r="50" spans="1:68" ht="16.5">
      <c r="A50" s="108" t="str">
        <f t="shared" si="18"/>
        <v>미래교통</v>
      </c>
      <c r="B50" s="109" t="str">
        <f t="shared" si="1"/>
        <v>박준욱</v>
      </c>
      <c r="C50" s="110" t="str">
        <f t="shared" si="19"/>
        <v>D</v>
      </c>
      <c r="D50" s="111">
        <f t="shared" si="20"/>
        <v>0.81546482230553352</v>
      </c>
      <c r="E50" s="112">
        <f t="shared" si="21"/>
        <v>3877</v>
      </c>
      <c r="F50" s="113" t="str">
        <f t="shared" si="22"/>
        <v>304</v>
      </c>
      <c r="G50" s="114" t="str">
        <f t="shared" si="23"/>
        <v>70바5998</v>
      </c>
      <c r="H50" s="115">
        <f t="shared" si="24"/>
        <v>7</v>
      </c>
      <c r="I50" s="116">
        <f t="shared" si="25"/>
        <v>2737.547</v>
      </c>
      <c r="J50" s="117">
        <f t="shared" si="26"/>
        <v>3.9479445006795934E-2</v>
      </c>
      <c r="K50" s="117">
        <f t="shared" si="27"/>
        <v>0.31971765368142002</v>
      </c>
      <c r="L50" s="117">
        <f t="shared" si="28"/>
        <v>0.17351300269913175</v>
      </c>
      <c r="M50" s="118">
        <f t="shared" si="29"/>
        <v>23.178999999999998</v>
      </c>
      <c r="N50" s="119">
        <f t="shared" si="30"/>
        <v>0.21917431919890326</v>
      </c>
      <c r="O50" s="119">
        <f t="shared" si="31"/>
        <v>10.447309215147721</v>
      </c>
      <c r="P50" s="220">
        <f t="shared" si="32"/>
        <v>18</v>
      </c>
      <c r="Q50" s="221">
        <f t="shared" si="33"/>
        <v>6</v>
      </c>
      <c r="R50" s="221">
        <f t="shared" si="34"/>
        <v>286</v>
      </c>
      <c r="T50">
        <v>510</v>
      </c>
      <c r="U50">
        <v>3877</v>
      </c>
      <c r="V50" t="s">
        <v>301</v>
      </c>
      <c r="W50">
        <v>2737.547</v>
      </c>
      <c r="X50">
        <v>1121.306</v>
      </c>
      <c r="Y50">
        <v>2.4409999999999998</v>
      </c>
      <c r="Z50">
        <v>23.178999999999998</v>
      </c>
      <c r="AA50">
        <v>99.552210000000002</v>
      </c>
      <c r="AB50">
        <v>3.930266</v>
      </c>
      <c r="AC50">
        <v>31.828599000000001</v>
      </c>
      <c r="AD50" s="1">
        <v>475</v>
      </c>
      <c r="AE50">
        <v>6</v>
      </c>
      <c r="AF50">
        <v>286</v>
      </c>
      <c r="AG50">
        <v>99</v>
      </c>
      <c r="AH50">
        <v>27.498605999999999</v>
      </c>
      <c r="AI50">
        <v>27750.7</v>
      </c>
      <c r="AJ50">
        <v>14757.3</v>
      </c>
      <c r="AK50">
        <v>18</v>
      </c>
      <c r="AL50">
        <v>9397</v>
      </c>
      <c r="AM50" t="s">
        <v>302</v>
      </c>
      <c r="AN50" t="s">
        <v>566</v>
      </c>
      <c r="AO50">
        <v>808.61900000000003</v>
      </c>
      <c r="AR50" t="s">
        <v>119</v>
      </c>
      <c r="AS50" t="s">
        <v>91</v>
      </c>
      <c r="AT50" t="s">
        <v>240</v>
      </c>
      <c r="AU50" t="s">
        <v>301</v>
      </c>
      <c r="AV50" t="s">
        <v>48</v>
      </c>
      <c r="AW50">
        <v>7</v>
      </c>
      <c r="BB50">
        <v>0.81546482230553352</v>
      </c>
      <c r="BC50" t="s">
        <v>67</v>
      </c>
      <c r="BF50" t="s">
        <v>119</v>
      </c>
      <c r="BG50" t="s">
        <v>91</v>
      </c>
      <c r="BH50" t="s">
        <v>301</v>
      </c>
      <c r="BI50">
        <v>3877</v>
      </c>
      <c r="BJ50">
        <v>7</v>
      </c>
      <c r="BK50" t="s">
        <v>240</v>
      </c>
      <c r="BL50" t="s">
        <v>241</v>
      </c>
      <c r="BM50">
        <v>0.81546482230553352</v>
      </c>
      <c r="BN50" t="s">
        <v>67</v>
      </c>
      <c r="BO50" t="s">
        <v>180</v>
      </c>
      <c r="BP50">
        <v>2737.547</v>
      </c>
    </row>
    <row r="51" spans="1:68" ht="16.5">
      <c r="A51" s="125" t="str">
        <f t="shared" si="18"/>
        <v>미래교통</v>
      </c>
      <c r="B51" s="126" t="str">
        <f t="shared" si="1"/>
        <v>박호연</v>
      </c>
      <c r="C51" s="127" t="str">
        <f t="shared" si="19"/>
        <v>D</v>
      </c>
      <c r="D51" s="128">
        <f t="shared" si="20"/>
        <v>0.83285714285714285</v>
      </c>
      <c r="E51" s="129">
        <f t="shared" si="21"/>
        <v>6253</v>
      </c>
      <c r="F51" s="130" t="str">
        <f t="shared" si="22"/>
        <v>111-2</v>
      </c>
      <c r="G51" s="131" t="str">
        <f t="shared" si="23"/>
        <v>70바6029</v>
      </c>
      <c r="H51" s="132">
        <f t="shared" si="24"/>
        <v>1</v>
      </c>
      <c r="I51" s="133">
        <f t="shared" si="25"/>
        <v>1718.261</v>
      </c>
      <c r="J51" s="134">
        <f t="shared" si="26"/>
        <v>1.7127449388520517E-2</v>
      </c>
      <c r="K51" s="134">
        <f t="shared" si="27"/>
        <v>0.37631924346043816</v>
      </c>
      <c r="L51" s="134">
        <f t="shared" si="28"/>
        <v>0.27527831918433815</v>
      </c>
      <c r="M51" s="135">
        <f t="shared" si="29"/>
        <v>17.981000000000002</v>
      </c>
      <c r="N51" s="136">
        <f t="shared" si="30"/>
        <v>0.87297564223363044</v>
      </c>
      <c r="O51" s="136">
        <f t="shared" si="31"/>
        <v>49.294024598125667</v>
      </c>
      <c r="P51" s="218">
        <f t="shared" si="32"/>
        <v>1</v>
      </c>
      <c r="Q51" s="219">
        <f t="shared" si="33"/>
        <v>15</v>
      </c>
      <c r="R51" s="219">
        <f t="shared" si="34"/>
        <v>847</v>
      </c>
      <c r="T51">
        <v>510</v>
      </c>
      <c r="U51">
        <v>6253</v>
      </c>
      <c r="V51" t="s">
        <v>401</v>
      </c>
      <c r="W51">
        <v>1718.261</v>
      </c>
      <c r="X51">
        <v>982.57899999999995</v>
      </c>
      <c r="Y51">
        <v>1.7490000000000001</v>
      </c>
      <c r="Z51">
        <v>17.981000000000002</v>
      </c>
      <c r="AA51">
        <v>99.204964000000004</v>
      </c>
      <c r="AB51">
        <v>1.699128</v>
      </c>
      <c r="AC51">
        <v>37.332737000000002</v>
      </c>
      <c r="AD51" s="1">
        <v>473</v>
      </c>
      <c r="AE51">
        <v>15</v>
      </c>
      <c r="AF51">
        <v>847</v>
      </c>
      <c r="AG51">
        <v>90</v>
      </c>
      <c r="AH51">
        <v>17.320312000000001</v>
      </c>
      <c r="AI51">
        <v>649</v>
      </c>
      <c r="AJ51">
        <v>54.9</v>
      </c>
      <c r="AK51">
        <v>1</v>
      </c>
      <c r="AL51">
        <v>36</v>
      </c>
      <c r="AM51" t="s">
        <v>402</v>
      </c>
      <c r="AN51" t="s">
        <v>567</v>
      </c>
      <c r="AO51">
        <v>1718.261</v>
      </c>
      <c r="AR51" t="s">
        <v>119</v>
      </c>
      <c r="AS51" t="s">
        <v>121</v>
      </c>
      <c r="AT51" t="s">
        <v>224</v>
      </c>
      <c r="AU51" t="s">
        <v>401</v>
      </c>
      <c r="AV51" t="s">
        <v>48</v>
      </c>
      <c r="AW51">
        <v>1</v>
      </c>
      <c r="BB51">
        <v>0.83285714285714285</v>
      </c>
      <c r="BC51" t="s">
        <v>67</v>
      </c>
      <c r="BF51" t="s">
        <v>119</v>
      </c>
      <c r="BG51" t="s">
        <v>121</v>
      </c>
      <c r="BH51" t="s">
        <v>401</v>
      </c>
      <c r="BI51">
        <v>6253</v>
      </c>
      <c r="BJ51">
        <v>1</v>
      </c>
      <c r="BK51" t="s">
        <v>224</v>
      </c>
      <c r="BL51" t="s">
        <v>175</v>
      </c>
      <c r="BM51">
        <v>0.83285714285714285</v>
      </c>
      <c r="BN51" t="s">
        <v>67</v>
      </c>
      <c r="BO51" t="s">
        <v>180</v>
      </c>
      <c r="BP51">
        <v>1718.261</v>
      </c>
    </row>
    <row r="52" spans="1:68" ht="16.5">
      <c r="A52" s="108" t="str">
        <f t="shared" si="18"/>
        <v>미래교통</v>
      </c>
      <c r="B52" s="109" t="str">
        <f t="shared" si="1"/>
        <v>방흥식</v>
      </c>
      <c r="C52" s="110" t="str">
        <f t="shared" si="19"/>
        <v>C</v>
      </c>
      <c r="D52" s="111">
        <f t="shared" si="20"/>
        <v>0.88585350969291421</v>
      </c>
      <c r="E52" s="112">
        <f t="shared" si="21"/>
        <v>5558</v>
      </c>
      <c r="F52" s="113" t="str">
        <f t="shared" si="22"/>
        <v>304</v>
      </c>
      <c r="G52" s="114" t="str">
        <f t="shared" si="23"/>
        <v>70바6002</v>
      </c>
      <c r="H52" s="115">
        <f t="shared" si="24"/>
        <v>4</v>
      </c>
      <c r="I52" s="116">
        <f t="shared" si="25"/>
        <v>4056.8779999999997</v>
      </c>
      <c r="J52" s="117">
        <f t="shared" si="26"/>
        <v>9.58787491895206E-3</v>
      </c>
      <c r="K52" s="117">
        <f t="shared" si="27"/>
        <v>0.32254035215846361</v>
      </c>
      <c r="L52" s="117">
        <f t="shared" si="28"/>
        <v>0.16465863651803186</v>
      </c>
      <c r="M52" s="118">
        <f t="shared" si="29"/>
        <v>21.11</v>
      </c>
      <c r="N52" s="119">
        <f t="shared" si="30"/>
        <v>9.8597985938941216E-2</v>
      </c>
      <c r="O52" s="119">
        <f t="shared" si="31"/>
        <v>8.7998702450505046</v>
      </c>
      <c r="P52" s="220">
        <f t="shared" si="32"/>
        <v>6</v>
      </c>
      <c r="Q52" s="221">
        <f t="shared" si="33"/>
        <v>4</v>
      </c>
      <c r="R52" s="221">
        <f t="shared" si="34"/>
        <v>357</v>
      </c>
      <c r="T52">
        <v>510</v>
      </c>
      <c r="U52">
        <v>5558</v>
      </c>
      <c r="V52" t="s">
        <v>568</v>
      </c>
      <c r="W52">
        <v>4056.8780000000002</v>
      </c>
      <c r="X52">
        <v>1546.134</v>
      </c>
      <c r="Y52">
        <v>2.6240000000000001</v>
      </c>
      <c r="Z52">
        <v>21.11</v>
      </c>
      <c r="AA52">
        <v>142.249144</v>
      </c>
      <c r="AB52">
        <v>1.3638669999999999</v>
      </c>
      <c r="AC52">
        <v>45.881089000000003</v>
      </c>
      <c r="AD52" s="1">
        <v>668</v>
      </c>
      <c r="AE52">
        <v>4</v>
      </c>
      <c r="AF52">
        <v>357</v>
      </c>
      <c r="AG52">
        <v>99</v>
      </c>
      <c r="AH52">
        <v>28.519524000000001</v>
      </c>
      <c r="AI52">
        <v>33293.699999999997</v>
      </c>
      <c r="AJ52">
        <v>23590.9</v>
      </c>
      <c r="AK52">
        <v>6</v>
      </c>
      <c r="AL52">
        <v>828</v>
      </c>
      <c r="AM52" t="s">
        <v>569</v>
      </c>
      <c r="AN52" t="s">
        <v>570</v>
      </c>
      <c r="AO52">
        <v>3565.3209999999999</v>
      </c>
      <c r="AR52" t="s">
        <v>119</v>
      </c>
      <c r="AS52" t="s">
        <v>91</v>
      </c>
      <c r="AT52" t="s">
        <v>498</v>
      </c>
      <c r="AU52" t="s">
        <v>568</v>
      </c>
      <c r="AV52" t="s">
        <v>48</v>
      </c>
      <c r="AW52">
        <v>4</v>
      </c>
      <c r="BB52">
        <v>0.88585350969291421</v>
      </c>
      <c r="BC52" t="s">
        <v>69</v>
      </c>
      <c r="BF52" t="s">
        <v>119</v>
      </c>
      <c r="BG52" t="s">
        <v>91</v>
      </c>
      <c r="BH52" t="s">
        <v>568</v>
      </c>
      <c r="BI52">
        <v>5558</v>
      </c>
      <c r="BJ52">
        <v>4</v>
      </c>
      <c r="BK52" t="s">
        <v>498</v>
      </c>
      <c r="BL52" t="s">
        <v>244</v>
      </c>
      <c r="BM52">
        <v>0.88585350969291421</v>
      </c>
      <c r="BN52" t="s">
        <v>69</v>
      </c>
      <c r="BO52" t="s">
        <v>178</v>
      </c>
      <c r="BP52">
        <v>4056.8779999999997</v>
      </c>
    </row>
    <row r="53" spans="1:68" ht="16.5">
      <c r="A53" s="125" t="str">
        <f t="shared" si="18"/>
        <v>미래교통</v>
      </c>
      <c r="B53" s="126" t="str">
        <f t="shared" si="1"/>
        <v>백명기</v>
      </c>
      <c r="C53" s="127" t="str">
        <f t="shared" si="19"/>
        <v>B</v>
      </c>
      <c r="D53" s="128">
        <f t="shared" si="20"/>
        <v>0.91339338226322853</v>
      </c>
      <c r="E53" s="129">
        <f t="shared" si="21"/>
        <v>484</v>
      </c>
      <c r="F53" s="130" t="str">
        <f t="shared" si="22"/>
        <v>111</v>
      </c>
      <c r="G53" s="131" t="str">
        <f t="shared" si="23"/>
        <v>72바1605</v>
      </c>
      <c r="H53" s="132">
        <f t="shared" si="24"/>
        <v>11</v>
      </c>
      <c r="I53" s="133">
        <f t="shared" si="25"/>
        <v>4104.4350000000004</v>
      </c>
      <c r="J53" s="134">
        <f t="shared" si="26"/>
        <v>9.7652863799181488E-3</v>
      </c>
      <c r="K53" s="134">
        <f t="shared" si="27"/>
        <v>0.29365746278678861</v>
      </c>
      <c r="L53" s="134">
        <f t="shared" si="28"/>
        <v>0.20148936455322106</v>
      </c>
      <c r="M53" s="135">
        <f t="shared" si="29"/>
        <v>19.826000000000001</v>
      </c>
      <c r="N53" s="136">
        <f t="shared" si="30"/>
        <v>0</v>
      </c>
      <c r="O53" s="136">
        <f t="shared" si="31"/>
        <v>40.126748875744489</v>
      </c>
      <c r="P53" s="218">
        <f t="shared" si="32"/>
        <v>19</v>
      </c>
      <c r="Q53" s="219">
        <f t="shared" si="33"/>
        <v>0</v>
      </c>
      <c r="R53" s="219">
        <f t="shared" si="34"/>
        <v>1647</v>
      </c>
      <c r="T53">
        <v>510</v>
      </c>
      <c r="U53">
        <v>484</v>
      </c>
      <c r="V53" t="s">
        <v>303</v>
      </c>
      <c r="W53">
        <v>4104.4939999999997</v>
      </c>
      <c r="X53">
        <v>1545.3920000000001</v>
      </c>
      <c r="Y53">
        <v>2.6560000000000001</v>
      </c>
      <c r="Z53">
        <v>19.826000000000001</v>
      </c>
      <c r="AA53">
        <v>135.93774400000001</v>
      </c>
      <c r="AB53">
        <v>1.3274710000000001</v>
      </c>
      <c r="AC53">
        <v>39.919133000000002</v>
      </c>
      <c r="AD53" s="1">
        <v>827</v>
      </c>
      <c r="AE53">
        <v>0</v>
      </c>
      <c r="AF53">
        <v>1647</v>
      </c>
      <c r="AG53">
        <v>94</v>
      </c>
      <c r="AH53">
        <v>30.193923999999999</v>
      </c>
      <c r="AI53">
        <v>30465.5</v>
      </c>
      <c r="AJ53">
        <v>11945.7</v>
      </c>
      <c r="AK53">
        <v>19</v>
      </c>
      <c r="AL53">
        <v>3625</v>
      </c>
      <c r="AM53" t="s">
        <v>304</v>
      </c>
      <c r="AN53" t="s">
        <v>571</v>
      </c>
      <c r="AO53">
        <v>746.72799999999995</v>
      </c>
      <c r="AR53" t="s">
        <v>119</v>
      </c>
      <c r="AS53" t="s">
        <v>120</v>
      </c>
      <c r="AT53" t="s">
        <v>211</v>
      </c>
      <c r="AU53" t="s">
        <v>303</v>
      </c>
      <c r="AV53" t="s">
        <v>48</v>
      </c>
      <c r="AW53">
        <v>11</v>
      </c>
      <c r="BB53">
        <v>0.91339338226322853</v>
      </c>
      <c r="BC53" t="s">
        <v>68</v>
      </c>
      <c r="BF53" t="s">
        <v>119</v>
      </c>
      <c r="BG53" t="s">
        <v>120</v>
      </c>
      <c r="BH53" t="s">
        <v>303</v>
      </c>
      <c r="BI53">
        <v>484</v>
      </c>
      <c r="BJ53">
        <v>11</v>
      </c>
      <c r="BK53" t="s">
        <v>211</v>
      </c>
      <c r="BL53" t="s">
        <v>385</v>
      </c>
      <c r="BM53">
        <v>0.91339338226322853</v>
      </c>
      <c r="BN53" t="s">
        <v>68</v>
      </c>
      <c r="BO53" t="s">
        <v>176</v>
      </c>
      <c r="BP53">
        <v>4104.4350000000004</v>
      </c>
    </row>
    <row r="54" spans="1:68" ht="16.5">
      <c r="A54" s="108" t="str">
        <f t="shared" si="18"/>
        <v>미래교통</v>
      </c>
      <c r="B54" s="109" t="str">
        <f t="shared" si="1"/>
        <v>변창희</v>
      </c>
      <c r="C54" s="110" t="str">
        <f t="shared" si="19"/>
        <v>C</v>
      </c>
      <c r="D54" s="111">
        <f t="shared" si="20"/>
        <v>0.89533333333333331</v>
      </c>
      <c r="E54" s="112">
        <f t="shared" si="21"/>
        <v>3924</v>
      </c>
      <c r="F54" s="113" t="str">
        <f t="shared" si="22"/>
        <v>111</v>
      </c>
      <c r="G54" s="114" t="str">
        <f t="shared" si="23"/>
        <v>70바5924</v>
      </c>
      <c r="H54" s="115">
        <f t="shared" si="24"/>
        <v>1</v>
      </c>
      <c r="I54" s="116">
        <f t="shared" si="25"/>
        <v>3441.8519999999999</v>
      </c>
      <c r="J54" s="117">
        <f t="shared" si="26"/>
        <v>4.4798067607033157E-3</v>
      </c>
      <c r="K54" s="117">
        <f t="shared" si="27"/>
        <v>0.27640922633856779</v>
      </c>
      <c r="L54" s="117">
        <f t="shared" si="28"/>
        <v>0.13248681233243034</v>
      </c>
      <c r="M54" s="118">
        <f t="shared" si="29"/>
        <v>20.524000000000001</v>
      </c>
      <c r="N54" s="119">
        <f t="shared" si="30"/>
        <v>2.9054125511497882E-2</v>
      </c>
      <c r="O54" s="119">
        <f t="shared" si="31"/>
        <v>26.148712960348092</v>
      </c>
      <c r="P54" s="220">
        <f t="shared" si="32"/>
        <v>0</v>
      </c>
      <c r="Q54" s="221">
        <f t="shared" si="33"/>
        <v>1</v>
      </c>
      <c r="R54" s="221">
        <f t="shared" si="34"/>
        <v>900</v>
      </c>
      <c r="T54">
        <v>510</v>
      </c>
      <c r="U54">
        <v>3924</v>
      </c>
      <c r="V54" t="s">
        <v>305</v>
      </c>
      <c r="W54">
        <v>3441.8519999999999</v>
      </c>
      <c r="X54">
        <v>1281.184</v>
      </c>
      <c r="Y54">
        <v>2.6859999999999999</v>
      </c>
      <c r="Z54">
        <v>20.524000000000001</v>
      </c>
      <c r="AA54">
        <v>108.75469099999999</v>
      </c>
      <c r="AB54">
        <v>0.48720000000000002</v>
      </c>
      <c r="AC54">
        <v>30.0608</v>
      </c>
      <c r="AD54" s="1">
        <v>456</v>
      </c>
      <c r="AE54">
        <v>1</v>
      </c>
      <c r="AF54">
        <v>900</v>
      </c>
      <c r="AG54">
        <v>93</v>
      </c>
      <c r="AH54">
        <v>31.647848</v>
      </c>
      <c r="AI54">
        <v>22128.6</v>
      </c>
      <c r="AJ54">
        <v>10904.1</v>
      </c>
      <c r="AK54">
        <v>0</v>
      </c>
      <c r="AL54">
        <v>0</v>
      </c>
      <c r="AM54" t="s">
        <v>306</v>
      </c>
      <c r="AN54" t="s">
        <v>572</v>
      </c>
      <c r="AO54">
        <v>3441.8519999999999</v>
      </c>
      <c r="AR54" t="s">
        <v>119</v>
      </c>
      <c r="AS54" t="s">
        <v>120</v>
      </c>
      <c r="AT54" t="s">
        <v>202</v>
      </c>
      <c r="AU54" t="s">
        <v>305</v>
      </c>
      <c r="AV54" t="s">
        <v>48</v>
      </c>
      <c r="AW54">
        <v>1</v>
      </c>
      <c r="BB54">
        <v>0.89533333333333331</v>
      </c>
      <c r="BC54" t="s">
        <v>69</v>
      </c>
      <c r="BF54" t="s">
        <v>119</v>
      </c>
      <c r="BG54" t="s">
        <v>120</v>
      </c>
      <c r="BH54" t="s">
        <v>305</v>
      </c>
      <c r="BI54">
        <v>3924</v>
      </c>
      <c r="BJ54">
        <v>1</v>
      </c>
      <c r="BK54" t="s">
        <v>202</v>
      </c>
      <c r="BL54" t="s">
        <v>175</v>
      </c>
      <c r="BM54">
        <v>0.89533333333333331</v>
      </c>
      <c r="BN54" t="s">
        <v>69</v>
      </c>
      <c r="BO54" t="s">
        <v>178</v>
      </c>
      <c r="BP54">
        <v>3441.8519999999999</v>
      </c>
    </row>
    <row r="55" spans="1:68" ht="16.5">
      <c r="A55" s="125" t="str">
        <f t="shared" si="18"/>
        <v>미래교통</v>
      </c>
      <c r="B55" s="126" t="str">
        <f t="shared" si="1"/>
        <v>서영호</v>
      </c>
      <c r="C55" s="127" t="str">
        <f t="shared" si="19"/>
        <v>A</v>
      </c>
      <c r="D55" s="128">
        <f t="shared" si="20"/>
        <v>0.9592857142857143</v>
      </c>
      <c r="E55" s="129">
        <f t="shared" si="21"/>
        <v>6530</v>
      </c>
      <c r="F55" s="130" t="str">
        <f t="shared" si="22"/>
        <v>111</v>
      </c>
      <c r="G55" s="131" t="str">
        <f t="shared" si="23"/>
        <v>70바6094</v>
      </c>
      <c r="H55" s="132">
        <f t="shared" si="24"/>
        <v>1</v>
      </c>
      <c r="I55" s="133">
        <f t="shared" si="25"/>
        <v>4658.817</v>
      </c>
      <c r="J55" s="134">
        <f t="shared" si="26"/>
        <v>1.417031077251707E-2</v>
      </c>
      <c r="K55" s="134">
        <f t="shared" si="27"/>
        <v>0.27577489085757856</v>
      </c>
      <c r="L55" s="134">
        <f t="shared" si="28"/>
        <v>0.16978559149243252</v>
      </c>
      <c r="M55" s="135">
        <f t="shared" si="29"/>
        <v>20.507999999999999</v>
      </c>
      <c r="N55" s="136">
        <f t="shared" si="30"/>
        <v>0.4722228840497491</v>
      </c>
      <c r="O55" s="136">
        <f t="shared" si="31"/>
        <v>9.2512755920655394</v>
      </c>
      <c r="P55" s="218">
        <f t="shared" si="32"/>
        <v>2</v>
      </c>
      <c r="Q55" s="219">
        <f t="shared" si="33"/>
        <v>22</v>
      </c>
      <c r="R55" s="219">
        <f t="shared" si="34"/>
        <v>431</v>
      </c>
      <c r="T55">
        <v>510</v>
      </c>
      <c r="U55">
        <v>6530</v>
      </c>
      <c r="V55" t="s">
        <v>307</v>
      </c>
      <c r="W55">
        <v>4658.817</v>
      </c>
      <c r="X55">
        <v>1734.2639999999999</v>
      </c>
      <c r="Y55">
        <v>2.6859999999999999</v>
      </c>
      <c r="Z55">
        <v>20.507999999999999</v>
      </c>
      <c r="AA55">
        <v>143.84187</v>
      </c>
      <c r="AB55">
        <v>2.038284</v>
      </c>
      <c r="AC55">
        <v>39.667976000000003</v>
      </c>
      <c r="AD55" s="1">
        <v>791</v>
      </c>
      <c r="AE55">
        <v>22</v>
      </c>
      <c r="AF55">
        <v>431</v>
      </c>
      <c r="AG55">
        <v>95</v>
      </c>
      <c r="AH55">
        <v>32.388461999999997</v>
      </c>
      <c r="AI55">
        <v>16753.099999999999</v>
      </c>
      <c r="AJ55">
        <v>9548.7000000000007</v>
      </c>
      <c r="AK55">
        <v>2</v>
      </c>
      <c r="AL55">
        <v>747</v>
      </c>
      <c r="AM55" t="s">
        <v>308</v>
      </c>
      <c r="AN55" t="s">
        <v>573</v>
      </c>
      <c r="AO55">
        <v>4658.817</v>
      </c>
      <c r="AR55" t="s">
        <v>119</v>
      </c>
      <c r="AS55" t="s">
        <v>120</v>
      </c>
      <c r="AT55" t="s">
        <v>209</v>
      </c>
      <c r="AU55" t="s">
        <v>307</v>
      </c>
      <c r="AV55" t="s">
        <v>48</v>
      </c>
      <c r="AW55">
        <v>1</v>
      </c>
      <c r="BB55">
        <v>0.9592857142857143</v>
      </c>
      <c r="BC55" t="s">
        <v>66</v>
      </c>
      <c r="BF55" t="s">
        <v>119</v>
      </c>
      <c r="BG55" t="s">
        <v>120</v>
      </c>
      <c r="BH55" t="s">
        <v>307</v>
      </c>
      <c r="BI55">
        <v>6530</v>
      </c>
      <c r="BJ55">
        <v>1</v>
      </c>
      <c r="BK55" t="s">
        <v>209</v>
      </c>
      <c r="BL55" t="s">
        <v>175</v>
      </c>
      <c r="BM55">
        <v>0.9592857142857143</v>
      </c>
      <c r="BN55" t="s">
        <v>66</v>
      </c>
      <c r="BO55" t="s">
        <v>179</v>
      </c>
      <c r="BP55">
        <v>4658.817</v>
      </c>
    </row>
    <row r="56" spans="1:68" ht="16.5">
      <c r="A56" s="108" t="str">
        <f t="shared" si="18"/>
        <v>미래교통</v>
      </c>
      <c r="B56" s="109" t="str">
        <f t="shared" si="1"/>
        <v>송원태</v>
      </c>
      <c r="C56" s="110" t="str">
        <f t="shared" si="19"/>
        <v>A</v>
      </c>
      <c r="D56" s="111">
        <f t="shared" si="20"/>
        <v>0.99482758620689649</v>
      </c>
      <c r="E56" s="112">
        <f t="shared" si="21"/>
        <v>6125</v>
      </c>
      <c r="F56" s="113" t="str">
        <f t="shared" si="22"/>
        <v>111</v>
      </c>
      <c r="G56" s="114" t="str">
        <f t="shared" si="23"/>
        <v>70바6092</v>
      </c>
      <c r="H56" s="115">
        <f t="shared" si="24"/>
        <v>1</v>
      </c>
      <c r="I56" s="116">
        <f t="shared" si="25"/>
        <v>3864.4560000000001</v>
      </c>
      <c r="J56" s="117">
        <f t="shared" si="26"/>
        <v>1.8861026245306316E-2</v>
      </c>
      <c r="K56" s="117">
        <f t="shared" si="27"/>
        <v>0.32173965721624448</v>
      </c>
      <c r="L56" s="117">
        <f t="shared" si="28"/>
        <v>0.14284028592898973</v>
      </c>
      <c r="M56" s="118">
        <f t="shared" si="29"/>
        <v>16.594999999999999</v>
      </c>
      <c r="N56" s="119">
        <f t="shared" si="30"/>
        <v>2.5876863392932926E-2</v>
      </c>
      <c r="O56" s="119">
        <f t="shared" si="31"/>
        <v>23.444438233997229</v>
      </c>
      <c r="P56" s="220">
        <f t="shared" si="32"/>
        <v>40</v>
      </c>
      <c r="Q56" s="221">
        <f t="shared" si="33"/>
        <v>1</v>
      </c>
      <c r="R56" s="221">
        <f t="shared" si="34"/>
        <v>906</v>
      </c>
      <c r="T56">
        <v>510</v>
      </c>
      <c r="U56">
        <v>6125</v>
      </c>
      <c r="V56" t="s">
        <v>309</v>
      </c>
      <c r="W56">
        <v>3864.4560000000001</v>
      </c>
      <c r="X56">
        <v>1339.318</v>
      </c>
      <c r="Y56">
        <v>2.8849999999999998</v>
      </c>
      <c r="Z56">
        <v>16.594999999999999</v>
      </c>
      <c r="AA56">
        <v>134.28553500000001</v>
      </c>
      <c r="AB56">
        <v>2.5327630000000001</v>
      </c>
      <c r="AC56">
        <v>43.204982000000001</v>
      </c>
      <c r="AD56" s="1">
        <v>552</v>
      </c>
      <c r="AE56">
        <v>1</v>
      </c>
      <c r="AF56">
        <v>906</v>
      </c>
      <c r="AG56">
        <v>91</v>
      </c>
      <c r="AH56">
        <v>28.777902000000001</v>
      </c>
      <c r="AI56">
        <v>44533.2</v>
      </c>
      <c r="AJ56">
        <v>16582.400000000001</v>
      </c>
      <c r="AK56">
        <v>40</v>
      </c>
      <c r="AL56">
        <v>25431</v>
      </c>
      <c r="AM56" t="s">
        <v>310</v>
      </c>
      <c r="AN56" t="s">
        <v>574</v>
      </c>
      <c r="AO56">
        <v>3864.4560000000001</v>
      </c>
      <c r="AR56" t="s">
        <v>119</v>
      </c>
      <c r="AS56" t="s">
        <v>120</v>
      </c>
      <c r="AT56" t="s">
        <v>207</v>
      </c>
      <c r="AU56" t="s">
        <v>309</v>
      </c>
      <c r="AV56" t="s">
        <v>48</v>
      </c>
      <c r="AW56">
        <v>1</v>
      </c>
      <c r="BB56">
        <v>0.99482758620689649</v>
      </c>
      <c r="BC56" t="s">
        <v>66</v>
      </c>
      <c r="BF56" t="s">
        <v>119</v>
      </c>
      <c r="BG56" t="s">
        <v>120</v>
      </c>
      <c r="BH56" t="s">
        <v>309</v>
      </c>
      <c r="BI56">
        <v>6125</v>
      </c>
      <c r="BJ56">
        <v>1</v>
      </c>
      <c r="BK56" t="s">
        <v>207</v>
      </c>
      <c r="BL56" t="s">
        <v>175</v>
      </c>
      <c r="BM56">
        <v>0.99482758620689649</v>
      </c>
      <c r="BN56" t="s">
        <v>66</v>
      </c>
      <c r="BO56" t="s">
        <v>179</v>
      </c>
      <c r="BP56">
        <v>3864.4560000000001</v>
      </c>
    </row>
    <row r="57" spans="1:68" ht="16.5">
      <c r="A57" s="125" t="str">
        <f t="shared" si="18"/>
        <v>미래교통</v>
      </c>
      <c r="B57" s="126" t="str">
        <f t="shared" si="1"/>
        <v>신동호</v>
      </c>
      <c r="C57" s="127" t="str">
        <f t="shared" si="19"/>
        <v>S</v>
      </c>
      <c r="D57" s="128">
        <f t="shared" si="20"/>
        <v>1.0339759831522319</v>
      </c>
      <c r="E57" s="129">
        <f t="shared" si="21"/>
        <v>2960</v>
      </c>
      <c r="F57" s="130" t="str">
        <f t="shared" si="22"/>
        <v>117</v>
      </c>
      <c r="G57" s="131" t="str">
        <f t="shared" si="23"/>
        <v>75아1244</v>
      </c>
      <c r="H57" s="132">
        <f t="shared" si="24"/>
        <v>3</v>
      </c>
      <c r="I57" s="133">
        <f t="shared" si="25"/>
        <v>3903.1010000000001</v>
      </c>
      <c r="J57" s="134">
        <f t="shared" si="26"/>
        <v>8.2045712788512172E-3</v>
      </c>
      <c r="K57" s="134">
        <f t="shared" si="27"/>
        <v>0.20774833102069082</v>
      </c>
      <c r="L57" s="134">
        <f t="shared" si="28"/>
        <v>6.6613700234762055E-2</v>
      </c>
      <c r="M57" s="135">
        <f t="shared" si="29"/>
        <v>19.882999999999999</v>
      </c>
      <c r="N57" s="136">
        <f t="shared" si="30"/>
        <v>5.1241307872893882E-2</v>
      </c>
      <c r="O57" s="136">
        <f t="shared" si="31"/>
        <v>3.5356502432296781</v>
      </c>
      <c r="P57" s="218">
        <f t="shared" si="32"/>
        <v>5</v>
      </c>
      <c r="Q57" s="219">
        <f t="shared" si="33"/>
        <v>2</v>
      </c>
      <c r="R57" s="219">
        <f t="shared" si="34"/>
        <v>138</v>
      </c>
      <c r="T57">
        <v>510</v>
      </c>
      <c r="U57">
        <v>2960</v>
      </c>
      <c r="V57" t="s">
        <v>311</v>
      </c>
      <c r="W57">
        <v>3903.1010000000001</v>
      </c>
      <c r="X57">
        <v>1407.3150000000001</v>
      </c>
      <c r="Y57">
        <v>2.7730000000000001</v>
      </c>
      <c r="Z57">
        <v>19.882999999999999</v>
      </c>
      <c r="AA57">
        <v>93.507750000000001</v>
      </c>
      <c r="AB57">
        <v>0.76719099999999996</v>
      </c>
      <c r="AC57">
        <v>19.426079000000001</v>
      </c>
      <c r="AD57" s="1">
        <v>260</v>
      </c>
      <c r="AE57">
        <v>2</v>
      </c>
      <c r="AF57">
        <v>138</v>
      </c>
      <c r="AG57">
        <v>97</v>
      </c>
      <c r="AH57">
        <v>41.740935</v>
      </c>
      <c r="AI57">
        <v>36182.300000000003</v>
      </c>
      <c r="AJ57">
        <v>21791.7</v>
      </c>
      <c r="AK57">
        <v>5</v>
      </c>
      <c r="AL57">
        <v>228</v>
      </c>
      <c r="AM57" t="s">
        <v>312</v>
      </c>
      <c r="AN57" t="s">
        <v>575</v>
      </c>
      <c r="AO57">
        <v>3575.317</v>
      </c>
      <c r="AR57" t="s">
        <v>119</v>
      </c>
      <c r="AS57" t="s">
        <v>122</v>
      </c>
      <c r="AT57" t="s">
        <v>236</v>
      </c>
      <c r="AU57" t="s">
        <v>311</v>
      </c>
      <c r="AV57" t="s">
        <v>48</v>
      </c>
      <c r="AW57">
        <v>3</v>
      </c>
      <c r="BB57">
        <v>1.0339759831522319</v>
      </c>
      <c r="BC57" t="s">
        <v>71</v>
      </c>
      <c r="BF57" t="s">
        <v>119</v>
      </c>
      <c r="BG57" t="s">
        <v>122</v>
      </c>
      <c r="BH57" t="s">
        <v>311</v>
      </c>
      <c r="BI57">
        <v>2960</v>
      </c>
      <c r="BJ57">
        <v>3</v>
      </c>
      <c r="BK57" t="s">
        <v>236</v>
      </c>
      <c r="BL57" t="s">
        <v>209</v>
      </c>
      <c r="BM57">
        <v>1.0339759831522319</v>
      </c>
      <c r="BN57" t="s">
        <v>71</v>
      </c>
      <c r="BO57" t="s">
        <v>177</v>
      </c>
      <c r="BP57">
        <v>3903.1010000000001</v>
      </c>
    </row>
    <row r="58" spans="1:68" ht="16.5">
      <c r="A58" s="108" t="str">
        <f t="shared" si="18"/>
        <v>미래교통</v>
      </c>
      <c r="B58" s="109" t="str">
        <f t="shared" si="1"/>
        <v>신동화</v>
      </c>
      <c r="C58" s="110" t="str">
        <f t="shared" si="19"/>
        <v>A</v>
      </c>
      <c r="D58" s="111">
        <f t="shared" si="20"/>
        <v>0.95137931034482759</v>
      </c>
      <c r="E58" s="112">
        <f t="shared" si="21"/>
        <v>3151</v>
      </c>
      <c r="F58" s="113" t="str">
        <f t="shared" si="22"/>
        <v>111</v>
      </c>
      <c r="G58" s="114" t="str">
        <f t="shared" si="23"/>
        <v>70바5077</v>
      </c>
      <c r="H58" s="115">
        <f t="shared" si="24"/>
        <v>1</v>
      </c>
      <c r="I58" s="116">
        <f t="shared" si="25"/>
        <v>3441.2289999999998</v>
      </c>
      <c r="J58" s="117">
        <f t="shared" si="26"/>
        <v>1.4343591840740964E-2</v>
      </c>
      <c r="K58" s="117">
        <f t="shared" si="27"/>
        <v>0.27768575305074283</v>
      </c>
      <c r="L58" s="117">
        <f t="shared" si="28"/>
        <v>0.19324491337251895</v>
      </c>
      <c r="M58" s="118">
        <f t="shared" si="29"/>
        <v>18.777000000000001</v>
      </c>
      <c r="N58" s="119">
        <f t="shared" si="30"/>
        <v>2.9059385469551724E-2</v>
      </c>
      <c r="O58" s="119">
        <f t="shared" si="31"/>
        <v>21.93983602951155</v>
      </c>
      <c r="P58" s="220">
        <f t="shared" si="32"/>
        <v>14</v>
      </c>
      <c r="Q58" s="221">
        <f t="shared" si="33"/>
        <v>1</v>
      </c>
      <c r="R58" s="221">
        <f t="shared" si="34"/>
        <v>755</v>
      </c>
      <c r="T58">
        <v>510</v>
      </c>
      <c r="U58">
        <v>3151</v>
      </c>
      <c r="V58" t="s">
        <v>576</v>
      </c>
      <c r="W58">
        <v>3441.2289999999998</v>
      </c>
      <c r="X58">
        <v>1247.4459999999999</v>
      </c>
      <c r="Y58">
        <v>2.7589999999999999</v>
      </c>
      <c r="Z58">
        <v>18.777000000000001</v>
      </c>
      <c r="AA58">
        <v>114.819985</v>
      </c>
      <c r="AB58">
        <v>1.6469309999999999</v>
      </c>
      <c r="AC58">
        <v>31.883873999999999</v>
      </c>
      <c r="AD58" s="1">
        <v>665</v>
      </c>
      <c r="AE58">
        <v>1</v>
      </c>
      <c r="AF58">
        <v>755</v>
      </c>
      <c r="AG58">
        <v>91</v>
      </c>
      <c r="AH58">
        <v>29.970644</v>
      </c>
      <c r="AI58">
        <v>38325</v>
      </c>
      <c r="AJ58">
        <v>18682.5</v>
      </c>
      <c r="AK58">
        <v>14</v>
      </c>
      <c r="AL58">
        <v>5742</v>
      </c>
      <c r="AM58" t="s">
        <v>577</v>
      </c>
      <c r="AN58" t="s">
        <v>578</v>
      </c>
      <c r="AO58">
        <v>3441.2289999999998</v>
      </c>
      <c r="AR58" t="s">
        <v>119</v>
      </c>
      <c r="AS58" t="s">
        <v>120</v>
      </c>
      <c r="AT58" t="s">
        <v>471</v>
      </c>
      <c r="AU58" t="s">
        <v>576</v>
      </c>
      <c r="AV58" t="s">
        <v>48</v>
      </c>
      <c r="AW58">
        <v>1</v>
      </c>
      <c r="BB58">
        <v>0.95137931034482759</v>
      </c>
      <c r="BC58" t="s">
        <v>66</v>
      </c>
      <c r="BF58" t="s">
        <v>119</v>
      </c>
      <c r="BG58" t="s">
        <v>120</v>
      </c>
      <c r="BH58" t="s">
        <v>576</v>
      </c>
      <c r="BI58">
        <v>3151</v>
      </c>
      <c r="BJ58">
        <v>1</v>
      </c>
      <c r="BK58" t="s">
        <v>471</v>
      </c>
      <c r="BL58" t="s">
        <v>175</v>
      </c>
      <c r="BM58">
        <v>0.95137931034482759</v>
      </c>
      <c r="BN58" t="s">
        <v>66</v>
      </c>
      <c r="BO58" t="s">
        <v>179</v>
      </c>
      <c r="BP58">
        <v>3441.2289999999998</v>
      </c>
    </row>
    <row r="59" spans="1:68" ht="16.5">
      <c r="A59" s="125" t="str">
        <f t="shared" si="18"/>
        <v>미래교통</v>
      </c>
      <c r="B59" s="126" t="str">
        <f t="shared" si="1"/>
        <v>신수호</v>
      </c>
      <c r="C59" s="127" t="str">
        <f t="shared" si="19"/>
        <v>F</v>
      </c>
      <c r="D59" s="128">
        <f t="shared" si="20"/>
        <v>0.7884409719004718</v>
      </c>
      <c r="E59" s="129">
        <f t="shared" si="21"/>
        <v>2018</v>
      </c>
      <c r="F59" s="130" t="str">
        <f t="shared" si="22"/>
        <v>111-2</v>
      </c>
      <c r="G59" s="131" t="str">
        <f t="shared" si="23"/>
        <v>72바1547</v>
      </c>
      <c r="H59" s="132">
        <f t="shared" si="24"/>
        <v>2</v>
      </c>
      <c r="I59" s="133">
        <f t="shared" si="25"/>
        <v>1043.848</v>
      </c>
      <c r="J59" s="134">
        <f t="shared" si="26"/>
        <v>2.3414174054511624E-2</v>
      </c>
      <c r="K59" s="134">
        <f t="shared" si="27"/>
        <v>0.38633905334867658</v>
      </c>
      <c r="L59" s="134">
        <f t="shared" si="28"/>
        <v>0.20213670955924617</v>
      </c>
      <c r="M59" s="135">
        <f t="shared" si="29"/>
        <v>21.077000000000002</v>
      </c>
      <c r="N59" s="136">
        <f t="shared" si="30"/>
        <v>0.64351010862450631</v>
      </c>
      <c r="O59" s="136">
        <f t="shared" si="31"/>
        <v>37.507446331256936</v>
      </c>
      <c r="P59" s="218">
        <f t="shared" si="32"/>
        <v>11</v>
      </c>
      <c r="Q59" s="219">
        <f t="shared" si="33"/>
        <v>7</v>
      </c>
      <c r="R59" s="219">
        <f t="shared" si="34"/>
        <v>408</v>
      </c>
      <c r="T59">
        <v>510</v>
      </c>
      <c r="U59">
        <v>2018</v>
      </c>
      <c r="V59" t="s">
        <v>579</v>
      </c>
      <c r="W59">
        <v>1087.7840000000001</v>
      </c>
      <c r="X59">
        <v>585.952</v>
      </c>
      <c r="Y59">
        <v>1.8560000000000001</v>
      </c>
      <c r="Z59">
        <v>21.077000000000002</v>
      </c>
      <c r="AA59">
        <v>54.714421999999999</v>
      </c>
      <c r="AB59">
        <v>1.281093</v>
      </c>
      <c r="AC59">
        <v>21.138318000000002</v>
      </c>
      <c r="AD59" s="1">
        <v>211</v>
      </c>
      <c r="AE59">
        <v>7</v>
      </c>
      <c r="AF59">
        <v>408</v>
      </c>
      <c r="AG59">
        <v>92</v>
      </c>
      <c r="AH59">
        <v>19.881119999999999</v>
      </c>
      <c r="AI59">
        <v>3854.4</v>
      </c>
      <c r="AJ59">
        <v>1555.2</v>
      </c>
      <c r="AK59">
        <v>11</v>
      </c>
      <c r="AL59">
        <v>3610</v>
      </c>
      <c r="AM59" t="s">
        <v>580</v>
      </c>
      <c r="AN59" t="s">
        <v>581</v>
      </c>
      <c r="AO59">
        <v>795.60400000000004</v>
      </c>
      <c r="AR59" t="s">
        <v>119</v>
      </c>
      <c r="AS59" t="s">
        <v>121</v>
      </c>
      <c r="AT59" t="s">
        <v>494</v>
      </c>
      <c r="AU59" t="s">
        <v>579</v>
      </c>
      <c r="AV59" t="s">
        <v>48</v>
      </c>
      <c r="AW59">
        <v>2</v>
      </c>
      <c r="BB59">
        <v>0.7884409719004718</v>
      </c>
      <c r="BC59" t="s">
        <v>70</v>
      </c>
      <c r="BF59" t="s">
        <v>119</v>
      </c>
      <c r="BG59" t="s">
        <v>121</v>
      </c>
      <c r="BH59" t="s">
        <v>579</v>
      </c>
      <c r="BI59">
        <v>2018</v>
      </c>
      <c r="BJ59">
        <v>2</v>
      </c>
      <c r="BK59" t="s">
        <v>494</v>
      </c>
      <c r="BL59" t="s">
        <v>205</v>
      </c>
      <c r="BM59">
        <v>0.7884409719004718</v>
      </c>
      <c r="BN59" t="s">
        <v>70</v>
      </c>
      <c r="BO59" t="s">
        <v>189</v>
      </c>
      <c r="BP59">
        <v>1043.848</v>
      </c>
    </row>
    <row r="60" spans="1:68" ht="16.5">
      <c r="A60" s="108" t="str">
        <f t="shared" si="18"/>
        <v>미래교통</v>
      </c>
      <c r="B60" s="109" t="str">
        <f t="shared" si="1"/>
        <v>신현봉</v>
      </c>
      <c r="C60" s="110" t="str">
        <f t="shared" si="19"/>
        <v>F</v>
      </c>
      <c r="D60" s="111">
        <f t="shared" si="20"/>
        <v>0.76379310344827589</v>
      </c>
      <c r="E60" s="112">
        <f t="shared" si="21"/>
        <v>8026</v>
      </c>
      <c r="F60" s="113" t="str">
        <f t="shared" si="22"/>
        <v>111</v>
      </c>
      <c r="G60" s="114" t="str">
        <f t="shared" si="23"/>
        <v>72바1607</v>
      </c>
      <c r="H60" s="115">
        <f t="shared" si="24"/>
        <v>1</v>
      </c>
      <c r="I60" s="116">
        <f t="shared" si="25"/>
        <v>4130.9870000000001</v>
      </c>
      <c r="J60" s="117">
        <f t="shared" si="26"/>
        <v>3.5854816022799926E-2</v>
      </c>
      <c r="K60" s="117">
        <f t="shared" si="27"/>
        <v>0.29038597989695952</v>
      </c>
      <c r="L60" s="117">
        <f t="shared" si="28"/>
        <v>0.17647114357900423</v>
      </c>
      <c r="M60" s="118">
        <f t="shared" si="29"/>
        <v>25.472000000000001</v>
      </c>
      <c r="N60" s="119">
        <f t="shared" si="30"/>
        <v>2.4207289928532816E-2</v>
      </c>
      <c r="O60" s="119">
        <f t="shared" si="31"/>
        <v>32.14728102509158</v>
      </c>
      <c r="P60" s="220">
        <f t="shared" si="32"/>
        <v>18</v>
      </c>
      <c r="Q60" s="221">
        <f t="shared" si="33"/>
        <v>1</v>
      </c>
      <c r="R60" s="221">
        <f t="shared" si="34"/>
        <v>1328</v>
      </c>
      <c r="T60">
        <v>510</v>
      </c>
      <c r="U60">
        <v>8026</v>
      </c>
      <c r="V60" t="s">
        <v>439</v>
      </c>
      <c r="W60">
        <v>4130.9870000000001</v>
      </c>
      <c r="X60">
        <v>1864.7159999999999</v>
      </c>
      <c r="Y60">
        <v>2.2149999999999999</v>
      </c>
      <c r="Z60">
        <v>25.472000000000001</v>
      </c>
      <c r="AA60">
        <v>135.53024500000001</v>
      </c>
      <c r="AB60">
        <v>4.8594119999999998</v>
      </c>
      <c r="AC60">
        <v>39.356082999999998</v>
      </c>
      <c r="AD60" s="1">
        <v>729</v>
      </c>
      <c r="AE60">
        <v>1</v>
      </c>
      <c r="AF60">
        <v>1328</v>
      </c>
      <c r="AG60">
        <v>93</v>
      </c>
      <c r="AH60">
        <v>30.480184999999999</v>
      </c>
      <c r="AI60">
        <v>30186</v>
      </c>
      <c r="AJ60">
        <v>17086.400000000001</v>
      </c>
      <c r="AK60">
        <v>18</v>
      </c>
      <c r="AL60">
        <v>8793</v>
      </c>
      <c r="AM60" t="s">
        <v>440</v>
      </c>
      <c r="AN60" t="s">
        <v>582</v>
      </c>
      <c r="AO60">
        <v>4130.9870000000001</v>
      </c>
      <c r="AR60" t="s">
        <v>119</v>
      </c>
      <c r="AS60" t="s">
        <v>120</v>
      </c>
      <c r="AT60" t="s">
        <v>437</v>
      </c>
      <c r="AU60" t="s">
        <v>439</v>
      </c>
      <c r="AV60" t="s">
        <v>48</v>
      </c>
      <c r="AW60">
        <v>1</v>
      </c>
      <c r="BB60">
        <v>0.76379310344827589</v>
      </c>
      <c r="BC60" t="s">
        <v>70</v>
      </c>
      <c r="BF60" t="s">
        <v>119</v>
      </c>
      <c r="BG60" t="s">
        <v>120</v>
      </c>
      <c r="BH60" t="s">
        <v>439</v>
      </c>
      <c r="BI60">
        <v>8026</v>
      </c>
      <c r="BJ60">
        <v>1</v>
      </c>
      <c r="BK60" t="s">
        <v>437</v>
      </c>
      <c r="BL60" t="s">
        <v>175</v>
      </c>
      <c r="BM60">
        <v>0.76379310344827589</v>
      </c>
      <c r="BN60" t="s">
        <v>70</v>
      </c>
      <c r="BO60" t="s">
        <v>189</v>
      </c>
      <c r="BP60">
        <v>4130.9870000000001</v>
      </c>
    </row>
    <row r="61" spans="1:68" ht="16.5">
      <c r="A61" s="125" t="str">
        <f t="shared" si="18"/>
        <v>미래교통</v>
      </c>
      <c r="B61" s="126" t="str">
        <f t="shared" si="1"/>
        <v>심동규</v>
      </c>
      <c r="C61" s="127" t="str">
        <f t="shared" si="19"/>
        <v>C</v>
      </c>
      <c r="D61" s="128">
        <f t="shared" si="20"/>
        <v>0.85929149790284809</v>
      </c>
      <c r="E61" s="129">
        <f t="shared" si="21"/>
        <v>9346</v>
      </c>
      <c r="F61" s="130" t="str">
        <f t="shared" si="22"/>
        <v>111-2</v>
      </c>
      <c r="G61" s="131" t="str">
        <f t="shared" si="23"/>
        <v>72바1548</v>
      </c>
      <c r="H61" s="132">
        <f t="shared" si="24"/>
        <v>2</v>
      </c>
      <c r="I61" s="133">
        <f t="shared" si="25"/>
        <v>2121.6219999999998</v>
      </c>
      <c r="J61" s="134">
        <f t="shared" si="26"/>
        <v>2.7268108285025114E-2</v>
      </c>
      <c r="K61" s="134">
        <f t="shared" si="27"/>
        <v>0.42349935362491381</v>
      </c>
      <c r="L61" s="134">
        <f t="shared" si="28"/>
        <v>0.29505727221908523</v>
      </c>
      <c r="M61" s="135">
        <f t="shared" si="29"/>
        <v>18.629000000000001</v>
      </c>
      <c r="N61" s="136">
        <f t="shared" si="30"/>
        <v>1.5082799857844613</v>
      </c>
      <c r="O61" s="136">
        <f t="shared" si="31"/>
        <v>73.811451804327078</v>
      </c>
      <c r="P61" s="218">
        <f t="shared" si="32"/>
        <v>26</v>
      </c>
      <c r="Q61" s="219">
        <f t="shared" si="33"/>
        <v>32</v>
      </c>
      <c r="R61" s="219">
        <f t="shared" si="34"/>
        <v>1566</v>
      </c>
      <c r="T61">
        <v>510</v>
      </c>
      <c r="U61">
        <v>9346</v>
      </c>
      <c r="V61" t="s">
        <v>313</v>
      </c>
      <c r="W61">
        <v>2121.6219999999998</v>
      </c>
      <c r="X61">
        <v>1122.18</v>
      </c>
      <c r="Y61">
        <v>1.891</v>
      </c>
      <c r="Z61">
        <v>18.629000000000001</v>
      </c>
      <c r="AA61">
        <v>138.35774599999999</v>
      </c>
      <c r="AB61">
        <v>3.7727539999999999</v>
      </c>
      <c r="AC61">
        <v>58.594416000000002</v>
      </c>
      <c r="AD61" s="1">
        <v>626</v>
      </c>
      <c r="AE61">
        <v>32</v>
      </c>
      <c r="AF61">
        <v>1566</v>
      </c>
      <c r="AG61">
        <v>88</v>
      </c>
      <c r="AH61">
        <v>15.33432</v>
      </c>
      <c r="AI61">
        <v>869.5</v>
      </c>
      <c r="AJ61">
        <v>3</v>
      </c>
      <c r="AK61">
        <v>26</v>
      </c>
      <c r="AL61">
        <v>11813</v>
      </c>
      <c r="AM61" t="s">
        <v>314</v>
      </c>
      <c r="AN61" t="s">
        <v>583</v>
      </c>
      <c r="AO61">
        <v>2042.598</v>
      </c>
      <c r="AR61" t="s">
        <v>119</v>
      </c>
      <c r="AS61" t="s">
        <v>121</v>
      </c>
      <c r="AT61" t="s">
        <v>232</v>
      </c>
      <c r="AU61" t="s">
        <v>313</v>
      </c>
      <c r="AV61" t="s">
        <v>48</v>
      </c>
      <c r="AW61">
        <v>2</v>
      </c>
      <c r="BB61">
        <v>0.85929149790284809</v>
      </c>
      <c r="BC61" t="s">
        <v>69</v>
      </c>
      <c r="BF61" t="s">
        <v>119</v>
      </c>
      <c r="BG61" t="s">
        <v>121</v>
      </c>
      <c r="BH61" t="s">
        <v>313</v>
      </c>
      <c r="BI61">
        <v>9346</v>
      </c>
      <c r="BJ61">
        <v>2</v>
      </c>
      <c r="BK61" t="s">
        <v>232</v>
      </c>
      <c r="BL61" t="s">
        <v>230</v>
      </c>
      <c r="BM61">
        <v>0.85929149790284809</v>
      </c>
      <c r="BN61" t="s">
        <v>69</v>
      </c>
      <c r="BO61" t="s">
        <v>178</v>
      </c>
      <c r="BP61">
        <v>2121.6219999999998</v>
      </c>
    </row>
    <row r="62" spans="1:68" ht="16.5">
      <c r="A62" s="108" t="str">
        <f t="shared" si="18"/>
        <v>미래교통</v>
      </c>
      <c r="B62" s="109" t="str">
        <f t="shared" si="1"/>
        <v>안치구</v>
      </c>
      <c r="C62" s="110" t="str">
        <f t="shared" si="19"/>
        <v>C</v>
      </c>
      <c r="D62" s="111">
        <f t="shared" si="20"/>
        <v>0.89806702829971385</v>
      </c>
      <c r="E62" s="112">
        <f t="shared" si="21"/>
        <v>2238</v>
      </c>
      <c r="F62" s="113" t="str">
        <f t="shared" si="22"/>
        <v>111</v>
      </c>
      <c r="G62" s="114" t="str">
        <f t="shared" si="23"/>
        <v>70바5924</v>
      </c>
      <c r="H62" s="115">
        <f t="shared" si="24"/>
        <v>13</v>
      </c>
      <c r="I62" s="116">
        <f t="shared" si="25"/>
        <v>3435.7679999999996</v>
      </c>
      <c r="J62" s="117">
        <f t="shared" si="26"/>
        <v>3.7972791346001192E-2</v>
      </c>
      <c r="K62" s="117">
        <f t="shared" si="27"/>
        <v>0.27948111091815142</v>
      </c>
      <c r="L62" s="117">
        <f t="shared" si="28"/>
        <v>0.13999781126083019</v>
      </c>
      <c r="M62" s="118">
        <f t="shared" si="29"/>
        <v>21.143000000000001</v>
      </c>
      <c r="N62" s="119">
        <f t="shared" si="30"/>
        <v>0.17462292362429879</v>
      </c>
      <c r="O62" s="119">
        <f t="shared" si="31"/>
        <v>22.118903659077844</v>
      </c>
      <c r="P62" s="220">
        <f t="shared" si="32"/>
        <v>2</v>
      </c>
      <c r="Q62" s="221">
        <f t="shared" si="33"/>
        <v>6</v>
      </c>
      <c r="R62" s="221">
        <f t="shared" si="34"/>
        <v>760</v>
      </c>
      <c r="T62">
        <v>510</v>
      </c>
      <c r="U62">
        <v>2238</v>
      </c>
      <c r="V62" t="s">
        <v>315</v>
      </c>
      <c r="W62">
        <v>3435.9749999999999</v>
      </c>
      <c r="X62">
        <v>1360.6</v>
      </c>
      <c r="Y62">
        <v>2.5249999999999999</v>
      </c>
      <c r="Z62">
        <v>21.143000000000001</v>
      </c>
      <c r="AA62">
        <v>118.775519</v>
      </c>
      <c r="AB62">
        <v>4.5102380000000002</v>
      </c>
      <c r="AC62">
        <v>33.195514000000003</v>
      </c>
      <c r="AD62" s="1">
        <v>481</v>
      </c>
      <c r="AE62">
        <v>6</v>
      </c>
      <c r="AF62">
        <v>760</v>
      </c>
      <c r="AG62">
        <v>92</v>
      </c>
      <c r="AH62">
        <v>28.928308999999999</v>
      </c>
      <c r="AI62">
        <v>21480.5</v>
      </c>
      <c r="AJ62">
        <v>11010.9</v>
      </c>
      <c r="AK62">
        <v>2</v>
      </c>
      <c r="AL62">
        <v>184</v>
      </c>
      <c r="AM62" t="s">
        <v>316</v>
      </c>
      <c r="AN62" t="s">
        <v>584</v>
      </c>
      <c r="AO62">
        <v>463.79700000000003</v>
      </c>
      <c r="AR62" t="s">
        <v>119</v>
      </c>
      <c r="AS62" t="s">
        <v>120</v>
      </c>
      <c r="AT62" t="s">
        <v>202</v>
      </c>
      <c r="AU62" t="s">
        <v>315</v>
      </c>
      <c r="AV62" t="s">
        <v>48</v>
      </c>
      <c r="AW62">
        <v>13</v>
      </c>
      <c r="BB62">
        <v>0.89806702829971385</v>
      </c>
      <c r="BC62" t="s">
        <v>69</v>
      </c>
      <c r="BF62" t="s">
        <v>119</v>
      </c>
      <c r="BG62" t="s">
        <v>120</v>
      </c>
      <c r="BH62" t="s">
        <v>315</v>
      </c>
      <c r="BI62">
        <v>2238</v>
      </c>
      <c r="BJ62">
        <v>13</v>
      </c>
      <c r="BK62" t="s">
        <v>202</v>
      </c>
      <c r="BL62" t="s">
        <v>206</v>
      </c>
      <c r="BM62">
        <v>0.89806702829971385</v>
      </c>
      <c r="BN62" t="s">
        <v>69</v>
      </c>
      <c r="BO62" t="s">
        <v>178</v>
      </c>
      <c r="BP62">
        <v>3435.7679999999996</v>
      </c>
    </row>
    <row r="63" spans="1:68" ht="16.5">
      <c r="A63" s="125" t="str">
        <f t="shared" si="18"/>
        <v>미래교통</v>
      </c>
      <c r="B63" s="126" t="str">
        <f t="shared" si="1"/>
        <v>양종국</v>
      </c>
      <c r="C63" s="127" t="str">
        <f t="shared" si="19"/>
        <v>D</v>
      </c>
      <c r="D63" s="128">
        <f t="shared" si="20"/>
        <v>0.8229831159161346</v>
      </c>
      <c r="E63" s="129">
        <f t="shared" si="21"/>
        <v>75</v>
      </c>
      <c r="F63" s="130" t="str">
        <f t="shared" si="22"/>
        <v>304</v>
      </c>
      <c r="G63" s="131" t="str">
        <f t="shared" si="23"/>
        <v>70바5915</v>
      </c>
      <c r="H63" s="132">
        <f t="shared" si="24"/>
        <v>12</v>
      </c>
      <c r="I63" s="133">
        <f t="shared" si="25"/>
        <v>2629.6370000000002</v>
      </c>
      <c r="J63" s="134">
        <f t="shared" si="26"/>
        <v>0.10978139809516003</v>
      </c>
      <c r="K63" s="134">
        <f t="shared" si="27"/>
        <v>0.32341778569594476</v>
      </c>
      <c r="L63" s="134">
        <f t="shared" si="28"/>
        <v>0.23006977769174983</v>
      </c>
      <c r="M63" s="135">
        <f t="shared" si="29"/>
        <v>21.408000000000001</v>
      </c>
      <c r="N63" s="136">
        <f t="shared" si="30"/>
        <v>0.22816499066805188</v>
      </c>
      <c r="O63" s="136">
        <f t="shared" si="31"/>
        <v>30.307916260406227</v>
      </c>
      <c r="P63" s="218">
        <f t="shared" si="32"/>
        <v>6</v>
      </c>
      <c r="Q63" s="219">
        <f t="shared" si="33"/>
        <v>6</v>
      </c>
      <c r="R63" s="219">
        <f t="shared" si="34"/>
        <v>797</v>
      </c>
      <c r="T63">
        <v>510</v>
      </c>
      <c r="U63">
        <v>75</v>
      </c>
      <c r="V63" t="s">
        <v>403</v>
      </c>
      <c r="W63">
        <v>2629.6759999999999</v>
      </c>
      <c r="X63">
        <v>1206.846</v>
      </c>
      <c r="Y63">
        <v>2.1789999999999998</v>
      </c>
      <c r="Z63">
        <v>21.408000000000001</v>
      </c>
      <c r="AA63">
        <v>125.375257</v>
      </c>
      <c r="AB63">
        <v>13.763871</v>
      </c>
      <c r="AC63">
        <v>40.548588000000002</v>
      </c>
      <c r="AD63" s="1">
        <v>605</v>
      </c>
      <c r="AE63">
        <v>6</v>
      </c>
      <c r="AF63">
        <v>797</v>
      </c>
      <c r="AG63">
        <v>93</v>
      </c>
      <c r="AH63">
        <v>20.974440999999999</v>
      </c>
      <c r="AI63">
        <v>17626.599999999999</v>
      </c>
      <c r="AJ63">
        <v>10013.299999999999</v>
      </c>
      <c r="AK63">
        <v>6</v>
      </c>
      <c r="AL63">
        <v>2128</v>
      </c>
      <c r="AM63" t="s">
        <v>404</v>
      </c>
      <c r="AN63" t="s">
        <v>585</v>
      </c>
      <c r="AO63">
        <v>488.08</v>
      </c>
      <c r="AR63" t="s">
        <v>119</v>
      </c>
      <c r="AS63" t="s">
        <v>91</v>
      </c>
      <c r="AT63" t="s">
        <v>237</v>
      </c>
      <c r="AU63" t="s">
        <v>403</v>
      </c>
      <c r="AV63" t="s">
        <v>48</v>
      </c>
      <c r="AW63">
        <v>12</v>
      </c>
      <c r="BB63">
        <v>0.8229831159161346</v>
      </c>
      <c r="BC63" t="s">
        <v>67</v>
      </c>
      <c r="BF63" t="s">
        <v>119</v>
      </c>
      <c r="BG63" t="s">
        <v>91</v>
      </c>
      <c r="BH63" t="s">
        <v>403</v>
      </c>
      <c r="BI63">
        <v>75</v>
      </c>
      <c r="BJ63">
        <v>12</v>
      </c>
      <c r="BK63" t="s">
        <v>237</v>
      </c>
      <c r="BL63" t="s">
        <v>241</v>
      </c>
      <c r="BM63">
        <v>0.8229831159161346</v>
      </c>
      <c r="BN63" t="s">
        <v>67</v>
      </c>
      <c r="BO63" t="s">
        <v>180</v>
      </c>
      <c r="BP63">
        <v>2629.6370000000002</v>
      </c>
    </row>
    <row r="64" spans="1:68" ht="16.5">
      <c r="A64" s="108" t="str">
        <f t="shared" si="18"/>
        <v>미래교통</v>
      </c>
      <c r="B64" s="109" t="str">
        <f t="shared" si="1"/>
        <v>양호진</v>
      </c>
      <c r="C64" s="110" t="str">
        <f t="shared" si="19"/>
        <v>D</v>
      </c>
      <c r="D64" s="111">
        <f t="shared" si="20"/>
        <v>0.82663915672786248</v>
      </c>
      <c r="E64" s="112">
        <f t="shared" si="21"/>
        <v>2408</v>
      </c>
      <c r="F64" s="113" t="str">
        <f t="shared" si="22"/>
        <v>111-2</v>
      </c>
      <c r="G64" s="114" t="str">
        <f t="shared" si="23"/>
        <v>70바5029</v>
      </c>
      <c r="H64" s="115">
        <f t="shared" si="24"/>
        <v>3</v>
      </c>
      <c r="I64" s="116">
        <f t="shared" si="25"/>
        <v>1080.0139999999999</v>
      </c>
      <c r="J64" s="117">
        <f t="shared" si="26"/>
        <v>2.1280710665668213E-2</v>
      </c>
      <c r="K64" s="117">
        <f t="shared" si="27"/>
        <v>0.42629090892798976</v>
      </c>
      <c r="L64" s="117">
        <f t="shared" si="28"/>
        <v>0.11203558472390174</v>
      </c>
      <c r="M64" s="118">
        <f t="shared" si="29"/>
        <v>19.010999999999999</v>
      </c>
      <c r="N64" s="119">
        <f t="shared" si="30"/>
        <v>0.83332253100422782</v>
      </c>
      <c r="O64" s="119">
        <f t="shared" si="31"/>
        <v>28.981105800480368</v>
      </c>
      <c r="P64" s="220">
        <f t="shared" si="32"/>
        <v>22</v>
      </c>
      <c r="Q64" s="221">
        <f t="shared" si="33"/>
        <v>9</v>
      </c>
      <c r="R64" s="221">
        <f t="shared" si="34"/>
        <v>313</v>
      </c>
      <c r="T64">
        <v>510</v>
      </c>
      <c r="U64">
        <v>2408</v>
      </c>
      <c r="V64" t="s">
        <v>586</v>
      </c>
      <c r="W64">
        <v>1080.0139999999999</v>
      </c>
      <c r="X64">
        <v>651.77200000000005</v>
      </c>
      <c r="Y64">
        <v>1.657</v>
      </c>
      <c r="Z64">
        <v>19.010999999999999</v>
      </c>
      <c r="AA64">
        <v>69.415256999999997</v>
      </c>
      <c r="AB64">
        <v>1.477206</v>
      </c>
      <c r="AC64">
        <v>29.591093000000001</v>
      </c>
      <c r="AD64" s="1">
        <v>121</v>
      </c>
      <c r="AE64">
        <v>9</v>
      </c>
      <c r="AF64">
        <v>313</v>
      </c>
      <c r="AG64">
        <v>92</v>
      </c>
      <c r="AH64">
        <v>15.55874</v>
      </c>
      <c r="AI64">
        <v>685.4</v>
      </c>
      <c r="AJ64">
        <v>151.69999999999999</v>
      </c>
      <c r="AK64">
        <v>22</v>
      </c>
      <c r="AL64">
        <v>12067</v>
      </c>
      <c r="AM64" t="s">
        <v>587</v>
      </c>
      <c r="AN64" t="s">
        <v>588</v>
      </c>
      <c r="AO64">
        <v>920.73299999999995</v>
      </c>
      <c r="AR64" t="s">
        <v>119</v>
      </c>
      <c r="AS64" t="s">
        <v>121</v>
      </c>
      <c r="AT64" t="s">
        <v>219</v>
      </c>
      <c r="AU64" t="s">
        <v>586</v>
      </c>
      <c r="AV64" t="s">
        <v>48</v>
      </c>
      <c r="AW64">
        <v>3</v>
      </c>
      <c r="BB64">
        <v>0.82663915672786248</v>
      </c>
      <c r="BC64" t="s">
        <v>67</v>
      </c>
      <c r="BF64" t="s">
        <v>119</v>
      </c>
      <c r="BG64" t="s">
        <v>121</v>
      </c>
      <c r="BH64" t="s">
        <v>586</v>
      </c>
      <c r="BI64">
        <v>2408</v>
      </c>
      <c r="BJ64">
        <v>3</v>
      </c>
      <c r="BK64" t="s">
        <v>219</v>
      </c>
      <c r="BL64" t="s">
        <v>227</v>
      </c>
      <c r="BM64">
        <v>0.82663915672786248</v>
      </c>
      <c r="BN64" t="s">
        <v>67</v>
      </c>
      <c r="BO64" t="s">
        <v>180</v>
      </c>
      <c r="BP64">
        <v>1080.0139999999999</v>
      </c>
    </row>
    <row r="65" spans="1:68" ht="16.5">
      <c r="A65" s="125" t="str">
        <f t="shared" si="18"/>
        <v>미래교통</v>
      </c>
      <c r="B65" s="126" t="str">
        <f t="shared" si="1"/>
        <v>염두현</v>
      </c>
      <c r="C65" s="127" t="str">
        <f t="shared" si="19"/>
        <v>F</v>
      </c>
      <c r="D65" s="128">
        <f t="shared" si="20"/>
        <v>0.78433333333333344</v>
      </c>
      <c r="E65" s="129">
        <f t="shared" si="21"/>
        <v>5115</v>
      </c>
      <c r="F65" s="130" t="str">
        <f t="shared" si="22"/>
        <v>111</v>
      </c>
      <c r="G65" s="131" t="str">
        <f t="shared" si="23"/>
        <v>70바5079</v>
      </c>
      <c r="H65" s="132">
        <f t="shared" si="24"/>
        <v>1</v>
      </c>
      <c r="I65" s="133">
        <f t="shared" si="25"/>
        <v>3936.982</v>
      </c>
      <c r="J65" s="134">
        <f t="shared" si="26"/>
        <v>2.0229389649979404E-2</v>
      </c>
      <c r="K65" s="134">
        <f t="shared" si="27"/>
        <v>0.35654811349800497</v>
      </c>
      <c r="L65" s="134">
        <f t="shared" si="28"/>
        <v>0.13182686636616575</v>
      </c>
      <c r="M65" s="135">
        <f t="shared" si="29"/>
        <v>24.975999999999999</v>
      </c>
      <c r="N65" s="136">
        <f t="shared" si="30"/>
        <v>5.0800333859794128E-2</v>
      </c>
      <c r="O65" s="136">
        <f t="shared" si="31"/>
        <v>33.045617175796082</v>
      </c>
      <c r="P65" s="218">
        <f t="shared" si="32"/>
        <v>53</v>
      </c>
      <c r="Q65" s="219">
        <f t="shared" si="33"/>
        <v>2</v>
      </c>
      <c r="R65" s="219">
        <f t="shared" si="34"/>
        <v>1301</v>
      </c>
      <c r="T65">
        <v>510</v>
      </c>
      <c r="U65">
        <v>5115</v>
      </c>
      <c r="V65" t="s">
        <v>589</v>
      </c>
      <c r="W65">
        <v>3936.982</v>
      </c>
      <c r="X65">
        <v>1673.481</v>
      </c>
      <c r="Y65">
        <v>2.3530000000000002</v>
      </c>
      <c r="Z65">
        <v>24.975999999999999</v>
      </c>
      <c r="AA65">
        <v>143.60220699999999</v>
      </c>
      <c r="AB65">
        <v>2.9049849999999999</v>
      </c>
      <c r="AC65">
        <v>51.201096</v>
      </c>
      <c r="AD65" s="1">
        <v>519</v>
      </c>
      <c r="AE65">
        <v>2</v>
      </c>
      <c r="AF65">
        <v>1301</v>
      </c>
      <c r="AG65">
        <v>94</v>
      </c>
      <c r="AH65">
        <v>27.415887000000001</v>
      </c>
      <c r="AI65">
        <v>48920.4</v>
      </c>
      <c r="AJ65">
        <v>28395.4</v>
      </c>
      <c r="AK65">
        <v>53</v>
      </c>
      <c r="AL65">
        <v>36330</v>
      </c>
      <c r="AM65" t="s">
        <v>590</v>
      </c>
      <c r="AN65" t="s">
        <v>591</v>
      </c>
      <c r="AO65">
        <v>3936.982</v>
      </c>
      <c r="AR65" t="s">
        <v>119</v>
      </c>
      <c r="AS65" t="s">
        <v>120</v>
      </c>
      <c r="AT65" t="s">
        <v>474</v>
      </c>
      <c r="AU65" t="s">
        <v>589</v>
      </c>
      <c r="AV65" t="s">
        <v>48</v>
      </c>
      <c r="AW65">
        <v>1</v>
      </c>
      <c r="BB65">
        <v>0.78433333333333344</v>
      </c>
      <c r="BC65" t="s">
        <v>70</v>
      </c>
      <c r="BF65" t="s">
        <v>119</v>
      </c>
      <c r="BG65" t="s">
        <v>120</v>
      </c>
      <c r="BH65" t="s">
        <v>589</v>
      </c>
      <c r="BI65">
        <v>5115</v>
      </c>
      <c r="BJ65">
        <v>1</v>
      </c>
      <c r="BK65" t="s">
        <v>474</v>
      </c>
      <c r="BL65" t="s">
        <v>175</v>
      </c>
      <c r="BM65">
        <v>0.78433333333333344</v>
      </c>
      <c r="BN65" t="s">
        <v>70</v>
      </c>
      <c r="BO65" t="s">
        <v>189</v>
      </c>
      <c r="BP65">
        <v>3936.982</v>
      </c>
    </row>
    <row r="66" spans="1:68" ht="16.5">
      <c r="A66" s="108" t="str">
        <f t="shared" si="18"/>
        <v>미래교통</v>
      </c>
      <c r="B66" s="109" t="str">
        <f t="shared" si="1"/>
        <v>오영욱</v>
      </c>
      <c r="C66" s="110" t="str">
        <f t="shared" si="19"/>
        <v>B</v>
      </c>
      <c r="D66" s="111">
        <f t="shared" si="20"/>
        <v>0.93102909694452152</v>
      </c>
      <c r="E66" s="112">
        <f t="shared" si="21"/>
        <v>4636</v>
      </c>
      <c r="F66" s="113" t="str">
        <f t="shared" si="22"/>
        <v>111</v>
      </c>
      <c r="G66" s="114" t="str">
        <f t="shared" si="23"/>
        <v>70바5924</v>
      </c>
      <c r="H66" s="115">
        <f t="shared" si="24"/>
        <v>12</v>
      </c>
      <c r="I66" s="116">
        <f t="shared" si="25"/>
        <v>2698.7889999999998</v>
      </c>
      <c r="J66" s="117">
        <f t="shared" si="26"/>
        <v>1.9521594260821482E-2</v>
      </c>
      <c r="K66" s="117">
        <f t="shared" si="27"/>
        <v>0.36500535039730458</v>
      </c>
      <c r="L66" s="117">
        <f t="shared" si="28"/>
        <v>0.27493812965741304</v>
      </c>
      <c r="M66" s="118">
        <f t="shared" si="29"/>
        <v>15.930999999999999</v>
      </c>
      <c r="N66" s="119">
        <f t="shared" si="30"/>
        <v>0.258819457898948</v>
      </c>
      <c r="O66" s="119">
        <f t="shared" si="31"/>
        <v>18.782897801809369</v>
      </c>
      <c r="P66" s="220">
        <f t="shared" si="32"/>
        <v>17</v>
      </c>
      <c r="Q66" s="221">
        <f t="shared" si="33"/>
        <v>7</v>
      </c>
      <c r="R66" s="221">
        <f t="shared" si="34"/>
        <v>508</v>
      </c>
      <c r="T66">
        <v>510</v>
      </c>
      <c r="U66">
        <v>4636</v>
      </c>
      <c r="V66" t="s">
        <v>405</v>
      </c>
      <c r="W66">
        <v>2704.5880000000002</v>
      </c>
      <c r="X66">
        <v>1233.345</v>
      </c>
      <c r="Y66">
        <v>2.1930000000000001</v>
      </c>
      <c r="Z66">
        <v>15.930999999999999</v>
      </c>
      <c r="AA66">
        <v>139.61580000000001</v>
      </c>
      <c r="AB66">
        <v>2.7255229999999999</v>
      </c>
      <c r="AC66">
        <v>50.960514000000003</v>
      </c>
      <c r="AD66" s="1">
        <v>742</v>
      </c>
      <c r="AE66">
        <v>7</v>
      </c>
      <c r="AF66">
        <v>508</v>
      </c>
      <c r="AG66">
        <v>92</v>
      </c>
      <c r="AH66">
        <v>19.371646999999999</v>
      </c>
      <c r="AI66">
        <v>7025.2</v>
      </c>
      <c r="AJ66">
        <v>3919.5</v>
      </c>
      <c r="AK66">
        <v>17</v>
      </c>
      <c r="AL66">
        <v>2291</v>
      </c>
      <c r="AM66" t="s">
        <v>406</v>
      </c>
      <c r="AN66" t="s">
        <v>592</v>
      </c>
      <c r="AO66">
        <v>494.041</v>
      </c>
      <c r="AR66" t="s">
        <v>119</v>
      </c>
      <c r="AS66" t="s">
        <v>120</v>
      </c>
      <c r="AT66" t="s">
        <v>202</v>
      </c>
      <c r="AU66" t="s">
        <v>405</v>
      </c>
      <c r="AV66" t="s">
        <v>48</v>
      </c>
      <c r="AW66">
        <v>12</v>
      </c>
      <c r="BB66">
        <v>0.93102909694452152</v>
      </c>
      <c r="BC66" t="s">
        <v>68</v>
      </c>
      <c r="BF66" t="s">
        <v>119</v>
      </c>
      <c r="BG66" t="s">
        <v>120</v>
      </c>
      <c r="BH66" t="s">
        <v>405</v>
      </c>
      <c r="BI66">
        <v>4636</v>
      </c>
      <c r="BJ66">
        <v>12</v>
      </c>
      <c r="BK66" t="s">
        <v>202</v>
      </c>
      <c r="BL66" t="s">
        <v>224</v>
      </c>
      <c r="BM66">
        <v>0.93102909694452152</v>
      </c>
      <c r="BN66" t="s">
        <v>68</v>
      </c>
      <c r="BO66" t="s">
        <v>176</v>
      </c>
      <c r="BP66">
        <v>2698.7889999999998</v>
      </c>
    </row>
    <row r="67" spans="1:68" ht="16.5">
      <c r="A67" s="125" t="str">
        <f t="shared" si="18"/>
        <v>미래교통</v>
      </c>
      <c r="B67" s="126" t="str">
        <f t="shared" si="1"/>
        <v>오한호</v>
      </c>
      <c r="C67" s="127" t="str">
        <f t="shared" si="19"/>
        <v>D</v>
      </c>
      <c r="D67" s="128">
        <f t="shared" si="20"/>
        <v>0.83732594931278903</v>
      </c>
      <c r="E67" s="129">
        <f t="shared" si="21"/>
        <v>8157</v>
      </c>
      <c r="F67" s="130" t="str">
        <f t="shared" si="22"/>
        <v>111-2</v>
      </c>
      <c r="G67" s="131" t="str">
        <f t="shared" si="23"/>
        <v>70바5072</v>
      </c>
      <c r="H67" s="132">
        <f t="shared" si="24"/>
        <v>4</v>
      </c>
      <c r="I67" s="133">
        <f t="shared" si="25"/>
        <v>2910.9560000000001</v>
      </c>
      <c r="J67" s="134">
        <f t="shared" si="26"/>
        <v>1.8339108389292268E-2</v>
      </c>
      <c r="K67" s="134">
        <f t="shared" si="27"/>
        <v>0.39514615189230973</v>
      </c>
      <c r="L67" s="134">
        <f t="shared" si="28"/>
        <v>0.24150141740376699</v>
      </c>
      <c r="M67" s="135">
        <f t="shared" si="29"/>
        <v>17.920000000000002</v>
      </c>
      <c r="N67" s="136">
        <f t="shared" si="30"/>
        <v>0.54964760717784811</v>
      </c>
      <c r="O67" s="136">
        <f t="shared" si="31"/>
        <v>19.168960300327452</v>
      </c>
      <c r="P67" s="218">
        <f t="shared" si="32"/>
        <v>8</v>
      </c>
      <c r="Q67" s="219">
        <f t="shared" si="33"/>
        <v>16</v>
      </c>
      <c r="R67" s="219">
        <f t="shared" si="34"/>
        <v>558</v>
      </c>
      <c r="T67">
        <v>510</v>
      </c>
      <c r="U67">
        <v>8157</v>
      </c>
      <c r="V67" t="s">
        <v>318</v>
      </c>
      <c r="W67">
        <v>2910.9560000000001</v>
      </c>
      <c r="X67">
        <v>1531.867</v>
      </c>
      <c r="Y67">
        <v>1.9</v>
      </c>
      <c r="Z67">
        <v>17.920000000000002</v>
      </c>
      <c r="AA67">
        <v>171.00411500000001</v>
      </c>
      <c r="AB67">
        <v>3.136063</v>
      </c>
      <c r="AC67">
        <v>67.571618000000001</v>
      </c>
      <c r="AD67" s="1">
        <v>703</v>
      </c>
      <c r="AE67">
        <v>16</v>
      </c>
      <c r="AF67">
        <v>558</v>
      </c>
      <c r="AG67">
        <v>91</v>
      </c>
      <c r="AH67">
        <v>17.022724</v>
      </c>
      <c r="AI67">
        <v>4308.6000000000004</v>
      </c>
      <c r="AJ67">
        <v>1976.3</v>
      </c>
      <c r="AK67">
        <v>8</v>
      </c>
      <c r="AL67">
        <v>2400</v>
      </c>
      <c r="AM67" t="s">
        <v>319</v>
      </c>
      <c r="AN67" t="s">
        <v>593</v>
      </c>
      <c r="AO67">
        <v>2231.6729999999998</v>
      </c>
      <c r="AR67" t="s">
        <v>119</v>
      </c>
      <c r="AS67" t="s">
        <v>121</v>
      </c>
      <c r="AT67" t="s">
        <v>221</v>
      </c>
      <c r="AU67" t="s">
        <v>318</v>
      </c>
      <c r="AV67" t="s">
        <v>48</v>
      </c>
      <c r="AW67">
        <v>4</v>
      </c>
      <c r="BB67">
        <v>0.83732594931278903</v>
      </c>
      <c r="BC67" t="s">
        <v>67</v>
      </c>
      <c r="BF67" t="s">
        <v>119</v>
      </c>
      <c r="BG67" t="s">
        <v>121</v>
      </c>
      <c r="BH67" t="s">
        <v>318</v>
      </c>
      <c r="BI67">
        <v>8157</v>
      </c>
      <c r="BJ67">
        <v>4</v>
      </c>
      <c r="BK67" t="s">
        <v>221</v>
      </c>
      <c r="BL67" t="s">
        <v>243</v>
      </c>
      <c r="BM67">
        <v>0.83732594931278903</v>
      </c>
      <c r="BN67" t="s">
        <v>67</v>
      </c>
      <c r="BO67" t="s">
        <v>180</v>
      </c>
      <c r="BP67">
        <v>2910.9560000000001</v>
      </c>
    </row>
    <row r="68" spans="1:68" ht="16.5">
      <c r="A68" s="108" t="str">
        <f t="shared" si="18"/>
        <v>미래교통</v>
      </c>
      <c r="B68" s="109" t="str">
        <f t="shared" si="1"/>
        <v>유상우</v>
      </c>
      <c r="C68" s="110" t="str">
        <f t="shared" si="19"/>
        <v>F</v>
      </c>
      <c r="D68" s="111">
        <f t="shared" si="20"/>
        <v>0.78619047619047622</v>
      </c>
      <c r="E68" s="112">
        <f t="shared" si="21"/>
        <v>9363</v>
      </c>
      <c r="F68" s="113" t="str">
        <f t="shared" si="22"/>
        <v>111-2</v>
      </c>
      <c r="G68" s="114" t="str">
        <f t="shared" si="23"/>
        <v>70바6046</v>
      </c>
      <c r="H68" s="115">
        <f t="shared" si="24"/>
        <v>1</v>
      </c>
      <c r="I68" s="116">
        <f t="shared" si="25"/>
        <v>631.53899999999999</v>
      </c>
      <c r="J68" s="117">
        <f t="shared" si="26"/>
        <v>2.8152793643941246E-2</v>
      </c>
      <c r="K68" s="117">
        <f t="shared" si="27"/>
        <v>0.41180650132436541</v>
      </c>
      <c r="L68" s="117">
        <f t="shared" si="28"/>
        <v>0.14250901369511623</v>
      </c>
      <c r="M68" s="118">
        <f t="shared" si="29"/>
        <v>22.222999999999999</v>
      </c>
      <c r="N68" s="119">
        <f t="shared" si="30"/>
        <v>2.0584635311516788</v>
      </c>
      <c r="O68" s="119">
        <f t="shared" si="31"/>
        <v>38.002403652030992</v>
      </c>
      <c r="P68" s="220">
        <f t="shared" si="32"/>
        <v>12</v>
      </c>
      <c r="Q68" s="221">
        <f t="shared" si="33"/>
        <v>13</v>
      </c>
      <c r="R68" s="221">
        <f t="shared" si="34"/>
        <v>240</v>
      </c>
      <c r="T68">
        <v>510</v>
      </c>
      <c r="U68">
        <v>9363</v>
      </c>
      <c r="V68" t="s">
        <v>441</v>
      </c>
      <c r="W68">
        <v>631.53899999999999</v>
      </c>
      <c r="X68">
        <v>382.45100000000002</v>
      </c>
      <c r="Y68">
        <v>1.651</v>
      </c>
      <c r="Z68">
        <v>22.222999999999999</v>
      </c>
      <c r="AA68">
        <v>35.746932000000001</v>
      </c>
      <c r="AB68">
        <v>1.0063759999999999</v>
      </c>
      <c r="AC68">
        <v>14.720819000000001</v>
      </c>
      <c r="AD68" s="1">
        <v>90</v>
      </c>
      <c r="AE68">
        <v>13</v>
      </c>
      <c r="AF68">
        <v>240</v>
      </c>
      <c r="AG68">
        <v>92</v>
      </c>
      <c r="AH68">
        <v>17.666941999999999</v>
      </c>
      <c r="AI68">
        <v>1122.0999999999999</v>
      </c>
      <c r="AJ68">
        <v>209.9</v>
      </c>
      <c r="AK68">
        <v>12</v>
      </c>
      <c r="AL68">
        <v>5640</v>
      </c>
      <c r="AM68" t="s">
        <v>442</v>
      </c>
      <c r="AN68" t="s">
        <v>594</v>
      </c>
      <c r="AO68">
        <v>631.53899999999999</v>
      </c>
      <c r="AR68" t="s">
        <v>119</v>
      </c>
      <c r="AS68" t="s">
        <v>121</v>
      </c>
      <c r="AT68" t="s">
        <v>226</v>
      </c>
      <c r="AU68" t="s">
        <v>441</v>
      </c>
      <c r="AV68" t="s">
        <v>48</v>
      </c>
      <c r="AW68">
        <v>1</v>
      </c>
      <c r="BB68">
        <v>0.78619047619047622</v>
      </c>
      <c r="BC68" t="s">
        <v>70</v>
      </c>
      <c r="BF68" t="s">
        <v>119</v>
      </c>
      <c r="BG68" t="s">
        <v>121</v>
      </c>
      <c r="BH68" t="s">
        <v>441</v>
      </c>
      <c r="BI68">
        <v>9363</v>
      </c>
      <c r="BJ68">
        <v>1</v>
      </c>
      <c r="BK68" t="s">
        <v>226</v>
      </c>
      <c r="BL68" t="s">
        <v>175</v>
      </c>
      <c r="BM68">
        <v>0.78619047619047622</v>
      </c>
      <c r="BN68" t="s">
        <v>70</v>
      </c>
      <c r="BO68" t="s">
        <v>189</v>
      </c>
      <c r="BP68">
        <v>631.53899999999999</v>
      </c>
    </row>
    <row r="69" spans="1:68" ht="16.5">
      <c r="A69" s="125" t="str">
        <f t="shared" si="18"/>
        <v>미래교통</v>
      </c>
      <c r="B69" s="126" t="str">
        <f t="shared" si="1"/>
        <v>유재해</v>
      </c>
      <c r="C69" s="127" t="str">
        <f t="shared" si="19"/>
        <v>B</v>
      </c>
      <c r="D69" s="128">
        <f t="shared" si="20"/>
        <v>0.91954023073322877</v>
      </c>
      <c r="E69" s="129">
        <f t="shared" si="21"/>
        <v>3079</v>
      </c>
      <c r="F69" s="130" t="str">
        <f t="shared" si="22"/>
        <v>111</v>
      </c>
      <c r="G69" s="131" t="str">
        <f t="shared" si="23"/>
        <v>70바5994</v>
      </c>
      <c r="H69" s="132">
        <f t="shared" si="24"/>
        <v>3</v>
      </c>
      <c r="I69" s="133">
        <f t="shared" si="25"/>
        <v>3929.163</v>
      </c>
      <c r="J69" s="134">
        <f t="shared" si="26"/>
        <v>7.3190260286442399E-3</v>
      </c>
      <c r="K69" s="134">
        <f t="shared" si="27"/>
        <v>0.25469715031801365</v>
      </c>
      <c r="L69" s="134">
        <f t="shared" si="28"/>
        <v>0.21174993249198365</v>
      </c>
      <c r="M69" s="135">
        <f t="shared" si="29"/>
        <v>23.466000000000001</v>
      </c>
      <c r="N69" s="136">
        <f t="shared" si="30"/>
        <v>0.17815499127931317</v>
      </c>
      <c r="O69" s="136">
        <f t="shared" si="31"/>
        <v>32.144250569396078</v>
      </c>
      <c r="P69" s="218">
        <f t="shared" si="32"/>
        <v>1</v>
      </c>
      <c r="Q69" s="219">
        <f t="shared" si="33"/>
        <v>7</v>
      </c>
      <c r="R69" s="219">
        <f t="shared" si="34"/>
        <v>1263</v>
      </c>
      <c r="T69">
        <v>510</v>
      </c>
      <c r="U69">
        <v>3079</v>
      </c>
      <c r="V69" t="s">
        <v>320</v>
      </c>
      <c r="W69">
        <v>3929.163</v>
      </c>
      <c r="X69">
        <v>1571.82</v>
      </c>
      <c r="Y69">
        <v>2.5</v>
      </c>
      <c r="Z69">
        <v>23.466000000000001</v>
      </c>
      <c r="AA69">
        <v>122.12745200000001</v>
      </c>
      <c r="AB69">
        <v>0.89385400000000004</v>
      </c>
      <c r="AC69">
        <v>31.105513999999999</v>
      </c>
      <c r="AD69" s="1">
        <v>832</v>
      </c>
      <c r="AE69">
        <v>7</v>
      </c>
      <c r="AF69">
        <v>1263</v>
      </c>
      <c r="AG69">
        <v>93</v>
      </c>
      <c r="AH69">
        <v>32.172643000000001</v>
      </c>
      <c r="AI69">
        <v>27806.5</v>
      </c>
      <c r="AJ69">
        <v>11354.3</v>
      </c>
      <c r="AK69">
        <v>1</v>
      </c>
      <c r="AL69">
        <v>4</v>
      </c>
      <c r="AM69" t="s">
        <v>321</v>
      </c>
      <c r="AN69" t="s">
        <v>595</v>
      </c>
      <c r="AO69">
        <v>3432.4250000000002</v>
      </c>
      <c r="AR69" t="s">
        <v>119</v>
      </c>
      <c r="AS69" t="s">
        <v>120</v>
      </c>
      <c r="AT69" t="s">
        <v>204</v>
      </c>
      <c r="AU69" t="s">
        <v>320</v>
      </c>
      <c r="AV69" t="s">
        <v>48</v>
      </c>
      <c r="AW69">
        <v>3</v>
      </c>
      <c r="BB69">
        <v>0.91954023073322877</v>
      </c>
      <c r="BC69" t="s">
        <v>68</v>
      </c>
      <c r="BF69" t="s">
        <v>119</v>
      </c>
      <c r="BG69" t="s">
        <v>120</v>
      </c>
      <c r="BH69" t="s">
        <v>320</v>
      </c>
      <c r="BI69">
        <v>3079</v>
      </c>
      <c r="BJ69">
        <v>3</v>
      </c>
      <c r="BK69" t="s">
        <v>204</v>
      </c>
      <c r="BL69" t="s">
        <v>243</v>
      </c>
      <c r="BM69">
        <v>0.91954023073322877</v>
      </c>
      <c r="BN69" t="s">
        <v>68</v>
      </c>
      <c r="BO69" t="s">
        <v>176</v>
      </c>
      <c r="BP69">
        <v>3929.163</v>
      </c>
    </row>
    <row r="70" spans="1:68" ht="16.5">
      <c r="A70" s="108" t="str">
        <f t="shared" si="18"/>
        <v>미래교통</v>
      </c>
      <c r="B70" s="109" t="str">
        <f t="shared" ref="B70:B93" si="35">IF(BH70="NULL", E70, BH70)</f>
        <v>이동석</v>
      </c>
      <c r="C70" s="110" t="str">
        <f t="shared" si="19"/>
        <v>C</v>
      </c>
      <c r="D70" s="111">
        <f t="shared" si="20"/>
        <v>0.88832567966636278</v>
      </c>
      <c r="E70" s="112">
        <f t="shared" si="21"/>
        <v>5929</v>
      </c>
      <c r="F70" s="113" t="str">
        <f t="shared" si="22"/>
        <v>304</v>
      </c>
      <c r="G70" s="114" t="str">
        <f t="shared" si="23"/>
        <v>70바5915</v>
      </c>
      <c r="H70" s="115">
        <f t="shared" si="24"/>
        <v>12</v>
      </c>
      <c r="I70" s="116">
        <f t="shared" si="25"/>
        <v>2651.3760000000002</v>
      </c>
      <c r="J70" s="117">
        <f t="shared" si="26"/>
        <v>1.1275935958114602E-2</v>
      </c>
      <c r="K70" s="117">
        <f t="shared" si="27"/>
        <v>0.38598304553695545</v>
      </c>
      <c r="L70" s="117">
        <f t="shared" si="28"/>
        <v>0.19914187953726667</v>
      </c>
      <c r="M70" s="118">
        <f t="shared" si="29"/>
        <v>16.225000000000001</v>
      </c>
      <c r="N70" s="119">
        <f t="shared" si="30"/>
        <v>0.30173012051101011</v>
      </c>
      <c r="O70" s="119">
        <f t="shared" si="31"/>
        <v>27.080278315863158</v>
      </c>
      <c r="P70" s="220">
        <f t="shared" si="32"/>
        <v>3</v>
      </c>
      <c r="Q70" s="221">
        <f t="shared" si="33"/>
        <v>8</v>
      </c>
      <c r="R70" s="221">
        <f t="shared" si="34"/>
        <v>718</v>
      </c>
      <c r="T70">
        <v>510</v>
      </c>
      <c r="U70">
        <v>5929</v>
      </c>
      <c r="V70" t="s">
        <v>407</v>
      </c>
      <c r="W70">
        <v>2651.3760000000002</v>
      </c>
      <c r="X70">
        <v>1235.2270000000001</v>
      </c>
      <c r="Y70">
        <v>2.1459999999999999</v>
      </c>
      <c r="Z70">
        <v>16.225000000000001</v>
      </c>
      <c r="AA70">
        <v>142.828587</v>
      </c>
      <c r="AB70">
        <v>1.6105259999999999</v>
      </c>
      <c r="AC70">
        <v>55.129413</v>
      </c>
      <c r="AD70" s="1">
        <v>528</v>
      </c>
      <c r="AE70">
        <v>8</v>
      </c>
      <c r="AF70">
        <v>718</v>
      </c>
      <c r="AG70">
        <v>92</v>
      </c>
      <c r="AH70">
        <v>18.563341999999999</v>
      </c>
      <c r="AI70">
        <v>12989.9</v>
      </c>
      <c r="AJ70">
        <v>8437.7000000000007</v>
      </c>
      <c r="AK70">
        <v>3</v>
      </c>
      <c r="AL70">
        <v>1210</v>
      </c>
      <c r="AM70" t="s">
        <v>408</v>
      </c>
      <c r="AN70" t="s">
        <v>596</v>
      </c>
      <c r="AO70">
        <v>650.19600000000003</v>
      </c>
      <c r="AR70" t="s">
        <v>119</v>
      </c>
      <c r="AS70" t="s">
        <v>91</v>
      </c>
      <c r="AT70" t="s">
        <v>237</v>
      </c>
      <c r="AU70" t="s">
        <v>407</v>
      </c>
      <c r="AV70" t="s">
        <v>48</v>
      </c>
      <c r="AW70">
        <v>12</v>
      </c>
      <c r="BB70">
        <v>0.88832567966636278</v>
      </c>
      <c r="BC70" t="s">
        <v>69</v>
      </c>
      <c r="BF70" t="s">
        <v>119</v>
      </c>
      <c r="BG70" t="s">
        <v>91</v>
      </c>
      <c r="BH70" t="s">
        <v>407</v>
      </c>
      <c r="BI70">
        <v>5929</v>
      </c>
      <c r="BJ70">
        <v>12</v>
      </c>
      <c r="BK70" t="s">
        <v>237</v>
      </c>
      <c r="BL70" t="s">
        <v>241</v>
      </c>
      <c r="BM70">
        <v>0.88832567966636278</v>
      </c>
      <c r="BN70" t="s">
        <v>69</v>
      </c>
      <c r="BO70" t="s">
        <v>178</v>
      </c>
      <c r="BP70">
        <v>2651.3760000000002</v>
      </c>
    </row>
    <row r="71" spans="1:68" ht="16.5">
      <c r="A71" s="125" t="str">
        <f t="shared" si="18"/>
        <v>미래교통</v>
      </c>
      <c r="B71" s="126" t="str">
        <f t="shared" si="35"/>
        <v>이동현</v>
      </c>
      <c r="C71" s="127" t="str">
        <f t="shared" si="19"/>
        <v>D</v>
      </c>
      <c r="D71" s="128">
        <f t="shared" si="20"/>
        <v>0.83233333333333326</v>
      </c>
      <c r="E71" s="129">
        <f t="shared" si="21"/>
        <v>6037</v>
      </c>
      <c r="F71" s="130" t="str">
        <f t="shared" si="22"/>
        <v>111</v>
      </c>
      <c r="G71" s="131" t="str">
        <f t="shared" si="23"/>
        <v>70바6093</v>
      </c>
      <c r="H71" s="132">
        <f t="shared" si="24"/>
        <v>1</v>
      </c>
      <c r="I71" s="133">
        <f t="shared" si="25"/>
        <v>3863.9569999999999</v>
      </c>
      <c r="J71" s="134">
        <f t="shared" si="26"/>
        <v>2.4568499393742952E-2</v>
      </c>
      <c r="K71" s="134">
        <f t="shared" si="27"/>
        <v>0.35223517199971782</v>
      </c>
      <c r="L71" s="134">
        <f t="shared" si="28"/>
        <v>0.15062279419776153</v>
      </c>
      <c r="M71" s="135">
        <f t="shared" si="29"/>
        <v>23.114999999999998</v>
      </c>
      <c r="N71" s="136">
        <f t="shared" si="30"/>
        <v>0.15527994515512336</v>
      </c>
      <c r="O71" s="136">
        <f t="shared" si="31"/>
        <v>34.36862786100064</v>
      </c>
      <c r="P71" s="218">
        <f t="shared" si="32"/>
        <v>59</v>
      </c>
      <c r="Q71" s="219">
        <f t="shared" si="33"/>
        <v>6</v>
      </c>
      <c r="R71" s="219">
        <f t="shared" si="34"/>
        <v>1328</v>
      </c>
      <c r="T71">
        <v>510</v>
      </c>
      <c r="U71">
        <v>6037</v>
      </c>
      <c r="V71" t="s">
        <v>322</v>
      </c>
      <c r="W71">
        <v>3863.989</v>
      </c>
      <c r="X71">
        <v>1547.3230000000001</v>
      </c>
      <c r="Y71">
        <v>2.4969999999999999</v>
      </c>
      <c r="Z71">
        <v>23.114999999999998</v>
      </c>
      <c r="AA71">
        <v>138.512204</v>
      </c>
      <c r="AB71">
        <v>3.4030369999999999</v>
      </c>
      <c r="AC71">
        <v>48.788870000000003</v>
      </c>
      <c r="AD71" s="1">
        <v>582</v>
      </c>
      <c r="AE71">
        <v>6</v>
      </c>
      <c r="AF71">
        <v>1328</v>
      </c>
      <c r="AG71">
        <v>95</v>
      </c>
      <c r="AH71">
        <v>27.896379</v>
      </c>
      <c r="AI71">
        <v>43941</v>
      </c>
      <c r="AJ71">
        <v>26186.400000000001</v>
      </c>
      <c r="AK71">
        <v>59</v>
      </c>
      <c r="AL71">
        <v>35880</v>
      </c>
      <c r="AM71" t="s">
        <v>323</v>
      </c>
      <c r="AN71" t="s">
        <v>597</v>
      </c>
      <c r="AO71">
        <v>3863.9569999999999</v>
      </c>
      <c r="AR71" t="s">
        <v>119</v>
      </c>
      <c r="AS71" t="s">
        <v>120</v>
      </c>
      <c r="AT71" t="s">
        <v>208</v>
      </c>
      <c r="AU71" t="s">
        <v>322</v>
      </c>
      <c r="AV71" t="s">
        <v>48</v>
      </c>
      <c r="AW71">
        <v>1</v>
      </c>
      <c r="BB71">
        <v>0.83233333333333326</v>
      </c>
      <c r="BC71" t="s">
        <v>67</v>
      </c>
      <c r="BF71" t="s">
        <v>119</v>
      </c>
      <c r="BG71" t="s">
        <v>120</v>
      </c>
      <c r="BH71" t="s">
        <v>322</v>
      </c>
      <c r="BI71">
        <v>6037</v>
      </c>
      <c r="BJ71">
        <v>1</v>
      </c>
      <c r="BK71" t="s">
        <v>208</v>
      </c>
      <c r="BL71" t="s">
        <v>175</v>
      </c>
      <c r="BM71">
        <v>0.83233333333333326</v>
      </c>
      <c r="BN71" t="s">
        <v>67</v>
      </c>
      <c r="BO71" t="s">
        <v>180</v>
      </c>
      <c r="BP71">
        <v>3863.9569999999999</v>
      </c>
    </row>
    <row r="72" spans="1:68" ht="16.5">
      <c r="A72" s="108" t="str">
        <f t="shared" ref="A72:A87" si="36">BF72</f>
        <v>미래교통</v>
      </c>
      <c r="B72" s="109" t="str">
        <f t="shared" si="35"/>
        <v>이병덕</v>
      </c>
      <c r="C72" s="110" t="str">
        <f t="shared" ref="C72:C87" si="37">BN72</f>
        <v>D</v>
      </c>
      <c r="D72" s="111">
        <f t="shared" ref="D72:D87" si="38">BM72</f>
        <v>0.8147619047619048</v>
      </c>
      <c r="E72" s="112">
        <f t="shared" ref="E72:E87" si="39">U72</f>
        <v>7026</v>
      </c>
      <c r="F72" s="113" t="str">
        <f t="shared" ref="F72:F87" si="40">BG72</f>
        <v>111-2</v>
      </c>
      <c r="G72" s="114" t="str">
        <f t="shared" ref="G72:G87" si="41">BK72</f>
        <v>70바5092</v>
      </c>
      <c r="H72" s="115">
        <f t="shared" ref="H72:H87" si="42">BJ72</f>
        <v>1</v>
      </c>
      <c r="I72" s="116">
        <f t="shared" ref="I72:I87" si="43">BP72</f>
        <v>1400.7619999999999</v>
      </c>
      <c r="J72" s="117">
        <f t="shared" ref="J72:J87" si="44">AB72/AA72</f>
        <v>6.2497829593247617E-3</v>
      </c>
      <c r="K72" s="117">
        <f t="shared" ref="K72:K87" si="45">AC72/AA72</f>
        <v>0.42131310423432627</v>
      </c>
      <c r="L72" s="117">
        <f t="shared" ref="L72:L87" si="46">AD72/I72</f>
        <v>0.20488848212615707</v>
      </c>
      <c r="M72" s="118">
        <f t="shared" ref="M72:M87" si="47">Z72</f>
        <v>18.748000000000001</v>
      </c>
      <c r="N72" s="119">
        <f t="shared" ref="N72:N87" si="48">AE72*100/W72</f>
        <v>0.28555886010614223</v>
      </c>
      <c r="O72" s="119">
        <f t="shared" ref="O72:O87" si="49">AF72*100/W72</f>
        <v>20.131899637483027</v>
      </c>
      <c r="P72" s="220">
        <f t="shared" ref="P72:P87" si="50">AK72</f>
        <v>21</v>
      </c>
      <c r="Q72" s="221">
        <f t="shared" ref="Q72:Q87" si="51">AE72</f>
        <v>4</v>
      </c>
      <c r="R72" s="221">
        <f t="shared" ref="R72:R87" si="52">AF72</f>
        <v>282</v>
      </c>
      <c r="T72">
        <v>510</v>
      </c>
      <c r="U72">
        <v>7026</v>
      </c>
      <c r="V72" t="s">
        <v>324</v>
      </c>
      <c r="W72">
        <v>1400.7619999999999</v>
      </c>
      <c r="X72">
        <v>818.68700000000001</v>
      </c>
      <c r="Y72">
        <v>1.7110000000000001</v>
      </c>
      <c r="Z72">
        <v>18.748000000000001</v>
      </c>
      <c r="AA72">
        <v>84.978311000000005</v>
      </c>
      <c r="AB72">
        <v>0.53109600000000001</v>
      </c>
      <c r="AC72">
        <v>35.802475999999999</v>
      </c>
      <c r="AD72" s="1">
        <v>287</v>
      </c>
      <c r="AE72">
        <v>4</v>
      </c>
      <c r="AF72">
        <v>282</v>
      </c>
      <c r="AG72">
        <v>86</v>
      </c>
      <c r="AH72">
        <v>16.483758999999999</v>
      </c>
      <c r="AI72">
        <v>461.7</v>
      </c>
      <c r="AJ72">
        <v>22</v>
      </c>
      <c r="AK72">
        <v>21</v>
      </c>
      <c r="AL72">
        <v>6567</v>
      </c>
      <c r="AM72" t="s">
        <v>325</v>
      </c>
      <c r="AN72" t="s">
        <v>598</v>
      </c>
      <c r="AO72">
        <v>1400.7619999999999</v>
      </c>
      <c r="AR72" t="s">
        <v>119</v>
      </c>
      <c r="AS72" t="s">
        <v>121</v>
      </c>
      <c r="AT72" t="s">
        <v>222</v>
      </c>
      <c r="AU72" t="s">
        <v>324</v>
      </c>
      <c r="AV72" t="s">
        <v>48</v>
      </c>
      <c r="AW72">
        <v>1</v>
      </c>
      <c r="BB72">
        <v>0.8147619047619048</v>
      </c>
      <c r="BC72" t="s">
        <v>67</v>
      </c>
      <c r="BF72" t="s">
        <v>119</v>
      </c>
      <c r="BG72" t="s">
        <v>121</v>
      </c>
      <c r="BH72" t="s">
        <v>324</v>
      </c>
      <c r="BI72">
        <v>7026</v>
      </c>
      <c r="BJ72">
        <v>1</v>
      </c>
      <c r="BK72" t="s">
        <v>222</v>
      </c>
      <c r="BL72" t="s">
        <v>175</v>
      </c>
      <c r="BM72">
        <v>0.8147619047619048</v>
      </c>
      <c r="BN72" t="s">
        <v>67</v>
      </c>
      <c r="BO72" t="s">
        <v>180</v>
      </c>
      <c r="BP72">
        <v>1400.7619999999999</v>
      </c>
    </row>
    <row r="73" spans="1:68" ht="16.5">
      <c r="A73" s="125" t="str">
        <f t="shared" si="36"/>
        <v>미래교통</v>
      </c>
      <c r="B73" s="126" t="str">
        <f t="shared" si="35"/>
        <v>이상택</v>
      </c>
      <c r="C73" s="127" t="str">
        <f t="shared" si="37"/>
        <v>A</v>
      </c>
      <c r="D73" s="128">
        <f t="shared" si="38"/>
        <v>0.98867647305170991</v>
      </c>
      <c r="E73" s="129">
        <f t="shared" si="39"/>
        <v>7090</v>
      </c>
      <c r="F73" s="130" t="str">
        <f t="shared" si="40"/>
        <v>111-2</v>
      </c>
      <c r="G73" s="131" t="str">
        <f t="shared" si="41"/>
        <v>70바5028</v>
      </c>
      <c r="H73" s="132">
        <f t="shared" si="42"/>
        <v>2</v>
      </c>
      <c r="I73" s="133">
        <f t="shared" si="43"/>
        <v>2332.7240000000002</v>
      </c>
      <c r="J73" s="134">
        <f t="shared" si="44"/>
        <v>1.0153676938097546E-2</v>
      </c>
      <c r="K73" s="134">
        <f t="shared" si="45"/>
        <v>0.37706313275699882</v>
      </c>
      <c r="L73" s="134">
        <f t="shared" si="46"/>
        <v>9.0452192372522416E-2</v>
      </c>
      <c r="M73" s="135">
        <f t="shared" si="47"/>
        <v>12.079000000000001</v>
      </c>
      <c r="N73" s="136">
        <f t="shared" si="48"/>
        <v>8.5736675234618406E-2</v>
      </c>
      <c r="O73" s="136">
        <f t="shared" si="49"/>
        <v>8.6594041986964587</v>
      </c>
      <c r="P73" s="218">
        <f t="shared" si="50"/>
        <v>1</v>
      </c>
      <c r="Q73" s="219">
        <f t="shared" si="51"/>
        <v>2</v>
      </c>
      <c r="R73" s="219">
        <f t="shared" si="52"/>
        <v>202</v>
      </c>
      <c r="T73">
        <v>510</v>
      </c>
      <c r="U73">
        <v>7090</v>
      </c>
      <c r="V73" t="s">
        <v>326</v>
      </c>
      <c r="W73">
        <v>2332.7240000000002</v>
      </c>
      <c r="X73">
        <v>1171.079</v>
      </c>
      <c r="Y73">
        <v>1.992</v>
      </c>
      <c r="Z73">
        <v>12.079000000000001</v>
      </c>
      <c r="AA73">
        <v>153.526354</v>
      </c>
      <c r="AB73">
        <v>1.5588569999999999</v>
      </c>
      <c r="AC73">
        <v>57.889127999999999</v>
      </c>
      <c r="AD73" s="1">
        <v>211</v>
      </c>
      <c r="AE73">
        <v>2</v>
      </c>
      <c r="AF73">
        <v>202</v>
      </c>
      <c r="AG73">
        <v>88</v>
      </c>
      <c r="AH73">
        <v>15.194290000000001</v>
      </c>
      <c r="AI73">
        <v>485.3</v>
      </c>
      <c r="AJ73">
        <v>11.2</v>
      </c>
      <c r="AK73">
        <v>1</v>
      </c>
      <c r="AL73">
        <v>82</v>
      </c>
      <c r="AM73" t="s">
        <v>327</v>
      </c>
      <c r="AN73" t="s">
        <v>599</v>
      </c>
      <c r="AO73">
        <v>2259.4</v>
      </c>
      <c r="AR73" t="s">
        <v>119</v>
      </c>
      <c r="AS73" t="s">
        <v>121</v>
      </c>
      <c r="AT73" t="s">
        <v>217</v>
      </c>
      <c r="AU73" t="s">
        <v>326</v>
      </c>
      <c r="AV73" t="s">
        <v>48</v>
      </c>
      <c r="AW73">
        <v>2</v>
      </c>
      <c r="BB73">
        <v>0.98867647305170991</v>
      </c>
      <c r="BC73" t="s">
        <v>66</v>
      </c>
      <c r="BF73" t="s">
        <v>119</v>
      </c>
      <c r="BG73" t="s">
        <v>121</v>
      </c>
      <c r="BH73" t="s">
        <v>326</v>
      </c>
      <c r="BI73">
        <v>7090</v>
      </c>
      <c r="BJ73">
        <v>2</v>
      </c>
      <c r="BK73" t="s">
        <v>217</v>
      </c>
      <c r="BL73" t="s">
        <v>244</v>
      </c>
      <c r="BM73">
        <v>0.98867647305170991</v>
      </c>
      <c r="BN73" t="s">
        <v>66</v>
      </c>
      <c r="BO73" t="s">
        <v>179</v>
      </c>
      <c r="BP73">
        <v>2332.7240000000002</v>
      </c>
    </row>
    <row r="74" spans="1:68" ht="16.5">
      <c r="A74" s="108" t="str">
        <f t="shared" si="36"/>
        <v>미래교통</v>
      </c>
      <c r="B74" s="109" t="str">
        <f t="shared" si="35"/>
        <v>이석찬</v>
      </c>
      <c r="C74" s="110" t="str">
        <f t="shared" si="37"/>
        <v>D</v>
      </c>
      <c r="D74" s="111">
        <f t="shared" si="38"/>
        <v>0.83062869049286714</v>
      </c>
      <c r="E74" s="112">
        <f t="shared" si="39"/>
        <v>3126</v>
      </c>
      <c r="F74" s="113" t="str">
        <f t="shared" si="40"/>
        <v>111</v>
      </c>
      <c r="G74" s="114" t="str">
        <f t="shared" si="41"/>
        <v>70바5931</v>
      </c>
      <c r="H74" s="115">
        <f t="shared" si="42"/>
        <v>3</v>
      </c>
      <c r="I74" s="116">
        <f t="shared" si="43"/>
        <v>4097.5460000000003</v>
      </c>
      <c r="J74" s="117">
        <f t="shared" si="44"/>
        <v>5.9589617971445269E-2</v>
      </c>
      <c r="K74" s="117">
        <f t="shared" si="45"/>
        <v>0.2641245750236747</v>
      </c>
      <c r="L74" s="117">
        <f t="shared" si="46"/>
        <v>0.10860158738913485</v>
      </c>
      <c r="M74" s="118">
        <f t="shared" si="47"/>
        <v>25.66</v>
      </c>
      <c r="N74" s="119">
        <f t="shared" si="48"/>
        <v>7.3214553296045967E-2</v>
      </c>
      <c r="O74" s="119">
        <f t="shared" si="49"/>
        <v>19.279832367958772</v>
      </c>
      <c r="P74" s="220">
        <f t="shared" si="50"/>
        <v>4</v>
      </c>
      <c r="Q74" s="221">
        <f t="shared" si="51"/>
        <v>3</v>
      </c>
      <c r="R74" s="221">
        <f t="shared" si="52"/>
        <v>790</v>
      </c>
      <c r="T74">
        <v>510</v>
      </c>
      <c r="U74">
        <v>3126</v>
      </c>
      <c r="V74" t="s">
        <v>328</v>
      </c>
      <c r="W74">
        <v>4097.5460000000003</v>
      </c>
      <c r="X74">
        <v>1763.2940000000001</v>
      </c>
      <c r="Y74">
        <v>2.3239999999999998</v>
      </c>
      <c r="Z74">
        <v>25.66</v>
      </c>
      <c r="AA74">
        <v>135.98051599999999</v>
      </c>
      <c r="AB74">
        <v>8.1030270000000009</v>
      </c>
      <c r="AC74">
        <v>35.915796</v>
      </c>
      <c r="AD74" s="1">
        <v>445</v>
      </c>
      <c r="AE74">
        <v>3</v>
      </c>
      <c r="AF74">
        <v>790</v>
      </c>
      <c r="AG74">
        <v>92</v>
      </c>
      <c r="AH74">
        <v>30.133330999999998</v>
      </c>
      <c r="AI74">
        <v>34587.300000000003</v>
      </c>
      <c r="AJ74">
        <v>20091.900000000001</v>
      </c>
      <c r="AK74">
        <v>4</v>
      </c>
      <c r="AL74">
        <v>1678</v>
      </c>
      <c r="AM74" t="s">
        <v>329</v>
      </c>
      <c r="AN74" t="s">
        <v>600</v>
      </c>
      <c r="AO74">
        <v>3821.2910000000002</v>
      </c>
      <c r="AR74" t="s">
        <v>119</v>
      </c>
      <c r="AS74" t="s">
        <v>120</v>
      </c>
      <c r="AT74" t="s">
        <v>203</v>
      </c>
      <c r="AU74" t="s">
        <v>328</v>
      </c>
      <c r="AV74" t="s">
        <v>48</v>
      </c>
      <c r="AW74">
        <v>3</v>
      </c>
      <c r="BB74">
        <v>0.83062869049286714</v>
      </c>
      <c r="BC74" t="s">
        <v>67</v>
      </c>
      <c r="BF74" t="s">
        <v>119</v>
      </c>
      <c r="BG74" t="s">
        <v>120</v>
      </c>
      <c r="BH74" t="s">
        <v>328</v>
      </c>
      <c r="BI74">
        <v>3126</v>
      </c>
      <c r="BJ74">
        <v>3</v>
      </c>
      <c r="BK74" t="s">
        <v>203</v>
      </c>
      <c r="BL74" t="s">
        <v>212</v>
      </c>
      <c r="BM74">
        <v>0.83062869049286714</v>
      </c>
      <c r="BN74" t="s">
        <v>67</v>
      </c>
      <c r="BO74" t="s">
        <v>180</v>
      </c>
      <c r="BP74">
        <v>4097.5460000000003</v>
      </c>
    </row>
    <row r="75" spans="1:68" ht="16.5">
      <c r="A75" s="125" t="str">
        <f t="shared" si="36"/>
        <v>미래교통</v>
      </c>
      <c r="B75" s="126" t="str">
        <f t="shared" si="35"/>
        <v>이신행</v>
      </c>
      <c r="C75" s="127" t="str">
        <f t="shared" si="37"/>
        <v>B</v>
      </c>
      <c r="D75" s="128">
        <f t="shared" si="38"/>
        <v>0.92801844897508123</v>
      </c>
      <c r="E75" s="129">
        <f t="shared" si="39"/>
        <v>1284</v>
      </c>
      <c r="F75" s="130" t="str">
        <f t="shared" si="40"/>
        <v>111</v>
      </c>
      <c r="G75" s="131" t="str">
        <f t="shared" si="41"/>
        <v>70바5994</v>
      </c>
      <c r="H75" s="132">
        <f t="shared" si="42"/>
        <v>6</v>
      </c>
      <c r="I75" s="133">
        <f t="shared" si="43"/>
        <v>1525.2739999999999</v>
      </c>
      <c r="J75" s="134">
        <f t="shared" si="44"/>
        <v>2.0492298865427555E-2</v>
      </c>
      <c r="K75" s="134">
        <f t="shared" si="45"/>
        <v>0.29260244898134069</v>
      </c>
      <c r="L75" s="134">
        <f t="shared" si="46"/>
        <v>0.16652745670613936</v>
      </c>
      <c r="M75" s="135">
        <f t="shared" si="47"/>
        <v>20.56</v>
      </c>
      <c r="N75" s="136">
        <f t="shared" si="48"/>
        <v>0</v>
      </c>
      <c r="O75" s="136">
        <f t="shared" si="49"/>
        <v>11.538910385937216</v>
      </c>
      <c r="P75" s="218">
        <f t="shared" si="50"/>
        <v>5</v>
      </c>
      <c r="Q75" s="219">
        <f t="shared" si="51"/>
        <v>0</v>
      </c>
      <c r="R75" s="219">
        <f t="shared" si="52"/>
        <v>176</v>
      </c>
      <c r="T75">
        <v>510</v>
      </c>
      <c r="U75">
        <v>1284</v>
      </c>
      <c r="V75" t="s">
        <v>409</v>
      </c>
      <c r="W75">
        <v>1525.2739999999999</v>
      </c>
      <c r="X75">
        <v>570.88199999999995</v>
      </c>
      <c r="Y75">
        <v>2.6720000000000002</v>
      </c>
      <c r="Z75">
        <v>20.56</v>
      </c>
      <c r="AA75">
        <v>51.346654999999998</v>
      </c>
      <c r="AB75">
        <v>1.052211</v>
      </c>
      <c r="AC75">
        <v>15.024157000000001</v>
      </c>
      <c r="AD75" s="1">
        <v>254</v>
      </c>
      <c r="AE75">
        <v>0</v>
      </c>
      <c r="AF75">
        <v>176</v>
      </c>
      <c r="AG75">
        <v>90</v>
      </c>
      <c r="AH75">
        <v>29.70542</v>
      </c>
      <c r="AI75">
        <v>13284.6</v>
      </c>
      <c r="AJ75">
        <v>6162.8</v>
      </c>
      <c r="AK75">
        <v>5</v>
      </c>
      <c r="AL75">
        <v>2614</v>
      </c>
      <c r="AM75" t="s">
        <v>410</v>
      </c>
      <c r="AN75" t="s">
        <v>601</v>
      </c>
      <c r="AO75">
        <v>376.505</v>
      </c>
      <c r="AR75" t="s">
        <v>119</v>
      </c>
      <c r="AS75" t="s">
        <v>120</v>
      </c>
      <c r="AT75" t="s">
        <v>204</v>
      </c>
      <c r="AU75" t="s">
        <v>409</v>
      </c>
      <c r="AV75" t="s">
        <v>48</v>
      </c>
      <c r="AW75">
        <v>6</v>
      </c>
      <c r="BB75">
        <v>0.92801844897508123</v>
      </c>
      <c r="BC75" t="s">
        <v>68</v>
      </c>
      <c r="BF75" t="s">
        <v>119</v>
      </c>
      <c r="BG75" t="s">
        <v>120</v>
      </c>
      <c r="BH75" t="s">
        <v>409</v>
      </c>
      <c r="BI75">
        <v>1284</v>
      </c>
      <c r="BJ75">
        <v>6</v>
      </c>
      <c r="BK75" t="s">
        <v>204</v>
      </c>
      <c r="BL75" t="s">
        <v>208</v>
      </c>
      <c r="BM75">
        <v>0.92801844897508123</v>
      </c>
      <c r="BN75" t="s">
        <v>68</v>
      </c>
      <c r="BO75" t="s">
        <v>176</v>
      </c>
      <c r="BP75">
        <v>1525.2739999999999</v>
      </c>
    </row>
    <row r="76" spans="1:68" ht="16.5">
      <c r="A76" s="108" t="str">
        <f t="shared" si="36"/>
        <v>미래교통</v>
      </c>
      <c r="B76" s="109" t="str">
        <f t="shared" si="35"/>
        <v>이용남</v>
      </c>
      <c r="C76" s="110" t="str">
        <f t="shared" si="37"/>
        <v>D</v>
      </c>
      <c r="D76" s="111">
        <f t="shared" si="38"/>
        <v>0.8099401493401549</v>
      </c>
      <c r="E76" s="112">
        <f t="shared" si="39"/>
        <v>7049</v>
      </c>
      <c r="F76" s="113" t="str">
        <f t="shared" si="40"/>
        <v>111</v>
      </c>
      <c r="G76" s="114" t="str">
        <f t="shared" si="41"/>
        <v>70바5907</v>
      </c>
      <c r="H76" s="115">
        <f t="shared" si="42"/>
        <v>14</v>
      </c>
      <c r="I76" s="116">
        <f t="shared" si="43"/>
        <v>3061.9070000000002</v>
      </c>
      <c r="J76" s="117">
        <f t="shared" si="44"/>
        <v>1.700670576404854E-2</v>
      </c>
      <c r="K76" s="117">
        <f t="shared" si="45"/>
        <v>0.32812043988191886</v>
      </c>
      <c r="L76" s="117">
        <f t="shared" si="46"/>
        <v>0.20640731413462263</v>
      </c>
      <c r="M76" s="118">
        <f t="shared" si="47"/>
        <v>21.323</v>
      </c>
      <c r="N76" s="119">
        <f t="shared" si="48"/>
        <v>0.19374494446785528</v>
      </c>
      <c r="O76" s="119">
        <f t="shared" si="49"/>
        <v>28.932578373866392</v>
      </c>
      <c r="P76" s="220">
        <f t="shared" si="50"/>
        <v>8</v>
      </c>
      <c r="Q76" s="221">
        <f t="shared" si="51"/>
        <v>6</v>
      </c>
      <c r="R76" s="221">
        <f t="shared" si="52"/>
        <v>896</v>
      </c>
      <c r="T76">
        <v>510</v>
      </c>
      <c r="U76">
        <v>7049</v>
      </c>
      <c r="V76" t="s">
        <v>411</v>
      </c>
      <c r="W76">
        <v>3096.855</v>
      </c>
      <c r="X76">
        <v>1386.077</v>
      </c>
      <c r="Y76">
        <v>2.234</v>
      </c>
      <c r="Z76">
        <v>21.323</v>
      </c>
      <c r="AA76">
        <v>124.81858800000001</v>
      </c>
      <c r="AB76">
        <v>2.1227529999999999</v>
      </c>
      <c r="AC76">
        <v>40.955530000000003</v>
      </c>
      <c r="AD76" s="1">
        <v>632</v>
      </c>
      <c r="AE76">
        <v>6</v>
      </c>
      <c r="AF76">
        <v>896</v>
      </c>
      <c r="AG76">
        <v>91</v>
      </c>
      <c r="AH76">
        <v>24.810846999999999</v>
      </c>
      <c r="AI76">
        <v>23024.9</v>
      </c>
      <c r="AJ76">
        <v>11803.4</v>
      </c>
      <c r="AK76">
        <v>8</v>
      </c>
      <c r="AL76">
        <v>3718</v>
      </c>
      <c r="AM76" t="s">
        <v>412</v>
      </c>
      <c r="AN76" t="s">
        <v>602</v>
      </c>
      <c r="AO76">
        <v>493.53899999999999</v>
      </c>
      <c r="AR76" t="s">
        <v>119</v>
      </c>
      <c r="AS76" t="s">
        <v>120</v>
      </c>
      <c r="AT76" t="s">
        <v>478</v>
      </c>
      <c r="AU76" t="s">
        <v>411</v>
      </c>
      <c r="AV76" t="s">
        <v>48</v>
      </c>
      <c r="AW76">
        <v>14</v>
      </c>
      <c r="BB76">
        <v>0.8099401493401549</v>
      </c>
      <c r="BC76" t="s">
        <v>67</v>
      </c>
      <c r="BF76" t="s">
        <v>119</v>
      </c>
      <c r="BG76" t="s">
        <v>120</v>
      </c>
      <c r="BH76" t="s">
        <v>411</v>
      </c>
      <c r="BI76">
        <v>7049</v>
      </c>
      <c r="BJ76">
        <v>14</v>
      </c>
      <c r="BK76" t="s">
        <v>478</v>
      </c>
      <c r="BL76" t="s">
        <v>241</v>
      </c>
      <c r="BM76">
        <v>0.8099401493401549</v>
      </c>
      <c r="BN76" t="s">
        <v>67</v>
      </c>
      <c r="BO76" t="s">
        <v>180</v>
      </c>
      <c r="BP76">
        <v>3061.9070000000002</v>
      </c>
    </row>
    <row r="77" spans="1:68" ht="16.5">
      <c r="A77" s="125" t="str">
        <f t="shared" si="36"/>
        <v>미래교통</v>
      </c>
      <c r="B77" s="126" t="str">
        <f t="shared" si="35"/>
        <v>이은성</v>
      </c>
      <c r="C77" s="127" t="str">
        <f t="shared" si="37"/>
        <v>F</v>
      </c>
      <c r="D77" s="128">
        <f t="shared" si="38"/>
        <v>0.79018947292201958</v>
      </c>
      <c r="E77" s="129">
        <f t="shared" si="39"/>
        <v>2740</v>
      </c>
      <c r="F77" s="130" t="str">
        <f t="shared" si="40"/>
        <v>111</v>
      </c>
      <c r="G77" s="131" t="str">
        <f t="shared" si="41"/>
        <v>70바6001</v>
      </c>
      <c r="H77" s="132">
        <f t="shared" si="42"/>
        <v>12</v>
      </c>
      <c r="I77" s="133">
        <f t="shared" si="43"/>
        <v>3536.3889999999997</v>
      </c>
      <c r="J77" s="134">
        <f t="shared" si="44"/>
        <v>2.7076158347219211E-2</v>
      </c>
      <c r="K77" s="134">
        <f t="shared" si="45"/>
        <v>0.31160677304556639</v>
      </c>
      <c r="L77" s="134">
        <f t="shared" si="46"/>
        <v>0.12583457306308782</v>
      </c>
      <c r="M77" s="135">
        <f t="shared" si="47"/>
        <v>24.399000000000001</v>
      </c>
      <c r="N77" s="136">
        <f t="shared" si="48"/>
        <v>0.14129334844606989</v>
      </c>
      <c r="O77" s="136">
        <f t="shared" si="49"/>
        <v>50.922122779963587</v>
      </c>
      <c r="P77" s="218">
        <f t="shared" si="50"/>
        <v>13</v>
      </c>
      <c r="Q77" s="219">
        <f t="shared" si="51"/>
        <v>5</v>
      </c>
      <c r="R77" s="219">
        <f t="shared" si="52"/>
        <v>1802</v>
      </c>
      <c r="T77">
        <v>510</v>
      </c>
      <c r="U77">
        <v>2740</v>
      </c>
      <c r="V77" t="s">
        <v>330</v>
      </c>
      <c r="W77">
        <v>3538.7370000000001</v>
      </c>
      <c r="X77">
        <v>1580.3430000000001</v>
      </c>
      <c r="Y77">
        <v>2.2389999999999999</v>
      </c>
      <c r="Z77">
        <v>24.399000000000001</v>
      </c>
      <c r="AA77">
        <v>126.186365</v>
      </c>
      <c r="AB77">
        <v>3.416642</v>
      </c>
      <c r="AC77">
        <v>39.320526000000001</v>
      </c>
      <c r="AD77" s="1">
        <v>445</v>
      </c>
      <c r="AE77">
        <v>5</v>
      </c>
      <c r="AF77">
        <v>1802</v>
      </c>
      <c r="AG77">
        <v>92</v>
      </c>
      <c r="AH77">
        <v>28.043735000000002</v>
      </c>
      <c r="AI77">
        <v>25879.7</v>
      </c>
      <c r="AJ77">
        <v>14096.6</v>
      </c>
      <c r="AK77">
        <v>13</v>
      </c>
      <c r="AL77">
        <v>4957</v>
      </c>
      <c r="AM77" t="s">
        <v>331</v>
      </c>
      <c r="AN77" t="s">
        <v>603</v>
      </c>
      <c r="AO77">
        <v>744.88900000000001</v>
      </c>
      <c r="AR77" t="s">
        <v>119</v>
      </c>
      <c r="AS77" t="s">
        <v>120</v>
      </c>
      <c r="AT77" t="s">
        <v>205</v>
      </c>
      <c r="AU77" t="s">
        <v>330</v>
      </c>
      <c r="AV77" t="s">
        <v>48</v>
      </c>
      <c r="AW77">
        <v>12</v>
      </c>
      <c r="BB77">
        <v>0.79018947292201958</v>
      </c>
      <c r="BC77" t="s">
        <v>70</v>
      </c>
      <c r="BF77" t="s">
        <v>119</v>
      </c>
      <c r="BG77" t="s">
        <v>120</v>
      </c>
      <c r="BH77" t="s">
        <v>330</v>
      </c>
      <c r="BI77">
        <v>2740</v>
      </c>
      <c r="BJ77">
        <v>12</v>
      </c>
      <c r="BK77" t="s">
        <v>205</v>
      </c>
      <c r="BL77" t="s">
        <v>203</v>
      </c>
      <c r="BM77">
        <v>0.79018947292201958</v>
      </c>
      <c r="BN77" t="s">
        <v>70</v>
      </c>
      <c r="BO77" t="s">
        <v>189</v>
      </c>
      <c r="BP77">
        <v>3536.3889999999997</v>
      </c>
    </row>
    <row r="78" spans="1:68" ht="16.5">
      <c r="A78" s="108" t="str">
        <f t="shared" si="36"/>
        <v>미래교통</v>
      </c>
      <c r="B78" s="109" t="str">
        <f t="shared" si="35"/>
        <v>이인수</v>
      </c>
      <c r="C78" s="110" t="str">
        <f t="shared" si="37"/>
        <v>D</v>
      </c>
      <c r="D78" s="111">
        <f t="shared" si="38"/>
        <v>0.82655172413793099</v>
      </c>
      <c r="E78" s="112">
        <f t="shared" si="39"/>
        <v>8930</v>
      </c>
      <c r="F78" s="113" t="str">
        <f t="shared" si="40"/>
        <v>111</v>
      </c>
      <c r="G78" s="114" t="str">
        <f t="shared" si="41"/>
        <v>70바5077</v>
      </c>
      <c r="H78" s="115">
        <f t="shared" si="42"/>
        <v>1</v>
      </c>
      <c r="I78" s="116">
        <f t="shared" si="43"/>
        <v>3085.1689999999999</v>
      </c>
      <c r="J78" s="117">
        <f t="shared" si="44"/>
        <v>3.4388920537473659E-2</v>
      </c>
      <c r="K78" s="117">
        <f t="shared" si="45"/>
        <v>0.30779623086786617</v>
      </c>
      <c r="L78" s="117">
        <f t="shared" si="46"/>
        <v>0.13094906632343317</v>
      </c>
      <c r="M78" s="118">
        <f t="shared" si="47"/>
        <v>23.077000000000002</v>
      </c>
      <c r="N78" s="119">
        <f t="shared" si="48"/>
        <v>0.22689194660000797</v>
      </c>
      <c r="O78" s="119">
        <f t="shared" si="49"/>
        <v>13.192146038029035</v>
      </c>
      <c r="P78" s="220">
        <f t="shared" si="50"/>
        <v>29</v>
      </c>
      <c r="Q78" s="221">
        <f t="shared" si="51"/>
        <v>7</v>
      </c>
      <c r="R78" s="221">
        <f t="shared" si="52"/>
        <v>407</v>
      </c>
      <c r="T78">
        <v>510</v>
      </c>
      <c r="U78">
        <v>8930</v>
      </c>
      <c r="V78" t="s">
        <v>604</v>
      </c>
      <c r="W78">
        <v>3085.1689999999999</v>
      </c>
      <c r="X78">
        <v>1286.9580000000001</v>
      </c>
      <c r="Y78">
        <v>2.3969999999999998</v>
      </c>
      <c r="Z78">
        <v>23.077000000000002</v>
      </c>
      <c r="AA78">
        <v>109.264145</v>
      </c>
      <c r="AB78">
        <v>3.757476</v>
      </c>
      <c r="AC78">
        <v>33.631092000000002</v>
      </c>
      <c r="AD78" s="1">
        <v>404</v>
      </c>
      <c r="AE78">
        <v>7</v>
      </c>
      <c r="AF78">
        <v>407</v>
      </c>
      <c r="AG78">
        <v>93</v>
      </c>
      <c r="AH78">
        <v>28.235876999999999</v>
      </c>
      <c r="AI78">
        <v>23971.3</v>
      </c>
      <c r="AJ78">
        <v>14201.2</v>
      </c>
      <c r="AK78">
        <v>29</v>
      </c>
      <c r="AL78">
        <v>15853</v>
      </c>
      <c r="AM78" t="s">
        <v>605</v>
      </c>
      <c r="AN78" t="s">
        <v>606</v>
      </c>
      <c r="AO78">
        <v>3085.1689999999999</v>
      </c>
      <c r="AR78" t="s">
        <v>119</v>
      </c>
      <c r="AS78" t="s">
        <v>120</v>
      </c>
      <c r="AT78" t="s">
        <v>471</v>
      </c>
      <c r="AU78" t="s">
        <v>604</v>
      </c>
      <c r="AV78" t="s">
        <v>48</v>
      </c>
      <c r="AW78">
        <v>1</v>
      </c>
      <c r="BB78">
        <v>0.82655172413793099</v>
      </c>
      <c r="BC78" t="s">
        <v>67</v>
      </c>
      <c r="BF78" t="s">
        <v>119</v>
      </c>
      <c r="BG78" t="s">
        <v>120</v>
      </c>
      <c r="BH78" t="s">
        <v>604</v>
      </c>
      <c r="BI78">
        <v>8930</v>
      </c>
      <c r="BJ78">
        <v>1</v>
      </c>
      <c r="BK78" t="s">
        <v>471</v>
      </c>
      <c r="BL78" t="s">
        <v>175</v>
      </c>
      <c r="BM78">
        <v>0.82655172413793099</v>
      </c>
      <c r="BN78" t="s">
        <v>67</v>
      </c>
      <c r="BO78" t="s">
        <v>180</v>
      </c>
      <c r="BP78">
        <v>3085.1689999999999</v>
      </c>
    </row>
    <row r="79" spans="1:68" ht="16.5">
      <c r="A79" s="125" t="str">
        <f t="shared" si="36"/>
        <v>미래교통</v>
      </c>
      <c r="B79" s="126" t="str">
        <f t="shared" si="35"/>
        <v>이정구</v>
      </c>
      <c r="C79" s="127" t="str">
        <f t="shared" si="37"/>
        <v>C</v>
      </c>
      <c r="D79" s="128">
        <f t="shared" si="38"/>
        <v>0.88689655172413795</v>
      </c>
      <c r="E79" s="129">
        <f t="shared" si="39"/>
        <v>5120</v>
      </c>
      <c r="F79" s="130" t="str">
        <f t="shared" si="40"/>
        <v>111</v>
      </c>
      <c r="G79" s="131" t="str">
        <f t="shared" si="41"/>
        <v>70바5907</v>
      </c>
      <c r="H79" s="132">
        <f t="shared" si="42"/>
        <v>1</v>
      </c>
      <c r="I79" s="133">
        <f t="shared" si="43"/>
        <v>3974.4989999999998</v>
      </c>
      <c r="J79" s="134">
        <f t="shared" si="44"/>
        <v>4.2984287957424823E-3</v>
      </c>
      <c r="K79" s="134">
        <f t="shared" si="45"/>
        <v>0.19600802885139862</v>
      </c>
      <c r="L79" s="134">
        <f t="shared" si="46"/>
        <v>0.22719844689859026</v>
      </c>
      <c r="M79" s="135">
        <f t="shared" si="47"/>
        <v>22.460999999999999</v>
      </c>
      <c r="N79" s="136">
        <f t="shared" si="48"/>
        <v>0.25160403864738679</v>
      </c>
      <c r="O79" s="136">
        <f t="shared" si="49"/>
        <v>23.02176953623589</v>
      </c>
      <c r="P79" s="218">
        <f t="shared" si="50"/>
        <v>0</v>
      </c>
      <c r="Q79" s="219">
        <f t="shared" si="51"/>
        <v>10</v>
      </c>
      <c r="R79" s="219">
        <f t="shared" si="52"/>
        <v>915</v>
      </c>
      <c r="T79">
        <v>510</v>
      </c>
      <c r="U79">
        <v>5120</v>
      </c>
      <c r="V79" t="s">
        <v>607</v>
      </c>
      <c r="W79">
        <v>3974.4989999999998</v>
      </c>
      <c r="X79">
        <v>1545.2739999999999</v>
      </c>
      <c r="Y79">
        <v>2.5720000000000001</v>
      </c>
      <c r="Z79">
        <v>22.460999999999999</v>
      </c>
      <c r="AA79">
        <v>114.114953</v>
      </c>
      <c r="AB79">
        <v>0.49051499999999998</v>
      </c>
      <c r="AC79">
        <v>22.367446999999999</v>
      </c>
      <c r="AD79" s="1">
        <v>903</v>
      </c>
      <c r="AE79">
        <v>10</v>
      </c>
      <c r="AF79">
        <v>915</v>
      </c>
      <c r="AG79">
        <v>91</v>
      </c>
      <c r="AH79">
        <v>34.828906000000003</v>
      </c>
      <c r="AI79">
        <v>23077.5</v>
      </c>
      <c r="AJ79">
        <v>10635.1</v>
      </c>
      <c r="AK79">
        <v>0</v>
      </c>
      <c r="AL79">
        <v>0</v>
      </c>
      <c r="AM79" t="s">
        <v>608</v>
      </c>
      <c r="AN79" t="s">
        <v>609</v>
      </c>
      <c r="AO79">
        <v>3974.4989999999998</v>
      </c>
      <c r="AR79" t="s">
        <v>119</v>
      </c>
      <c r="AS79" t="s">
        <v>120</v>
      </c>
      <c r="AT79" t="s">
        <v>478</v>
      </c>
      <c r="AU79" t="s">
        <v>607</v>
      </c>
      <c r="AV79" t="s">
        <v>48</v>
      </c>
      <c r="AW79">
        <v>1</v>
      </c>
      <c r="BB79">
        <v>0.88689655172413795</v>
      </c>
      <c r="BC79" t="s">
        <v>69</v>
      </c>
      <c r="BF79" t="s">
        <v>119</v>
      </c>
      <c r="BG79" t="s">
        <v>120</v>
      </c>
      <c r="BH79" t="s">
        <v>607</v>
      </c>
      <c r="BI79">
        <v>5120</v>
      </c>
      <c r="BJ79">
        <v>1</v>
      </c>
      <c r="BK79" t="s">
        <v>478</v>
      </c>
      <c r="BL79" t="s">
        <v>175</v>
      </c>
      <c r="BM79">
        <v>0.88689655172413795</v>
      </c>
      <c r="BN79" t="s">
        <v>69</v>
      </c>
      <c r="BO79" t="s">
        <v>178</v>
      </c>
      <c r="BP79">
        <v>3974.4989999999998</v>
      </c>
    </row>
    <row r="80" spans="1:68" ht="16.5">
      <c r="A80" s="108" t="str">
        <f t="shared" si="36"/>
        <v>미래교통</v>
      </c>
      <c r="B80" s="109" t="str">
        <f t="shared" si="35"/>
        <v>이정철</v>
      </c>
      <c r="C80" s="110" t="str">
        <f t="shared" si="37"/>
        <v>C</v>
      </c>
      <c r="D80" s="111">
        <f t="shared" si="38"/>
        <v>0.89137931034482765</v>
      </c>
      <c r="E80" s="112">
        <f t="shared" si="39"/>
        <v>6211</v>
      </c>
      <c r="F80" s="113" t="str">
        <f t="shared" si="40"/>
        <v>111</v>
      </c>
      <c r="G80" s="114" t="str">
        <f t="shared" si="41"/>
        <v>70바5078</v>
      </c>
      <c r="H80" s="115">
        <f t="shared" si="42"/>
        <v>1</v>
      </c>
      <c r="I80" s="116">
        <f t="shared" si="43"/>
        <v>3967.5039999999999</v>
      </c>
      <c r="J80" s="117">
        <f t="shared" si="44"/>
        <v>3.1599129165910234E-2</v>
      </c>
      <c r="K80" s="117">
        <f t="shared" si="45"/>
        <v>0.28734571292842054</v>
      </c>
      <c r="L80" s="117">
        <f t="shared" si="46"/>
        <v>0.17189648706088262</v>
      </c>
      <c r="M80" s="118">
        <f t="shared" si="47"/>
        <v>21.616</v>
      </c>
      <c r="N80" s="119">
        <f t="shared" si="48"/>
        <v>0.1260238174933157</v>
      </c>
      <c r="O80" s="119">
        <f t="shared" si="49"/>
        <v>14.820400937213927</v>
      </c>
      <c r="P80" s="220">
        <f t="shared" si="50"/>
        <v>26</v>
      </c>
      <c r="Q80" s="221">
        <f t="shared" si="51"/>
        <v>5</v>
      </c>
      <c r="R80" s="221">
        <f t="shared" si="52"/>
        <v>588</v>
      </c>
      <c r="T80">
        <v>510</v>
      </c>
      <c r="U80">
        <v>6211</v>
      </c>
      <c r="V80" t="s">
        <v>332</v>
      </c>
      <c r="W80">
        <v>3967.5039999999999</v>
      </c>
      <c r="X80">
        <v>1534.5840000000001</v>
      </c>
      <c r="Y80">
        <v>2.585</v>
      </c>
      <c r="Z80">
        <v>21.616</v>
      </c>
      <c r="AA80">
        <v>134.646084</v>
      </c>
      <c r="AB80">
        <v>4.2546989999999996</v>
      </c>
      <c r="AC80">
        <v>38.689974999999997</v>
      </c>
      <c r="AD80" s="1">
        <v>682</v>
      </c>
      <c r="AE80">
        <v>5</v>
      </c>
      <c r="AF80">
        <v>588</v>
      </c>
      <c r="AG80">
        <v>93</v>
      </c>
      <c r="AH80">
        <v>29.466166999999999</v>
      </c>
      <c r="AI80">
        <v>31734.1</v>
      </c>
      <c r="AJ80">
        <v>10250.4</v>
      </c>
      <c r="AK80">
        <v>26</v>
      </c>
      <c r="AL80">
        <v>22843</v>
      </c>
      <c r="AM80" t="s">
        <v>333</v>
      </c>
      <c r="AN80" t="s">
        <v>610</v>
      </c>
      <c r="AO80">
        <v>3967.5039999999999</v>
      </c>
      <c r="AR80" t="s">
        <v>119</v>
      </c>
      <c r="AS80" t="s">
        <v>120</v>
      </c>
      <c r="AT80" t="s">
        <v>198</v>
      </c>
      <c r="AU80" t="s">
        <v>332</v>
      </c>
      <c r="AV80" t="s">
        <v>48</v>
      </c>
      <c r="AW80">
        <v>1</v>
      </c>
      <c r="BB80">
        <v>0.89137931034482765</v>
      </c>
      <c r="BC80" t="s">
        <v>69</v>
      </c>
      <c r="BF80" t="s">
        <v>119</v>
      </c>
      <c r="BG80" t="s">
        <v>120</v>
      </c>
      <c r="BH80" t="s">
        <v>332</v>
      </c>
      <c r="BI80">
        <v>6211</v>
      </c>
      <c r="BJ80">
        <v>1</v>
      </c>
      <c r="BK80" t="s">
        <v>198</v>
      </c>
      <c r="BL80" t="s">
        <v>175</v>
      </c>
      <c r="BM80">
        <v>0.89137931034482765</v>
      </c>
      <c r="BN80" t="s">
        <v>69</v>
      </c>
      <c r="BO80" t="s">
        <v>178</v>
      </c>
      <c r="BP80">
        <v>3967.5039999999999</v>
      </c>
    </row>
    <row r="81" spans="1:68" ht="16.5">
      <c r="A81" s="125" t="str">
        <f t="shared" si="36"/>
        <v>미래교통</v>
      </c>
      <c r="B81" s="126" t="str">
        <f t="shared" si="35"/>
        <v>이제용</v>
      </c>
      <c r="C81" s="127" t="str">
        <f t="shared" si="37"/>
        <v>C</v>
      </c>
      <c r="D81" s="128">
        <f t="shared" si="38"/>
        <v>0.89</v>
      </c>
      <c r="E81" s="129">
        <f t="shared" si="39"/>
        <v>3778</v>
      </c>
      <c r="F81" s="130" t="str">
        <f t="shared" si="40"/>
        <v>111</v>
      </c>
      <c r="G81" s="131" t="str">
        <f t="shared" si="41"/>
        <v>70바5080</v>
      </c>
      <c r="H81" s="132">
        <f t="shared" si="42"/>
        <v>1</v>
      </c>
      <c r="I81" s="133">
        <f t="shared" si="43"/>
        <v>4020.0340000000001</v>
      </c>
      <c r="J81" s="134">
        <f t="shared" si="44"/>
        <v>2.342882812071008E-2</v>
      </c>
      <c r="K81" s="134">
        <f t="shared" si="45"/>
        <v>0.27797747312639387</v>
      </c>
      <c r="L81" s="134">
        <f t="shared" si="46"/>
        <v>0.16094391241467113</v>
      </c>
      <c r="M81" s="135">
        <f t="shared" si="47"/>
        <v>21.440999999999999</v>
      </c>
      <c r="N81" s="136">
        <f t="shared" si="48"/>
        <v>0</v>
      </c>
      <c r="O81" s="136">
        <f t="shared" si="49"/>
        <v>10.150968983205482</v>
      </c>
      <c r="P81" s="218">
        <f t="shared" si="50"/>
        <v>14</v>
      </c>
      <c r="Q81" s="219">
        <f t="shared" si="51"/>
        <v>0</v>
      </c>
      <c r="R81" s="219">
        <f t="shared" si="52"/>
        <v>409</v>
      </c>
      <c r="T81">
        <v>510</v>
      </c>
      <c r="U81">
        <v>3778</v>
      </c>
      <c r="V81" t="s">
        <v>334</v>
      </c>
      <c r="W81">
        <v>4029.172</v>
      </c>
      <c r="X81">
        <v>1617.395</v>
      </c>
      <c r="Y81">
        <v>2.4910000000000001</v>
      </c>
      <c r="Z81">
        <v>21.440999999999999</v>
      </c>
      <c r="AA81">
        <v>136.748581</v>
      </c>
      <c r="AB81">
        <v>3.203859</v>
      </c>
      <c r="AC81">
        <v>38.013024999999999</v>
      </c>
      <c r="AD81" s="1">
        <v>647</v>
      </c>
      <c r="AE81">
        <v>0</v>
      </c>
      <c r="AF81">
        <v>409</v>
      </c>
      <c r="AG81">
        <v>91</v>
      </c>
      <c r="AH81">
        <v>29.464086000000002</v>
      </c>
      <c r="AI81">
        <v>28182</v>
      </c>
      <c r="AJ81">
        <v>13928.8</v>
      </c>
      <c r="AK81">
        <v>14</v>
      </c>
      <c r="AL81">
        <v>4801</v>
      </c>
      <c r="AM81" t="s">
        <v>335</v>
      </c>
      <c r="AN81" t="s">
        <v>611</v>
      </c>
      <c r="AO81">
        <v>4020.0340000000001</v>
      </c>
      <c r="AR81" t="s">
        <v>119</v>
      </c>
      <c r="AS81" t="s">
        <v>120</v>
      </c>
      <c r="AT81" t="s">
        <v>199</v>
      </c>
      <c r="AU81" t="s">
        <v>334</v>
      </c>
      <c r="AV81" t="s">
        <v>48</v>
      </c>
      <c r="AW81">
        <v>1</v>
      </c>
      <c r="BB81">
        <v>0.89</v>
      </c>
      <c r="BC81" t="s">
        <v>69</v>
      </c>
      <c r="BF81" t="s">
        <v>119</v>
      </c>
      <c r="BG81" t="s">
        <v>120</v>
      </c>
      <c r="BH81" t="s">
        <v>334</v>
      </c>
      <c r="BI81">
        <v>3778</v>
      </c>
      <c r="BJ81">
        <v>1</v>
      </c>
      <c r="BK81" t="s">
        <v>199</v>
      </c>
      <c r="BL81" t="s">
        <v>175</v>
      </c>
      <c r="BM81">
        <v>0.89</v>
      </c>
      <c r="BN81" t="s">
        <v>69</v>
      </c>
      <c r="BO81" t="s">
        <v>178</v>
      </c>
      <c r="BP81">
        <v>4020.0340000000001</v>
      </c>
    </row>
    <row r="82" spans="1:68" ht="16.5">
      <c r="A82" s="108" t="str">
        <f t="shared" si="36"/>
        <v>미래교통</v>
      </c>
      <c r="B82" s="109" t="str">
        <f t="shared" si="35"/>
        <v>이지만</v>
      </c>
      <c r="C82" s="110" t="str">
        <f t="shared" si="37"/>
        <v>A</v>
      </c>
      <c r="D82" s="111">
        <f t="shared" si="38"/>
        <v>0.99740457034384522</v>
      </c>
      <c r="E82" s="112">
        <f t="shared" si="39"/>
        <v>2200</v>
      </c>
      <c r="F82" s="113" t="str">
        <f t="shared" si="40"/>
        <v>111</v>
      </c>
      <c r="G82" s="114" t="str">
        <f t="shared" si="41"/>
        <v>70바5994</v>
      </c>
      <c r="H82" s="115">
        <f t="shared" si="42"/>
        <v>12</v>
      </c>
      <c r="I82" s="116">
        <f t="shared" si="43"/>
        <v>4355.9380000000001</v>
      </c>
      <c r="J82" s="117">
        <f t="shared" si="44"/>
        <v>2.055717794580832E-3</v>
      </c>
      <c r="K82" s="117">
        <f t="shared" si="45"/>
        <v>0.27783665145450936</v>
      </c>
      <c r="L82" s="117">
        <f t="shared" si="46"/>
        <v>0.21074680126301154</v>
      </c>
      <c r="M82" s="118">
        <f t="shared" si="47"/>
        <v>18.577000000000002</v>
      </c>
      <c r="N82" s="119">
        <f t="shared" si="48"/>
        <v>0.18365734314859394</v>
      </c>
      <c r="O82" s="119">
        <f t="shared" si="49"/>
        <v>4.2700332282048095</v>
      </c>
      <c r="P82" s="220">
        <f t="shared" si="50"/>
        <v>11</v>
      </c>
      <c r="Q82" s="221">
        <f t="shared" si="51"/>
        <v>8</v>
      </c>
      <c r="R82" s="221">
        <f t="shared" si="52"/>
        <v>186</v>
      </c>
      <c r="T82">
        <v>510</v>
      </c>
      <c r="U82">
        <v>2200</v>
      </c>
      <c r="V82" t="s">
        <v>336</v>
      </c>
      <c r="W82">
        <v>4355.9380000000001</v>
      </c>
      <c r="X82">
        <v>1524.79</v>
      </c>
      <c r="Y82">
        <v>2.8570000000000002</v>
      </c>
      <c r="Z82">
        <v>18.577000000000002</v>
      </c>
      <c r="AA82">
        <v>141.194964</v>
      </c>
      <c r="AB82">
        <v>0.29025699999999999</v>
      </c>
      <c r="AC82">
        <v>39.229135999999997</v>
      </c>
      <c r="AD82" s="1">
        <v>918</v>
      </c>
      <c r="AE82">
        <v>8</v>
      </c>
      <c r="AF82">
        <v>186</v>
      </c>
      <c r="AG82">
        <v>107</v>
      </c>
      <c r="AH82">
        <v>30.850518999999998</v>
      </c>
      <c r="AI82">
        <v>24416.400000000001</v>
      </c>
      <c r="AJ82">
        <v>12566</v>
      </c>
      <c r="AK82">
        <v>11</v>
      </c>
      <c r="AL82">
        <v>2073</v>
      </c>
      <c r="AM82" t="s">
        <v>337</v>
      </c>
      <c r="AN82" t="s">
        <v>612</v>
      </c>
      <c r="AO82">
        <v>736.74400000000003</v>
      </c>
      <c r="AR82" t="s">
        <v>119</v>
      </c>
      <c r="AS82" t="s">
        <v>120</v>
      </c>
      <c r="AT82" t="s">
        <v>204</v>
      </c>
      <c r="AU82" t="s">
        <v>336</v>
      </c>
      <c r="AV82" t="s">
        <v>48</v>
      </c>
      <c r="AW82">
        <v>12</v>
      </c>
      <c r="BB82">
        <v>0.99740457034384522</v>
      </c>
      <c r="BC82" t="s">
        <v>66</v>
      </c>
      <c r="BF82" t="s">
        <v>119</v>
      </c>
      <c r="BG82" t="s">
        <v>120</v>
      </c>
      <c r="BH82" t="s">
        <v>336</v>
      </c>
      <c r="BI82">
        <v>2200</v>
      </c>
      <c r="BJ82">
        <v>12</v>
      </c>
      <c r="BK82" t="s">
        <v>204</v>
      </c>
      <c r="BL82" t="s">
        <v>205</v>
      </c>
      <c r="BM82">
        <v>0.99740457034384522</v>
      </c>
      <c r="BN82" t="s">
        <v>66</v>
      </c>
      <c r="BO82" t="s">
        <v>179</v>
      </c>
      <c r="BP82">
        <v>4355.9380000000001</v>
      </c>
    </row>
    <row r="83" spans="1:68" ht="16.5">
      <c r="A83" s="125" t="str">
        <f t="shared" si="36"/>
        <v>미래교통</v>
      </c>
      <c r="B83" s="126" t="str">
        <f t="shared" si="35"/>
        <v>이창규</v>
      </c>
      <c r="C83" s="127" t="str">
        <f t="shared" si="37"/>
        <v>C</v>
      </c>
      <c r="D83" s="128">
        <f t="shared" si="38"/>
        <v>0.86550000000000005</v>
      </c>
      <c r="E83" s="129">
        <f t="shared" si="39"/>
        <v>2020</v>
      </c>
      <c r="F83" s="130" t="str">
        <f t="shared" si="40"/>
        <v>111-2</v>
      </c>
      <c r="G83" s="131" t="str">
        <f t="shared" si="41"/>
        <v>70바5027</v>
      </c>
      <c r="H83" s="132">
        <f t="shared" si="42"/>
        <v>1</v>
      </c>
      <c r="I83" s="133">
        <f t="shared" si="43"/>
        <v>609.01599999999996</v>
      </c>
      <c r="J83" s="134">
        <f t="shared" si="44"/>
        <v>3.71585342729037E-2</v>
      </c>
      <c r="K83" s="134">
        <f t="shared" si="45"/>
        <v>0.38444721984312324</v>
      </c>
      <c r="L83" s="134">
        <f t="shared" si="46"/>
        <v>0.17405125645303243</v>
      </c>
      <c r="M83" s="135">
        <f t="shared" si="47"/>
        <v>18.942</v>
      </c>
      <c r="N83" s="136">
        <f t="shared" si="48"/>
        <v>1.4777936868653698</v>
      </c>
      <c r="O83" s="136">
        <f t="shared" si="49"/>
        <v>47.617796576773024</v>
      </c>
      <c r="P83" s="218">
        <f t="shared" si="50"/>
        <v>9</v>
      </c>
      <c r="Q83" s="219">
        <f t="shared" si="51"/>
        <v>9</v>
      </c>
      <c r="R83" s="219">
        <f t="shared" si="52"/>
        <v>290</v>
      </c>
      <c r="T83">
        <v>510</v>
      </c>
      <c r="U83">
        <v>2020</v>
      </c>
      <c r="V83" t="s">
        <v>613</v>
      </c>
      <c r="W83">
        <v>609.01599999999996</v>
      </c>
      <c r="X83">
        <v>351.82400000000001</v>
      </c>
      <c r="Y83">
        <v>1.7310000000000001</v>
      </c>
      <c r="Z83">
        <v>18.942</v>
      </c>
      <c r="AA83">
        <v>35.881931999999999</v>
      </c>
      <c r="AB83">
        <v>1.3333200000000001</v>
      </c>
      <c r="AC83">
        <v>13.794708999999999</v>
      </c>
      <c r="AD83" s="1">
        <v>106</v>
      </c>
      <c r="AE83">
        <v>9</v>
      </c>
      <c r="AF83">
        <v>290</v>
      </c>
      <c r="AG83">
        <v>90</v>
      </c>
      <c r="AH83">
        <v>16.972776</v>
      </c>
      <c r="AI83">
        <v>265.3</v>
      </c>
      <c r="AJ83">
        <v>11.1</v>
      </c>
      <c r="AK83">
        <v>9</v>
      </c>
      <c r="AL83">
        <v>1502</v>
      </c>
      <c r="AM83" t="s">
        <v>614</v>
      </c>
      <c r="AN83" t="s">
        <v>615</v>
      </c>
      <c r="AO83">
        <v>609.01599999999996</v>
      </c>
      <c r="AR83" t="s">
        <v>119</v>
      </c>
      <c r="AS83" t="s">
        <v>121</v>
      </c>
      <c r="AT83" t="s">
        <v>215</v>
      </c>
      <c r="AU83" t="s">
        <v>613</v>
      </c>
      <c r="AV83" t="s">
        <v>48</v>
      </c>
      <c r="AW83">
        <v>1</v>
      </c>
      <c r="BB83">
        <v>0.86550000000000005</v>
      </c>
      <c r="BC83" t="s">
        <v>69</v>
      </c>
      <c r="BF83" t="s">
        <v>119</v>
      </c>
      <c r="BG83" t="s">
        <v>121</v>
      </c>
      <c r="BH83" t="s">
        <v>613</v>
      </c>
      <c r="BI83">
        <v>2020</v>
      </c>
      <c r="BJ83">
        <v>1</v>
      </c>
      <c r="BK83" t="s">
        <v>215</v>
      </c>
      <c r="BL83" t="s">
        <v>175</v>
      </c>
      <c r="BM83">
        <v>0.86550000000000005</v>
      </c>
      <c r="BN83" t="s">
        <v>69</v>
      </c>
      <c r="BO83" t="s">
        <v>178</v>
      </c>
      <c r="BP83">
        <v>609.01599999999996</v>
      </c>
    </row>
    <row r="84" spans="1:68" ht="16.5">
      <c r="A84" s="108" t="str">
        <f t="shared" si="36"/>
        <v>미래교통</v>
      </c>
      <c r="B84" s="109" t="str">
        <f t="shared" si="35"/>
        <v>이창신</v>
      </c>
      <c r="C84" s="110" t="str">
        <f t="shared" si="37"/>
        <v>B</v>
      </c>
      <c r="D84" s="111">
        <f t="shared" si="38"/>
        <v>0.93138326192145204</v>
      </c>
      <c r="E84" s="112">
        <f t="shared" si="39"/>
        <v>4818</v>
      </c>
      <c r="F84" s="113" t="str">
        <f t="shared" si="40"/>
        <v>111</v>
      </c>
      <c r="G84" s="114" t="str">
        <f t="shared" si="41"/>
        <v>70바5078</v>
      </c>
      <c r="H84" s="115">
        <f t="shared" si="42"/>
        <v>2</v>
      </c>
      <c r="I84" s="116">
        <f t="shared" si="43"/>
        <v>4450.6710000000003</v>
      </c>
      <c r="J84" s="117">
        <f t="shared" si="44"/>
        <v>5.5566904526956878E-3</v>
      </c>
      <c r="K84" s="117">
        <f t="shared" si="45"/>
        <v>0.26330545892102414</v>
      </c>
      <c r="L84" s="117">
        <f t="shared" si="46"/>
        <v>0.15817839602163358</v>
      </c>
      <c r="M84" s="118">
        <f t="shared" si="47"/>
        <v>19.503</v>
      </c>
      <c r="N84" s="119">
        <f t="shared" si="48"/>
        <v>2.246852216216386E-2</v>
      </c>
      <c r="O84" s="119">
        <f t="shared" si="49"/>
        <v>7.7067031016222041</v>
      </c>
      <c r="P84" s="220">
        <f t="shared" si="50"/>
        <v>17</v>
      </c>
      <c r="Q84" s="221">
        <f t="shared" si="51"/>
        <v>1</v>
      </c>
      <c r="R84" s="221">
        <f t="shared" si="52"/>
        <v>343</v>
      </c>
      <c r="T84">
        <v>510</v>
      </c>
      <c r="U84">
        <v>4818</v>
      </c>
      <c r="V84" t="s">
        <v>338</v>
      </c>
      <c r="W84">
        <v>4450.6710000000003</v>
      </c>
      <c r="X84">
        <v>1651.376</v>
      </c>
      <c r="Y84">
        <v>2.6949999999999998</v>
      </c>
      <c r="Z84">
        <v>19.503</v>
      </c>
      <c r="AA84">
        <v>145.26524499999999</v>
      </c>
      <c r="AB84">
        <v>0.80719399999999997</v>
      </c>
      <c r="AC84">
        <v>38.249132000000003</v>
      </c>
      <c r="AD84" s="1">
        <v>704</v>
      </c>
      <c r="AE84">
        <v>1</v>
      </c>
      <c r="AF84">
        <v>343</v>
      </c>
      <c r="AG84">
        <v>91</v>
      </c>
      <c r="AH84">
        <v>30.638235999999999</v>
      </c>
      <c r="AI84">
        <v>32511.1</v>
      </c>
      <c r="AJ84">
        <v>15071.8</v>
      </c>
      <c r="AK84">
        <v>17</v>
      </c>
      <c r="AL84">
        <v>8082</v>
      </c>
      <c r="AM84" t="s">
        <v>339</v>
      </c>
      <c r="AN84" t="s">
        <v>616</v>
      </c>
      <c r="AO84">
        <v>4235.37</v>
      </c>
      <c r="AR84" t="s">
        <v>119</v>
      </c>
      <c r="AS84" t="s">
        <v>120</v>
      </c>
      <c r="AT84" t="s">
        <v>198</v>
      </c>
      <c r="AU84" t="s">
        <v>338</v>
      </c>
      <c r="AV84" t="s">
        <v>48</v>
      </c>
      <c r="AW84">
        <v>2</v>
      </c>
      <c r="BB84">
        <v>0.93138326192145204</v>
      </c>
      <c r="BC84" t="s">
        <v>68</v>
      </c>
      <c r="BF84" t="s">
        <v>119</v>
      </c>
      <c r="BG84" t="s">
        <v>120</v>
      </c>
      <c r="BH84" t="s">
        <v>338</v>
      </c>
      <c r="BI84">
        <v>4818</v>
      </c>
      <c r="BJ84">
        <v>2</v>
      </c>
      <c r="BK84" t="s">
        <v>198</v>
      </c>
      <c r="BL84" t="s">
        <v>212</v>
      </c>
      <c r="BM84">
        <v>0.93138326192145204</v>
      </c>
      <c r="BN84" t="s">
        <v>68</v>
      </c>
      <c r="BO84" t="s">
        <v>176</v>
      </c>
      <c r="BP84">
        <v>4450.6710000000003</v>
      </c>
    </row>
    <row r="85" spans="1:68" ht="16.5">
      <c r="A85" s="125" t="str">
        <f t="shared" si="36"/>
        <v>미래교통</v>
      </c>
      <c r="B85" s="126" t="str">
        <f t="shared" si="35"/>
        <v>이태경</v>
      </c>
      <c r="C85" s="127" t="str">
        <f t="shared" si="37"/>
        <v>D</v>
      </c>
      <c r="D85" s="128">
        <f t="shared" si="38"/>
        <v>0.81142857142857139</v>
      </c>
      <c r="E85" s="129">
        <f t="shared" si="39"/>
        <v>814</v>
      </c>
      <c r="F85" s="130" t="str">
        <f t="shared" si="40"/>
        <v>111-2</v>
      </c>
      <c r="G85" s="131" t="str">
        <f t="shared" si="41"/>
        <v>70바5092</v>
      </c>
      <c r="H85" s="132">
        <f t="shared" si="42"/>
        <v>1</v>
      </c>
      <c r="I85" s="133">
        <f t="shared" si="43"/>
        <v>1725.701</v>
      </c>
      <c r="J85" s="134">
        <f t="shared" si="44"/>
        <v>1.0063335477875473E-2</v>
      </c>
      <c r="K85" s="134">
        <f t="shared" si="45"/>
        <v>0.39702276349964194</v>
      </c>
      <c r="L85" s="134">
        <f t="shared" si="46"/>
        <v>0.26655834353691632</v>
      </c>
      <c r="M85" s="135">
        <f t="shared" si="47"/>
        <v>19.210999999999999</v>
      </c>
      <c r="N85" s="136">
        <f t="shared" si="48"/>
        <v>5.7947465986286154E-2</v>
      </c>
      <c r="O85" s="136">
        <f t="shared" si="49"/>
        <v>77.765499353596013</v>
      </c>
      <c r="P85" s="218">
        <f t="shared" si="50"/>
        <v>11</v>
      </c>
      <c r="Q85" s="219">
        <f t="shared" si="51"/>
        <v>1</v>
      </c>
      <c r="R85" s="219">
        <f t="shared" si="52"/>
        <v>1342</v>
      </c>
      <c r="T85">
        <v>510</v>
      </c>
      <c r="U85">
        <v>814</v>
      </c>
      <c r="V85" t="s">
        <v>340</v>
      </c>
      <c r="W85">
        <v>1725.701</v>
      </c>
      <c r="X85">
        <v>1012.446</v>
      </c>
      <c r="Y85">
        <v>1.704</v>
      </c>
      <c r="Z85">
        <v>19.210999999999999</v>
      </c>
      <c r="AA85">
        <v>99.671625000000006</v>
      </c>
      <c r="AB85">
        <v>1.0030289999999999</v>
      </c>
      <c r="AC85">
        <v>39.571904000000004</v>
      </c>
      <c r="AD85" s="1">
        <v>460</v>
      </c>
      <c r="AE85">
        <v>1</v>
      </c>
      <c r="AF85">
        <v>1342</v>
      </c>
      <c r="AG85">
        <v>87</v>
      </c>
      <c r="AH85">
        <v>17.313863999999999</v>
      </c>
      <c r="AI85">
        <v>719.9</v>
      </c>
      <c r="AJ85">
        <v>24.9</v>
      </c>
      <c r="AK85">
        <v>11</v>
      </c>
      <c r="AL85">
        <v>3932</v>
      </c>
      <c r="AM85" t="s">
        <v>341</v>
      </c>
      <c r="AN85" t="s">
        <v>617</v>
      </c>
      <c r="AO85">
        <v>1725.701</v>
      </c>
      <c r="AR85" t="s">
        <v>119</v>
      </c>
      <c r="AS85" t="s">
        <v>121</v>
      </c>
      <c r="AT85" t="s">
        <v>222</v>
      </c>
      <c r="AU85" t="s">
        <v>340</v>
      </c>
      <c r="AV85" t="s">
        <v>48</v>
      </c>
      <c r="AW85">
        <v>1</v>
      </c>
      <c r="BB85">
        <v>0.81142857142857139</v>
      </c>
      <c r="BC85" t="s">
        <v>67</v>
      </c>
      <c r="BF85" t="s">
        <v>119</v>
      </c>
      <c r="BG85" t="s">
        <v>121</v>
      </c>
      <c r="BH85" t="s">
        <v>340</v>
      </c>
      <c r="BI85">
        <v>814</v>
      </c>
      <c r="BJ85">
        <v>1</v>
      </c>
      <c r="BK85" t="s">
        <v>222</v>
      </c>
      <c r="BL85" t="s">
        <v>175</v>
      </c>
      <c r="BM85">
        <v>0.81142857142857139</v>
      </c>
      <c r="BN85" t="s">
        <v>67</v>
      </c>
      <c r="BO85" t="s">
        <v>180</v>
      </c>
      <c r="BP85">
        <v>1725.701</v>
      </c>
    </row>
    <row r="86" spans="1:68" ht="16.5">
      <c r="A86" s="108" t="str">
        <f t="shared" si="36"/>
        <v>미래교통</v>
      </c>
      <c r="B86" s="109" t="str">
        <f t="shared" si="35"/>
        <v>임대성</v>
      </c>
      <c r="C86" s="110" t="str">
        <f t="shared" si="37"/>
        <v>D</v>
      </c>
      <c r="D86" s="111">
        <f t="shared" si="38"/>
        <v>0.84125937688931962</v>
      </c>
      <c r="E86" s="112">
        <f t="shared" si="39"/>
        <v>7566</v>
      </c>
      <c r="F86" s="113" t="str">
        <f t="shared" si="40"/>
        <v>111-2</v>
      </c>
      <c r="G86" s="114" t="str">
        <f t="shared" si="41"/>
        <v>72바1546</v>
      </c>
      <c r="H86" s="115">
        <f t="shared" si="42"/>
        <v>4</v>
      </c>
      <c r="I86" s="116">
        <f t="shared" si="43"/>
        <v>2116.2620000000002</v>
      </c>
      <c r="J86" s="117">
        <f t="shared" si="44"/>
        <v>2.2209599446852538E-2</v>
      </c>
      <c r="K86" s="117">
        <f t="shared" si="45"/>
        <v>0.41171277232533138</v>
      </c>
      <c r="L86" s="117">
        <f t="shared" si="46"/>
        <v>0.20980389006654185</v>
      </c>
      <c r="M86" s="118">
        <f t="shared" si="47"/>
        <v>17.564</v>
      </c>
      <c r="N86" s="119">
        <f t="shared" si="48"/>
        <v>0.56703754072038337</v>
      </c>
      <c r="O86" s="119">
        <f t="shared" si="49"/>
        <v>69.4148456098536</v>
      </c>
      <c r="P86" s="220">
        <f t="shared" si="50"/>
        <v>22</v>
      </c>
      <c r="Q86" s="221">
        <f t="shared" si="51"/>
        <v>12</v>
      </c>
      <c r="R86" s="221">
        <f t="shared" si="52"/>
        <v>1469</v>
      </c>
      <c r="T86">
        <v>510</v>
      </c>
      <c r="U86">
        <v>7566</v>
      </c>
      <c r="V86" t="s">
        <v>342</v>
      </c>
      <c r="W86">
        <v>2116.2620000000002</v>
      </c>
      <c r="X86">
        <v>1116.2929999999999</v>
      </c>
      <c r="Y86">
        <v>1.8959999999999999</v>
      </c>
      <c r="Z86">
        <v>17.564</v>
      </c>
      <c r="AA86">
        <v>130.022471</v>
      </c>
      <c r="AB86">
        <v>2.8877470000000001</v>
      </c>
      <c r="AC86">
        <v>53.531911999999998</v>
      </c>
      <c r="AD86" s="1">
        <v>444</v>
      </c>
      <c r="AE86">
        <v>12</v>
      </c>
      <c r="AF86">
        <v>1469</v>
      </c>
      <c r="AG86">
        <v>92</v>
      </c>
      <c r="AH86">
        <v>16.276125</v>
      </c>
      <c r="AI86">
        <v>3045.2</v>
      </c>
      <c r="AJ86">
        <v>1048.7</v>
      </c>
      <c r="AK86">
        <v>22</v>
      </c>
      <c r="AL86">
        <v>8069</v>
      </c>
      <c r="AM86" t="s">
        <v>343</v>
      </c>
      <c r="AN86" t="s">
        <v>618</v>
      </c>
      <c r="AO86">
        <v>1608.5340000000001</v>
      </c>
      <c r="AR86" t="s">
        <v>119</v>
      </c>
      <c r="AS86" t="s">
        <v>121</v>
      </c>
      <c r="AT86" t="s">
        <v>230</v>
      </c>
      <c r="AU86" t="s">
        <v>342</v>
      </c>
      <c r="AV86" t="s">
        <v>48</v>
      </c>
      <c r="AW86">
        <v>4</v>
      </c>
      <c r="BB86">
        <v>0.84125937688931962</v>
      </c>
      <c r="BC86" t="s">
        <v>67</v>
      </c>
      <c r="BF86" t="s">
        <v>119</v>
      </c>
      <c r="BG86" t="s">
        <v>121</v>
      </c>
      <c r="BH86" t="s">
        <v>342</v>
      </c>
      <c r="BI86">
        <v>7566</v>
      </c>
      <c r="BJ86">
        <v>4</v>
      </c>
      <c r="BK86" t="s">
        <v>230</v>
      </c>
      <c r="BL86" t="s">
        <v>241</v>
      </c>
      <c r="BM86">
        <v>0.84125937688931962</v>
      </c>
      <c r="BN86" t="s">
        <v>67</v>
      </c>
      <c r="BO86" t="s">
        <v>180</v>
      </c>
      <c r="BP86">
        <v>2116.2620000000002</v>
      </c>
    </row>
    <row r="87" spans="1:68" ht="16.5">
      <c r="A87" s="125" t="str">
        <f t="shared" si="36"/>
        <v>미래교통</v>
      </c>
      <c r="B87" s="126" t="str">
        <f t="shared" si="35"/>
        <v>장동운</v>
      </c>
      <c r="C87" s="127" t="str">
        <f t="shared" si="37"/>
        <v>A</v>
      </c>
      <c r="D87" s="128">
        <f t="shared" si="38"/>
        <v>0.97933333333333339</v>
      </c>
      <c r="E87" s="129">
        <f t="shared" si="39"/>
        <v>3902</v>
      </c>
      <c r="F87" s="130" t="str">
        <f t="shared" si="40"/>
        <v>111</v>
      </c>
      <c r="G87" s="131" t="str">
        <f t="shared" si="41"/>
        <v>70바5924</v>
      </c>
      <c r="H87" s="132">
        <f t="shared" si="42"/>
        <v>1</v>
      </c>
      <c r="I87" s="133">
        <f t="shared" si="43"/>
        <v>3813.4560000000001</v>
      </c>
      <c r="J87" s="134">
        <f t="shared" si="44"/>
        <v>1.6393450443215475E-2</v>
      </c>
      <c r="K87" s="134">
        <f t="shared" si="45"/>
        <v>0.2550439953341731</v>
      </c>
      <c r="L87" s="134">
        <f t="shared" si="46"/>
        <v>0.1489462576728301</v>
      </c>
      <c r="M87" s="135">
        <f t="shared" si="47"/>
        <v>16.792000000000002</v>
      </c>
      <c r="N87" s="136">
        <f t="shared" si="48"/>
        <v>0.10489030047924379</v>
      </c>
      <c r="O87" s="136">
        <f t="shared" si="49"/>
        <v>12.114829705352658</v>
      </c>
      <c r="P87" s="218">
        <f t="shared" si="50"/>
        <v>2</v>
      </c>
      <c r="Q87" s="219">
        <f t="shared" si="51"/>
        <v>4</v>
      </c>
      <c r="R87" s="219">
        <f t="shared" si="52"/>
        <v>462</v>
      </c>
      <c r="T87">
        <v>510</v>
      </c>
      <c r="U87">
        <v>3902</v>
      </c>
      <c r="V87" t="s">
        <v>344</v>
      </c>
      <c r="W87">
        <v>3813.5079999999998</v>
      </c>
      <c r="X87">
        <v>1297.7850000000001</v>
      </c>
      <c r="Y87">
        <v>2.9380000000000002</v>
      </c>
      <c r="Z87">
        <v>16.792000000000002</v>
      </c>
      <c r="AA87">
        <v>125.776633</v>
      </c>
      <c r="AB87">
        <v>2.0619130000000001</v>
      </c>
      <c r="AC87">
        <v>32.078575000000001</v>
      </c>
      <c r="AD87" s="1">
        <v>568</v>
      </c>
      <c r="AE87">
        <v>4</v>
      </c>
      <c r="AF87">
        <v>462</v>
      </c>
      <c r="AG87">
        <v>92</v>
      </c>
      <c r="AH87">
        <v>30.319685</v>
      </c>
      <c r="AI87">
        <v>42438.1</v>
      </c>
      <c r="AJ87">
        <v>9831.7000000000007</v>
      </c>
      <c r="AK87">
        <v>2</v>
      </c>
      <c r="AL87">
        <v>427</v>
      </c>
      <c r="AM87" t="s">
        <v>345</v>
      </c>
      <c r="AN87" t="s">
        <v>619</v>
      </c>
      <c r="AO87">
        <v>3813.4560000000001</v>
      </c>
      <c r="AR87" t="s">
        <v>119</v>
      </c>
      <c r="AS87" t="s">
        <v>120</v>
      </c>
      <c r="AT87" t="s">
        <v>202</v>
      </c>
      <c r="AU87" t="s">
        <v>344</v>
      </c>
      <c r="AV87" t="s">
        <v>48</v>
      </c>
      <c r="AW87">
        <v>1</v>
      </c>
      <c r="BB87">
        <v>0.97933333333333339</v>
      </c>
      <c r="BC87" t="s">
        <v>66</v>
      </c>
      <c r="BF87" t="s">
        <v>119</v>
      </c>
      <c r="BG87" t="s">
        <v>120</v>
      </c>
      <c r="BH87" t="s">
        <v>344</v>
      </c>
      <c r="BI87">
        <v>3902</v>
      </c>
      <c r="BJ87">
        <v>1</v>
      </c>
      <c r="BK87" t="s">
        <v>202</v>
      </c>
      <c r="BL87" t="s">
        <v>175</v>
      </c>
      <c r="BM87">
        <v>0.97933333333333339</v>
      </c>
      <c r="BN87" t="s">
        <v>66</v>
      </c>
      <c r="BO87" t="s">
        <v>179</v>
      </c>
      <c r="BP87">
        <v>3813.4560000000001</v>
      </c>
    </row>
    <row r="88" spans="1:68" ht="16.5">
      <c r="A88" s="108" t="str">
        <f t="shared" ref="A88:A93" si="53">BF88</f>
        <v>미래교통</v>
      </c>
      <c r="B88" s="109" t="str">
        <f t="shared" si="35"/>
        <v>장진우</v>
      </c>
      <c r="C88" s="110" t="str">
        <f t="shared" ref="C88:C93" si="54">BN88</f>
        <v>C</v>
      </c>
      <c r="D88" s="111">
        <f t="shared" ref="D88:D93" si="55">BM88</f>
        <v>0.88446952946948909</v>
      </c>
      <c r="E88" s="112">
        <f t="shared" ref="E88:E93" si="56">U88</f>
        <v>3827</v>
      </c>
      <c r="F88" s="113" t="str">
        <f t="shared" ref="F88:F93" si="57">BG88</f>
        <v>111-2</v>
      </c>
      <c r="G88" s="114" t="str">
        <f t="shared" ref="G88:G93" si="58">BK88</f>
        <v>70바6029</v>
      </c>
      <c r="H88" s="115">
        <f t="shared" ref="H88:H93" si="59">BJ88</f>
        <v>6</v>
      </c>
      <c r="I88" s="116">
        <f t="shared" ref="I88:I93" si="60">BP88</f>
        <v>795.83799999999997</v>
      </c>
      <c r="J88" s="117">
        <f t="shared" ref="J88:J93" si="61">AB88/AA88</f>
        <v>3.2289939562352626E-2</v>
      </c>
      <c r="K88" s="117">
        <f t="shared" ref="K88:K93" si="62">AC88/AA88</f>
        <v>0.4000745654855839</v>
      </c>
      <c r="L88" s="117">
        <f t="shared" ref="L88:L93" si="63">AD88/I88</f>
        <v>0.1683759760152192</v>
      </c>
      <c r="M88" s="118">
        <f t="shared" ref="M88:M93" si="64">Z88</f>
        <v>15.939</v>
      </c>
      <c r="N88" s="119">
        <f t="shared" ref="N88:N93" si="65">AE88*100/W88</f>
        <v>1.1350119403256123</v>
      </c>
      <c r="O88" s="119">
        <f t="shared" ref="O88:O93" si="66">AF88*100/W88</f>
        <v>39.952420299461551</v>
      </c>
      <c r="P88" s="220">
        <f t="shared" ref="P88:P93" si="67">AK88</f>
        <v>10</v>
      </c>
      <c r="Q88" s="221">
        <f t="shared" ref="Q88:Q93" si="68">AE88</f>
        <v>10</v>
      </c>
      <c r="R88" s="221">
        <f t="shared" ref="R88:R93" si="69">AF88</f>
        <v>352</v>
      </c>
      <c r="T88">
        <v>510</v>
      </c>
      <c r="U88">
        <v>3827</v>
      </c>
      <c r="V88" t="s">
        <v>346</v>
      </c>
      <c r="W88">
        <v>881.048</v>
      </c>
      <c r="X88">
        <v>466.63900000000001</v>
      </c>
      <c r="Y88">
        <v>1.8879999999999999</v>
      </c>
      <c r="Z88">
        <v>15.939</v>
      </c>
      <c r="AA88">
        <v>55.701374000000001</v>
      </c>
      <c r="AB88">
        <v>1.798594</v>
      </c>
      <c r="AC88">
        <v>22.284703</v>
      </c>
      <c r="AD88" s="1">
        <v>134</v>
      </c>
      <c r="AE88">
        <v>10</v>
      </c>
      <c r="AF88">
        <v>352</v>
      </c>
      <c r="AG88">
        <v>89</v>
      </c>
      <c r="AH88">
        <v>15.817347</v>
      </c>
      <c r="AI88">
        <v>199.3</v>
      </c>
      <c r="AJ88">
        <v>31.5</v>
      </c>
      <c r="AK88">
        <v>10</v>
      </c>
      <c r="AL88">
        <v>2411</v>
      </c>
      <c r="AM88" t="s">
        <v>347</v>
      </c>
      <c r="AN88" t="s">
        <v>620</v>
      </c>
      <c r="AO88">
        <v>255.53</v>
      </c>
      <c r="AR88" t="s">
        <v>119</v>
      </c>
      <c r="AS88" t="s">
        <v>121</v>
      </c>
      <c r="AT88" t="s">
        <v>224</v>
      </c>
      <c r="AU88" t="s">
        <v>346</v>
      </c>
      <c r="AV88" t="s">
        <v>48</v>
      </c>
      <c r="AW88">
        <v>6</v>
      </c>
      <c r="BB88">
        <v>0.88446952946948909</v>
      </c>
      <c r="BC88" t="s">
        <v>69</v>
      </c>
      <c r="BF88" t="s">
        <v>119</v>
      </c>
      <c r="BG88" t="s">
        <v>121</v>
      </c>
      <c r="BH88" t="s">
        <v>346</v>
      </c>
      <c r="BI88">
        <v>3827</v>
      </c>
      <c r="BJ88">
        <v>6</v>
      </c>
      <c r="BK88" t="s">
        <v>224</v>
      </c>
      <c r="BL88" t="s">
        <v>230</v>
      </c>
      <c r="BM88">
        <v>0.88446952946948909</v>
      </c>
      <c r="BN88" t="s">
        <v>69</v>
      </c>
      <c r="BO88" t="s">
        <v>178</v>
      </c>
      <c r="BP88">
        <v>795.83799999999997</v>
      </c>
    </row>
    <row r="89" spans="1:68" ht="16.5">
      <c r="A89" s="125" t="str">
        <f t="shared" si="53"/>
        <v>미래교통</v>
      </c>
      <c r="B89" s="126" t="str">
        <f t="shared" si="35"/>
        <v>전용춘</v>
      </c>
      <c r="C89" s="127" t="str">
        <f t="shared" si="54"/>
        <v>C</v>
      </c>
      <c r="D89" s="128">
        <f t="shared" si="55"/>
        <v>0.87541456299134224</v>
      </c>
      <c r="E89" s="129">
        <f t="shared" si="56"/>
        <v>8777</v>
      </c>
      <c r="F89" s="130" t="str">
        <f t="shared" si="57"/>
        <v>304</v>
      </c>
      <c r="G89" s="131" t="str">
        <f t="shared" si="58"/>
        <v>70바6002</v>
      </c>
      <c r="H89" s="132">
        <f t="shared" si="59"/>
        <v>12</v>
      </c>
      <c r="I89" s="133">
        <f t="shared" si="60"/>
        <v>2994.4309999999996</v>
      </c>
      <c r="J89" s="134">
        <f t="shared" si="61"/>
        <v>1.494346279515996E-2</v>
      </c>
      <c r="K89" s="134">
        <f t="shared" si="62"/>
        <v>0.38070860579776783</v>
      </c>
      <c r="L89" s="134">
        <f t="shared" si="63"/>
        <v>8.7495754619158039E-2</v>
      </c>
      <c r="M89" s="135">
        <f t="shared" si="64"/>
        <v>16.722000000000001</v>
      </c>
      <c r="N89" s="136">
        <f t="shared" si="65"/>
        <v>0.10018597857155499</v>
      </c>
      <c r="O89" s="136">
        <f t="shared" si="66"/>
        <v>26.482493669081038</v>
      </c>
      <c r="P89" s="218">
        <f t="shared" si="67"/>
        <v>5</v>
      </c>
      <c r="Q89" s="219">
        <f t="shared" si="68"/>
        <v>3</v>
      </c>
      <c r="R89" s="219">
        <f t="shared" si="69"/>
        <v>793</v>
      </c>
      <c r="T89">
        <v>510</v>
      </c>
      <c r="U89">
        <v>8777</v>
      </c>
      <c r="V89" t="s">
        <v>413</v>
      </c>
      <c r="W89">
        <v>2994.431</v>
      </c>
      <c r="X89">
        <v>1441.49</v>
      </c>
      <c r="Y89">
        <v>2.077</v>
      </c>
      <c r="Z89">
        <v>16.722000000000001</v>
      </c>
      <c r="AA89">
        <v>162.23830000000001</v>
      </c>
      <c r="AB89">
        <v>2.4244020000000002</v>
      </c>
      <c r="AC89">
        <v>61.765517000000003</v>
      </c>
      <c r="AD89" s="1">
        <v>262</v>
      </c>
      <c r="AE89">
        <v>3</v>
      </c>
      <c r="AF89">
        <v>793</v>
      </c>
      <c r="AG89">
        <v>107</v>
      </c>
      <c r="AH89">
        <v>18.456990999999999</v>
      </c>
      <c r="AI89">
        <v>9506.6</v>
      </c>
      <c r="AJ89">
        <v>6421.4</v>
      </c>
      <c r="AK89">
        <v>5</v>
      </c>
      <c r="AL89">
        <v>2991</v>
      </c>
      <c r="AM89" t="s">
        <v>414</v>
      </c>
      <c r="AN89" t="s">
        <v>621</v>
      </c>
      <c r="AO89">
        <v>647.09400000000005</v>
      </c>
      <c r="AR89" t="s">
        <v>119</v>
      </c>
      <c r="AS89" t="s">
        <v>91</v>
      </c>
      <c r="AT89" t="s">
        <v>498</v>
      </c>
      <c r="AU89" t="s">
        <v>413</v>
      </c>
      <c r="AV89" t="s">
        <v>48</v>
      </c>
      <c r="AW89">
        <v>12</v>
      </c>
      <c r="BB89">
        <v>0.87541456299134224</v>
      </c>
      <c r="BC89" t="s">
        <v>69</v>
      </c>
      <c r="BF89" t="s">
        <v>119</v>
      </c>
      <c r="BG89" t="s">
        <v>91</v>
      </c>
      <c r="BH89" t="s">
        <v>413</v>
      </c>
      <c r="BI89">
        <v>8777</v>
      </c>
      <c r="BJ89">
        <v>12</v>
      </c>
      <c r="BK89" t="s">
        <v>498</v>
      </c>
      <c r="BL89" t="s">
        <v>237</v>
      </c>
      <c r="BM89">
        <v>0.87541456299134224</v>
      </c>
      <c r="BN89" t="s">
        <v>69</v>
      </c>
      <c r="BO89" t="s">
        <v>178</v>
      </c>
      <c r="BP89">
        <v>2994.4309999999996</v>
      </c>
    </row>
    <row r="90" spans="1:68" ht="16.5">
      <c r="A90" s="108" t="str">
        <f t="shared" si="53"/>
        <v>미래교통</v>
      </c>
      <c r="B90" s="109" t="str">
        <f t="shared" si="35"/>
        <v>전우홍</v>
      </c>
      <c r="C90" s="110" t="str">
        <f t="shared" si="54"/>
        <v>C</v>
      </c>
      <c r="D90" s="111">
        <f t="shared" si="55"/>
        <v>0.86710233164123285</v>
      </c>
      <c r="E90" s="112">
        <f t="shared" si="56"/>
        <v>7042</v>
      </c>
      <c r="F90" s="113" t="str">
        <f t="shared" si="57"/>
        <v>111</v>
      </c>
      <c r="G90" s="114" t="str">
        <f t="shared" si="58"/>
        <v>70바6067</v>
      </c>
      <c r="H90" s="115">
        <f t="shared" si="59"/>
        <v>2</v>
      </c>
      <c r="I90" s="116">
        <f t="shared" si="60"/>
        <v>4148.3640000000005</v>
      </c>
      <c r="J90" s="117">
        <f t="shared" si="61"/>
        <v>1.9780004020617876E-2</v>
      </c>
      <c r="K90" s="117">
        <f t="shared" si="62"/>
        <v>0.31020958755621375</v>
      </c>
      <c r="L90" s="117">
        <f t="shared" si="63"/>
        <v>0.11474402921247989</v>
      </c>
      <c r="M90" s="118">
        <f t="shared" si="64"/>
        <v>21.462</v>
      </c>
      <c r="N90" s="119">
        <f t="shared" si="65"/>
        <v>0.14463533094010073</v>
      </c>
      <c r="O90" s="119">
        <f t="shared" si="66"/>
        <v>26.516477339018468</v>
      </c>
      <c r="P90" s="220">
        <f t="shared" si="67"/>
        <v>21</v>
      </c>
      <c r="Q90" s="221">
        <f t="shared" si="68"/>
        <v>6</v>
      </c>
      <c r="R90" s="221">
        <f t="shared" si="69"/>
        <v>1100</v>
      </c>
      <c r="T90">
        <v>510</v>
      </c>
      <c r="U90">
        <v>7042</v>
      </c>
      <c r="V90" t="s">
        <v>348</v>
      </c>
      <c r="W90">
        <v>4148.3639999999996</v>
      </c>
      <c r="X90">
        <v>1651.2370000000001</v>
      </c>
      <c r="Y90">
        <v>2.512</v>
      </c>
      <c r="Z90">
        <v>21.462</v>
      </c>
      <c r="AA90">
        <v>137.74997200000001</v>
      </c>
      <c r="AB90">
        <v>2.7246950000000001</v>
      </c>
      <c r="AC90">
        <v>42.731361999999997</v>
      </c>
      <c r="AD90" s="1">
        <v>476</v>
      </c>
      <c r="AE90">
        <v>6</v>
      </c>
      <c r="AF90">
        <v>1100</v>
      </c>
      <c r="AG90">
        <v>94</v>
      </c>
      <c r="AH90">
        <v>30.115171</v>
      </c>
      <c r="AI90">
        <v>38143.4</v>
      </c>
      <c r="AJ90">
        <v>21974.2</v>
      </c>
      <c r="AK90">
        <v>21</v>
      </c>
      <c r="AL90">
        <v>10243</v>
      </c>
      <c r="AM90" t="s">
        <v>349</v>
      </c>
      <c r="AN90" t="s">
        <v>622</v>
      </c>
      <c r="AO90">
        <v>4020.4740000000002</v>
      </c>
      <c r="AR90" t="s">
        <v>119</v>
      </c>
      <c r="AS90" t="s">
        <v>120</v>
      </c>
      <c r="AT90" t="s">
        <v>206</v>
      </c>
      <c r="AU90" t="s">
        <v>348</v>
      </c>
      <c r="AV90" t="s">
        <v>48</v>
      </c>
      <c r="AW90">
        <v>2</v>
      </c>
      <c r="BB90">
        <v>0.86710233164123285</v>
      </c>
      <c r="BC90" t="s">
        <v>69</v>
      </c>
      <c r="BF90" t="s">
        <v>119</v>
      </c>
      <c r="BG90" t="s">
        <v>120</v>
      </c>
      <c r="BH90" t="s">
        <v>348</v>
      </c>
      <c r="BI90">
        <v>7042</v>
      </c>
      <c r="BJ90">
        <v>2</v>
      </c>
      <c r="BK90" t="s">
        <v>206</v>
      </c>
      <c r="BL90" t="s">
        <v>243</v>
      </c>
      <c r="BM90">
        <v>0.86710233164123285</v>
      </c>
      <c r="BN90" t="s">
        <v>69</v>
      </c>
      <c r="BO90" t="s">
        <v>178</v>
      </c>
      <c r="BP90">
        <v>4148.3640000000005</v>
      </c>
    </row>
    <row r="91" spans="1:68" ht="16.5">
      <c r="A91" s="125" t="str">
        <f t="shared" si="53"/>
        <v>미래교통</v>
      </c>
      <c r="B91" s="126" t="str">
        <f t="shared" si="35"/>
        <v>전윤호</v>
      </c>
      <c r="C91" s="127" t="str">
        <f t="shared" si="54"/>
        <v>F</v>
      </c>
      <c r="D91" s="128">
        <f t="shared" si="55"/>
        <v>0.79380952380952374</v>
      </c>
      <c r="E91" s="129">
        <f t="shared" si="56"/>
        <v>3455</v>
      </c>
      <c r="F91" s="130" t="str">
        <f t="shared" si="57"/>
        <v>111-2</v>
      </c>
      <c r="G91" s="131" t="str">
        <f t="shared" si="58"/>
        <v>70바6084</v>
      </c>
      <c r="H91" s="132">
        <f t="shared" si="59"/>
        <v>1</v>
      </c>
      <c r="I91" s="133">
        <f t="shared" si="60"/>
        <v>1458.3109999999999</v>
      </c>
      <c r="J91" s="134">
        <f t="shared" si="61"/>
        <v>1.51364991246378E-2</v>
      </c>
      <c r="K91" s="134">
        <f t="shared" si="62"/>
        <v>0.39571861723399088</v>
      </c>
      <c r="L91" s="134">
        <f t="shared" si="63"/>
        <v>0.33806232004010123</v>
      </c>
      <c r="M91" s="135">
        <f t="shared" si="64"/>
        <v>18.824000000000002</v>
      </c>
      <c r="N91" s="136">
        <f t="shared" si="65"/>
        <v>0.89144222322947575</v>
      </c>
      <c r="O91" s="136">
        <f t="shared" si="66"/>
        <v>39.017740385967059</v>
      </c>
      <c r="P91" s="218">
        <f t="shared" si="67"/>
        <v>8</v>
      </c>
      <c r="Q91" s="219">
        <f t="shared" si="68"/>
        <v>13</v>
      </c>
      <c r="R91" s="219">
        <f t="shared" si="69"/>
        <v>569</v>
      </c>
      <c r="T91">
        <v>510</v>
      </c>
      <c r="U91">
        <v>3455</v>
      </c>
      <c r="V91" t="s">
        <v>415</v>
      </c>
      <c r="W91">
        <v>1458.3109999999999</v>
      </c>
      <c r="X91">
        <v>875.05799999999999</v>
      </c>
      <c r="Y91">
        <v>1.667</v>
      </c>
      <c r="Z91">
        <v>18.824000000000002</v>
      </c>
      <c r="AA91">
        <v>87.993860999999995</v>
      </c>
      <c r="AB91">
        <v>1.3319190000000001</v>
      </c>
      <c r="AC91">
        <v>34.820808999999997</v>
      </c>
      <c r="AD91" s="1">
        <v>493</v>
      </c>
      <c r="AE91">
        <v>13</v>
      </c>
      <c r="AF91">
        <v>569</v>
      </c>
      <c r="AG91">
        <v>90</v>
      </c>
      <c r="AH91">
        <v>16.572872</v>
      </c>
      <c r="AI91">
        <v>1041.5</v>
      </c>
      <c r="AJ91">
        <v>52.9</v>
      </c>
      <c r="AK91">
        <v>8</v>
      </c>
      <c r="AL91">
        <v>2077</v>
      </c>
      <c r="AM91" t="s">
        <v>416</v>
      </c>
      <c r="AN91" t="s">
        <v>623</v>
      </c>
      <c r="AO91">
        <v>1458.3109999999999</v>
      </c>
      <c r="AR91" t="s">
        <v>119</v>
      </c>
      <c r="AS91" t="s">
        <v>121</v>
      </c>
      <c r="AT91" t="s">
        <v>389</v>
      </c>
      <c r="AU91" t="s">
        <v>415</v>
      </c>
      <c r="AV91" t="s">
        <v>48</v>
      </c>
      <c r="AW91">
        <v>1</v>
      </c>
      <c r="BB91">
        <v>0.79380952380952374</v>
      </c>
      <c r="BC91" t="s">
        <v>70</v>
      </c>
      <c r="BF91" t="s">
        <v>119</v>
      </c>
      <c r="BG91" t="s">
        <v>121</v>
      </c>
      <c r="BH91" t="s">
        <v>415</v>
      </c>
      <c r="BI91">
        <v>3455</v>
      </c>
      <c r="BJ91">
        <v>1</v>
      </c>
      <c r="BK91" t="s">
        <v>389</v>
      </c>
      <c r="BL91" t="s">
        <v>175</v>
      </c>
      <c r="BM91">
        <v>0.79380952380952374</v>
      </c>
      <c r="BN91" t="s">
        <v>70</v>
      </c>
      <c r="BO91" t="s">
        <v>189</v>
      </c>
      <c r="BP91">
        <v>1458.3109999999999</v>
      </c>
    </row>
    <row r="92" spans="1:68" ht="16.5">
      <c r="A92" s="108" t="str">
        <f t="shared" si="53"/>
        <v>미래교통</v>
      </c>
      <c r="B92" s="109" t="str">
        <f t="shared" si="35"/>
        <v>전은식</v>
      </c>
      <c r="C92" s="110" t="str">
        <f t="shared" si="54"/>
        <v>B</v>
      </c>
      <c r="D92" s="111">
        <f t="shared" si="55"/>
        <v>0.910528995280799</v>
      </c>
      <c r="E92" s="112">
        <f t="shared" si="56"/>
        <v>9095</v>
      </c>
      <c r="F92" s="113" t="str">
        <f t="shared" si="57"/>
        <v>117</v>
      </c>
      <c r="G92" s="114" t="str">
        <f t="shared" si="58"/>
        <v>75아1244</v>
      </c>
      <c r="H92" s="115">
        <f t="shared" si="59"/>
        <v>4</v>
      </c>
      <c r="I92" s="116">
        <f t="shared" si="60"/>
        <v>4574.7699999999995</v>
      </c>
      <c r="J92" s="117">
        <f t="shared" si="61"/>
        <v>2.3313230821707831E-2</v>
      </c>
      <c r="K92" s="117">
        <f t="shared" si="62"/>
        <v>0.36911284159191865</v>
      </c>
      <c r="L92" s="117">
        <f t="shared" si="63"/>
        <v>0.11475986770919631</v>
      </c>
      <c r="M92" s="118">
        <f t="shared" si="64"/>
        <v>23.52</v>
      </c>
      <c r="N92" s="119">
        <f t="shared" si="65"/>
        <v>0</v>
      </c>
      <c r="O92" s="119">
        <f t="shared" si="66"/>
        <v>10.885793165558049</v>
      </c>
      <c r="P92" s="220">
        <f t="shared" si="67"/>
        <v>65</v>
      </c>
      <c r="Q92" s="221">
        <f t="shared" si="68"/>
        <v>0</v>
      </c>
      <c r="R92" s="221">
        <f t="shared" si="69"/>
        <v>498</v>
      </c>
      <c r="T92">
        <v>510</v>
      </c>
      <c r="U92">
        <v>9095</v>
      </c>
      <c r="V92" t="s">
        <v>350</v>
      </c>
      <c r="W92">
        <v>4574.7700000000004</v>
      </c>
      <c r="X92">
        <v>1847.394</v>
      </c>
      <c r="Y92">
        <v>2.476</v>
      </c>
      <c r="Z92">
        <v>23.52</v>
      </c>
      <c r="AA92">
        <v>141.752768</v>
      </c>
      <c r="AB92">
        <v>3.3047149999999998</v>
      </c>
      <c r="AC92">
        <v>52.322766999999999</v>
      </c>
      <c r="AD92" s="1">
        <v>525</v>
      </c>
      <c r="AE92">
        <v>0</v>
      </c>
      <c r="AF92">
        <v>498</v>
      </c>
      <c r="AG92">
        <v>92</v>
      </c>
      <c r="AH92">
        <v>32.272879000000003</v>
      </c>
      <c r="AI92">
        <v>103354.6</v>
      </c>
      <c r="AJ92">
        <v>67979.8</v>
      </c>
      <c r="AK92">
        <v>65</v>
      </c>
      <c r="AL92">
        <v>94389</v>
      </c>
      <c r="AM92" t="s">
        <v>351</v>
      </c>
      <c r="AN92" t="s">
        <v>624</v>
      </c>
      <c r="AO92">
        <v>3809.846</v>
      </c>
      <c r="AR92" t="s">
        <v>119</v>
      </c>
      <c r="AS92" t="s">
        <v>122</v>
      </c>
      <c r="AT92" t="s">
        <v>236</v>
      </c>
      <c r="AU92" t="s">
        <v>350</v>
      </c>
      <c r="AV92" t="s">
        <v>48</v>
      </c>
      <c r="AW92">
        <v>4</v>
      </c>
      <c r="BB92">
        <v>0.910528995280799</v>
      </c>
      <c r="BC92" t="s">
        <v>68</v>
      </c>
      <c r="BF92" t="s">
        <v>119</v>
      </c>
      <c r="BG92" t="s">
        <v>122</v>
      </c>
      <c r="BH92" t="s">
        <v>350</v>
      </c>
      <c r="BI92">
        <v>9095</v>
      </c>
      <c r="BJ92">
        <v>4</v>
      </c>
      <c r="BK92" t="s">
        <v>236</v>
      </c>
      <c r="BL92" t="s">
        <v>243</v>
      </c>
      <c r="BM92">
        <v>0.910528995280799</v>
      </c>
      <c r="BN92" t="s">
        <v>68</v>
      </c>
      <c r="BO92" t="s">
        <v>176</v>
      </c>
      <c r="BP92">
        <v>4574.7699999999995</v>
      </c>
    </row>
    <row r="93" spans="1:68" ht="16.5">
      <c r="A93" s="125" t="str">
        <f t="shared" si="53"/>
        <v>미래교통</v>
      </c>
      <c r="B93" s="126" t="str">
        <f t="shared" si="35"/>
        <v>전정환</v>
      </c>
      <c r="C93" s="127" t="str">
        <f t="shared" si="54"/>
        <v>C</v>
      </c>
      <c r="D93" s="128">
        <f t="shared" si="55"/>
        <v>0.86171065755498677</v>
      </c>
      <c r="E93" s="129">
        <f t="shared" si="56"/>
        <v>6526</v>
      </c>
      <c r="F93" s="130" t="str">
        <f t="shared" si="57"/>
        <v>111</v>
      </c>
      <c r="G93" s="131" t="str">
        <f t="shared" si="58"/>
        <v>70바6094</v>
      </c>
      <c r="H93" s="132">
        <f t="shared" si="59"/>
        <v>12</v>
      </c>
      <c r="I93" s="133">
        <f t="shared" si="60"/>
        <v>4471.1949999999997</v>
      </c>
      <c r="J93" s="134">
        <f t="shared" si="61"/>
        <v>1.2589379854367869E-2</v>
      </c>
      <c r="K93" s="134">
        <f t="shared" si="62"/>
        <v>0.27690014371092952</v>
      </c>
      <c r="L93" s="134">
        <f t="shared" si="63"/>
        <v>0.22164097070246322</v>
      </c>
      <c r="M93" s="135">
        <f t="shared" si="64"/>
        <v>22.428000000000001</v>
      </c>
      <c r="N93" s="136">
        <f t="shared" si="65"/>
        <v>0.87225003606418428</v>
      </c>
      <c r="O93" s="136">
        <f t="shared" si="66"/>
        <v>38.580290056685072</v>
      </c>
      <c r="P93" s="218">
        <f t="shared" si="67"/>
        <v>5</v>
      </c>
      <c r="Q93" s="219">
        <f t="shared" si="68"/>
        <v>39</v>
      </c>
      <c r="R93" s="219">
        <f t="shared" si="69"/>
        <v>1725</v>
      </c>
      <c r="T93">
        <v>510</v>
      </c>
      <c r="U93">
        <v>6526</v>
      </c>
      <c r="V93" t="s">
        <v>625</v>
      </c>
      <c r="W93">
        <v>4471.1949999999997</v>
      </c>
      <c r="X93">
        <v>1804.4159999999999</v>
      </c>
      <c r="Y93">
        <v>2.4780000000000002</v>
      </c>
      <c r="Z93">
        <v>22.428000000000001</v>
      </c>
      <c r="AA93">
        <v>144.03497400000001</v>
      </c>
      <c r="AB93">
        <v>1.8133109999999999</v>
      </c>
      <c r="AC93">
        <v>39.883305</v>
      </c>
      <c r="AD93" s="1">
        <v>991</v>
      </c>
      <c r="AE93">
        <v>39</v>
      </c>
      <c r="AF93">
        <v>1725</v>
      </c>
      <c r="AG93">
        <v>93</v>
      </c>
      <c r="AH93">
        <v>31.042425000000001</v>
      </c>
      <c r="AI93">
        <v>43705.4</v>
      </c>
      <c r="AJ93">
        <v>24164.6</v>
      </c>
      <c r="AK93">
        <v>5</v>
      </c>
      <c r="AL93">
        <v>649</v>
      </c>
      <c r="AM93" t="s">
        <v>626</v>
      </c>
      <c r="AN93" t="s">
        <v>627</v>
      </c>
      <c r="AO93">
        <v>746.30499999999995</v>
      </c>
      <c r="AR93" t="s">
        <v>119</v>
      </c>
      <c r="AS93" t="s">
        <v>120</v>
      </c>
      <c r="AT93" t="s">
        <v>209</v>
      </c>
      <c r="AU93" t="s">
        <v>625</v>
      </c>
      <c r="AV93" t="s">
        <v>48</v>
      </c>
      <c r="AW93">
        <v>12</v>
      </c>
      <c r="BB93">
        <v>0.86171065755498677</v>
      </c>
      <c r="BC93" t="s">
        <v>69</v>
      </c>
      <c r="BF93" t="s">
        <v>119</v>
      </c>
      <c r="BG93" t="s">
        <v>120</v>
      </c>
      <c r="BH93" t="s">
        <v>625</v>
      </c>
      <c r="BI93">
        <v>6526</v>
      </c>
      <c r="BJ93">
        <v>12</v>
      </c>
      <c r="BK93" t="s">
        <v>209</v>
      </c>
      <c r="BL93" t="s">
        <v>386</v>
      </c>
      <c r="BM93">
        <v>0.86171065755498677</v>
      </c>
      <c r="BN93" t="s">
        <v>69</v>
      </c>
      <c r="BO93" t="s">
        <v>178</v>
      </c>
      <c r="BP93">
        <v>4471.1949999999997</v>
      </c>
    </row>
    <row r="94" spans="1:68" ht="16.5">
      <c r="A94" s="108" t="str">
        <f t="shared" ref="A94:A112" si="70">BF94</f>
        <v>미래교통</v>
      </c>
      <c r="B94" s="109" t="str">
        <f t="shared" ref="B94:B112" si="71">IF(BH94="NULL", E94, BH94)</f>
        <v>정계수</v>
      </c>
      <c r="C94" s="110" t="str">
        <f t="shared" ref="C94:C112" si="72">BN94</f>
        <v>C</v>
      </c>
      <c r="D94" s="111">
        <f t="shared" ref="D94:D112" si="73">BM94</f>
        <v>0.86698995946783852</v>
      </c>
      <c r="E94" s="112">
        <f t="shared" ref="E94:E112" si="74">U94</f>
        <v>3615</v>
      </c>
      <c r="F94" s="113" t="str">
        <f t="shared" ref="F94:F112" si="75">BG94</f>
        <v>111-2</v>
      </c>
      <c r="G94" s="114" t="str">
        <f t="shared" ref="G94:G112" si="76">BK94</f>
        <v>70바5029</v>
      </c>
      <c r="H94" s="115">
        <f t="shared" ref="H94:H112" si="77">BJ94</f>
        <v>4</v>
      </c>
      <c r="I94" s="116">
        <f t="shared" ref="I94:I112" si="78">BP94</f>
        <v>1718.829</v>
      </c>
      <c r="J94" s="117">
        <f t="shared" ref="J94:J112" si="79">AB94/AA94</f>
        <v>1.9809233758527011E-2</v>
      </c>
      <c r="K94" s="117">
        <f t="shared" ref="K94:K112" si="80">AC94/AA94</f>
        <v>0.37722839081159509</v>
      </c>
      <c r="L94" s="117">
        <f t="shared" ref="L94:L112" si="81">AD94/I94</f>
        <v>0.18035534657607011</v>
      </c>
      <c r="M94" s="118">
        <f t="shared" ref="M94:M112" si="82">Z94</f>
        <v>19.489000000000001</v>
      </c>
      <c r="N94" s="119">
        <f t="shared" ref="N94:N112" si="83">AE94*100/W94</f>
        <v>0.17453743217039042</v>
      </c>
      <c r="O94" s="119">
        <f t="shared" ref="O94:O112" si="84">AF94*100/W94</f>
        <v>11.344933091075378</v>
      </c>
      <c r="P94" s="220">
        <f t="shared" ref="P94:P112" si="85">AK94</f>
        <v>18</v>
      </c>
      <c r="Q94" s="221">
        <f t="shared" ref="Q94:Q112" si="86">AE94</f>
        <v>3</v>
      </c>
      <c r="R94" s="221">
        <f t="shared" ref="R94:R112" si="87">AF94</f>
        <v>195</v>
      </c>
      <c r="T94">
        <v>510</v>
      </c>
      <c r="U94">
        <v>3615</v>
      </c>
      <c r="V94" t="s">
        <v>352</v>
      </c>
      <c r="W94">
        <v>1718.829</v>
      </c>
      <c r="X94">
        <v>874.99400000000003</v>
      </c>
      <c r="Y94">
        <v>1.964</v>
      </c>
      <c r="Z94">
        <v>19.489000000000001</v>
      </c>
      <c r="AA94">
        <v>82.017760999999993</v>
      </c>
      <c r="AB94">
        <v>1.624709</v>
      </c>
      <c r="AC94">
        <v>30.939427999999999</v>
      </c>
      <c r="AD94" s="1">
        <v>310</v>
      </c>
      <c r="AE94">
        <v>3</v>
      </c>
      <c r="AF94">
        <v>195</v>
      </c>
      <c r="AG94">
        <v>91</v>
      </c>
      <c r="AH94">
        <v>20.956790000000002</v>
      </c>
      <c r="AI94">
        <v>11266.3</v>
      </c>
      <c r="AJ94">
        <v>7542.8</v>
      </c>
      <c r="AK94">
        <v>18</v>
      </c>
      <c r="AL94">
        <v>5528</v>
      </c>
      <c r="AM94" t="s">
        <v>353</v>
      </c>
      <c r="AN94" t="s">
        <v>628</v>
      </c>
      <c r="AO94">
        <v>898.17</v>
      </c>
      <c r="AR94" t="s">
        <v>119</v>
      </c>
      <c r="AS94" t="s">
        <v>121</v>
      </c>
      <c r="AT94" t="s">
        <v>219</v>
      </c>
      <c r="AU94" t="s">
        <v>352</v>
      </c>
      <c r="AV94" t="s">
        <v>48</v>
      </c>
      <c r="AW94">
        <v>4</v>
      </c>
      <c r="BB94">
        <v>0.86698995946783852</v>
      </c>
      <c r="BC94" t="s">
        <v>69</v>
      </c>
      <c r="BF94" t="s">
        <v>119</v>
      </c>
      <c r="BG94" t="s">
        <v>121</v>
      </c>
      <c r="BH94" t="s">
        <v>352</v>
      </c>
      <c r="BI94">
        <v>3615</v>
      </c>
      <c r="BJ94">
        <v>4</v>
      </c>
      <c r="BK94" t="s">
        <v>219</v>
      </c>
      <c r="BL94" t="s">
        <v>236</v>
      </c>
      <c r="BM94">
        <v>0.86698995946783852</v>
      </c>
      <c r="BN94" t="s">
        <v>69</v>
      </c>
      <c r="BO94" t="s">
        <v>178</v>
      </c>
      <c r="BP94">
        <v>1718.829</v>
      </c>
    </row>
    <row r="95" spans="1:68" ht="16.5">
      <c r="A95" s="125" t="str">
        <f t="shared" si="70"/>
        <v>미래교통</v>
      </c>
      <c r="B95" s="126" t="str">
        <f t="shared" si="71"/>
        <v>정해권</v>
      </c>
      <c r="C95" s="127" t="str">
        <f t="shared" si="72"/>
        <v>C</v>
      </c>
      <c r="D95" s="128">
        <f t="shared" si="73"/>
        <v>0.87433333333333341</v>
      </c>
      <c r="E95" s="129">
        <f t="shared" si="74"/>
        <v>9883</v>
      </c>
      <c r="F95" s="130" t="str">
        <f t="shared" si="75"/>
        <v>304</v>
      </c>
      <c r="G95" s="131" t="str">
        <f t="shared" si="76"/>
        <v>70바5930</v>
      </c>
      <c r="H95" s="132">
        <f t="shared" si="77"/>
        <v>1</v>
      </c>
      <c r="I95" s="133">
        <f t="shared" si="78"/>
        <v>4050.1390000000001</v>
      </c>
      <c r="J95" s="134">
        <f t="shared" si="79"/>
        <v>4.5463901751337044E-3</v>
      </c>
      <c r="K95" s="134">
        <f t="shared" si="80"/>
        <v>0.3015621893376062</v>
      </c>
      <c r="L95" s="134">
        <f t="shared" si="81"/>
        <v>0.16690785180459239</v>
      </c>
      <c r="M95" s="135">
        <f t="shared" si="82"/>
        <v>20.106999999999999</v>
      </c>
      <c r="N95" s="136">
        <f t="shared" si="83"/>
        <v>0.19752408497584897</v>
      </c>
      <c r="O95" s="136">
        <f t="shared" si="84"/>
        <v>36.270360103690265</v>
      </c>
      <c r="P95" s="218">
        <f t="shared" si="85"/>
        <v>4</v>
      </c>
      <c r="Q95" s="219">
        <f t="shared" si="86"/>
        <v>8</v>
      </c>
      <c r="R95" s="219">
        <f t="shared" si="87"/>
        <v>1469</v>
      </c>
      <c r="T95">
        <v>510</v>
      </c>
      <c r="U95">
        <v>9883</v>
      </c>
      <c r="V95" t="s">
        <v>354</v>
      </c>
      <c r="W95">
        <v>4050.1390000000001</v>
      </c>
      <c r="X95">
        <v>1544.288</v>
      </c>
      <c r="Y95">
        <v>2.6230000000000002</v>
      </c>
      <c r="Z95">
        <v>20.106999999999999</v>
      </c>
      <c r="AA95">
        <v>142.844977</v>
      </c>
      <c r="AB95">
        <v>0.64942900000000003</v>
      </c>
      <c r="AC95">
        <v>43.076644000000002</v>
      </c>
      <c r="AD95" s="1">
        <v>676</v>
      </c>
      <c r="AE95">
        <v>8</v>
      </c>
      <c r="AF95">
        <v>1469</v>
      </c>
      <c r="AG95">
        <v>113</v>
      </c>
      <c r="AH95">
        <v>28.353387000000001</v>
      </c>
      <c r="AI95">
        <v>37752.699999999997</v>
      </c>
      <c r="AJ95">
        <v>21475</v>
      </c>
      <c r="AK95">
        <v>4</v>
      </c>
      <c r="AL95">
        <v>214</v>
      </c>
      <c r="AM95" t="s">
        <v>355</v>
      </c>
      <c r="AN95" t="s">
        <v>629</v>
      </c>
      <c r="AO95">
        <v>4050.1390000000001</v>
      </c>
      <c r="AR95" t="s">
        <v>119</v>
      </c>
      <c r="AS95" t="s">
        <v>91</v>
      </c>
      <c r="AT95" t="s">
        <v>239</v>
      </c>
      <c r="AU95" t="s">
        <v>354</v>
      </c>
      <c r="AV95" t="s">
        <v>48</v>
      </c>
      <c r="AW95">
        <v>1</v>
      </c>
      <c r="BB95">
        <v>0.87433333333333341</v>
      </c>
      <c r="BC95" t="s">
        <v>69</v>
      </c>
      <c r="BF95" t="s">
        <v>119</v>
      </c>
      <c r="BG95" t="s">
        <v>91</v>
      </c>
      <c r="BH95" t="s">
        <v>354</v>
      </c>
      <c r="BI95">
        <v>9883</v>
      </c>
      <c r="BJ95">
        <v>1</v>
      </c>
      <c r="BK95" t="s">
        <v>239</v>
      </c>
      <c r="BL95" t="s">
        <v>175</v>
      </c>
      <c r="BM95">
        <v>0.87433333333333341</v>
      </c>
      <c r="BN95" t="s">
        <v>69</v>
      </c>
      <c r="BO95" t="s">
        <v>178</v>
      </c>
      <c r="BP95">
        <v>4050.1390000000001</v>
      </c>
    </row>
    <row r="96" spans="1:68" ht="16.5">
      <c r="A96" s="108" t="str">
        <f t="shared" si="70"/>
        <v>미래교통</v>
      </c>
      <c r="B96" s="109" t="str">
        <f t="shared" si="71"/>
        <v>지생규</v>
      </c>
      <c r="C96" s="110" t="str">
        <f t="shared" si="72"/>
        <v>C</v>
      </c>
      <c r="D96" s="111">
        <f t="shared" si="73"/>
        <v>0.8748275862068966</v>
      </c>
      <c r="E96" s="112">
        <f t="shared" si="74"/>
        <v>1641</v>
      </c>
      <c r="F96" s="113" t="str">
        <f t="shared" si="75"/>
        <v>111</v>
      </c>
      <c r="G96" s="114" t="str">
        <f t="shared" si="76"/>
        <v>70바6004</v>
      </c>
      <c r="H96" s="115">
        <f t="shared" si="77"/>
        <v>1</v>
      </c>
      <c r="I96" s="116">
        <f t="shared" si="78"/>
        <v>4273.4359999999997</v>
      </c>
      <c r="J96" s="117">
        <f t="shared" si="79"/>
        <v>1.2381793992468233E-2</v>
      </c>
      <c r="K96" s="117">
        <f t="shared" si="80"/>
        <v>0.24629182865044674</v>
      </c>
      <c r="L96" s="117">
        <f t="shared" si="81"/>
        <v>0.10132361874613309</v>
      </c>
      <c r="M96" s="118">
        <f t="shared" si="82"/>
        <v>22.533000000000001</v>
      </c>
      <c r="N96" s="119">
        <f t="shared" si="83"/>
        <v>1.0062160753080192</v>
      </c>
      <c r="O96" s="119">
        <f t="shared" si="84"/>
        <v>12.729803371338662</v>
      </c>
      <c r="P96" s="220">
        <f t="shared" si="85"/>
        <v>5</v>
      </c>
      <c r="Q96" s="221">
        <f t="shared" si="86"/>
        <v>43</v>
      </c>
      <c r="R96" s="221">
        <f t="shared" si="87"/>
        <v>544</v>
      </c>
      <c r="T96">
        <v>510</v>
      </c>
      <c r="U96">
        <v>1641</v>
      </c>
      <c r="V96" t="s">
        <v>417</v>
      </c>
      <c r="W96">
        <v>4273.4359999999997</v>
      </c>
      <c r="X96">
        <v>1684.2349999999999</v>
      </c>
      <c r="Y96">
        <v>2.5369999999999999</v>
      </c>
      <c r="Z96">
        <v>22.533000000000001</v>
      </c>
      <c r="AA96">
        <v>136.174128</v>
      </c>
      <c r="AB96">
        <v>1.68608</v>
      </c>
      <c r="AC96">
        <v>33.538575000000002</v>
      </c>
      <c r="AD96" s="1">
        <v>433</v>
      </c>
      <c r="AE96">
        <v>43</v>
      </c>
      <c r="AF96">
        <v>544</v>
      </c>
      <c r="AG96">
        <v>92</v>
      </c>
      <c r="AH96">
        <v>31.382142999999999</v>
      </c>
      <c r="AI96">
        <v>31867.4</v>
      </c>
      <c r="AJ96">
        <v>10461.200000000001</v>
      </c>
      <c r="AK96">
        <v>5</v>
      </c>
      <c r="AL96">
        <v>1798</v>
      </c>
      <c r="AM96" t="s">
        <v>418</v>
      </c>
      <c r="AN96" t="s">
        <v>630</v>
      </c>
      <c r="AO96">
        <v>4273.4359999999997</v>
      </c>
      <c r="AR96" t="s">
        <v>119</v>
      </c>
      <c r="AS96" t="s">
        <v>120</v>
      </c>
      <c r="AT96" t="s">
        <v>386</v>
      </c>
      <c r="AU96" t="s">
        <v>417</v>
      </c>
      <c r="AV96" t="s">
        <v>48</v>
      </c>
      <c r="AW96">
        <v>1</v>
      </c>
      <c r="BB96">
        <v>0.8748275862068966</v>
      </c>
      <c r="BC96" t="s">
        <v>69</v>
      </c>
      <c r="BF96" t="s">
        <v>119</v>
      </c>
      <c r="BG96" t="s">
        <v>120</v>
      </c>
      <c r="BH96" t="s">
        <v>417</v>
      </c>
      <c r="BI96">
        <v>1641</v>
      </c>
      <c r="BJ96">
        <v>1</v>
      </c>
      <c r="BK96" t="s">
        <v>386</v>
      </c>
      <c r="BL96" t="s">
        <v>175</v>
      </c>
      <c r="BM96">
        <v>0.8748275862068966</v>
      </c>
      <c r="BN96" t="s">
        <v>69</v>
      </c>
      <c r="BO96" t="s">
        <v>178</v>
      </c>
      <c r="BP96">
        <v>4273.4359999999997</v>
      </c>
    </row>
    <row r="97" spans="1:68" ht="16.5">
      <c r="A97" s="125" t="str">
        <f t="shared" si="70"/>
        <v>미래교통</v>
      </c>
      <c r="B97" s="126" t="str">
        <f t="shared" si="71"/>
        <v>채익현</v>
      </c>
      <c r="C97" s="127" t="str">
        <f t="shared" si="72"/>
        <v>C</v>
      </c>
      <c r="D97" s="128">
        <f t="shared" si="73"/>
        <v>0.87766666666666671</v>
      </c>
      <c r="E97" s="129">
        <f t="shared" si="74"/>
        <v>9519</v>
      </c>
      <c r="F97" s="130" t="str">
        <f t="shared" si="75"/>
        <v>111</v>
      </c>
      <c r="G97" s="131" t="str">
        <f t="shared" si="76"/>
        <v>70바6093</v>
      </c>
      <c r="H97" s="132">
        <f t="shared" si="77"/>
        <v>1</v>
      </c>
      <c r="I97" s="133">
        <f t="shared" si="78"/>
        <v>3760.3270000000002</v>
      </c>
      <c r="J97" s="134">
        <f t="shared" si="79"/>
        <v>4.0043618160638964E-2</v>
      </c>
      <c r="K97" s="134">
        <f t="shared" si="80"/>
        <v>0.32820647826480132</v>
      </c>
      <c r="L97" s="134">
        <f t="shared" si="81"/>
        <v>0.16487927778621381</v>
      </c>
      <c r="M97" s="135">
        <f t="shared" si="82"/>
        <v>21.471</v>
      </c>
      <c r="N97" s="136">
        <f t="shared" si="83"/>
        <v>0</v>
      </c>
      <c r="O97" s="136">
        <f t="shared" si="84"/>
        <v>45.952863743642588</v>
      </c>
      <c r="P97" s="218">
        <f t="shared" si="85"/>
        <v>38</v>
      </c>
      <c r="Q97" s="219">
        <f t="shared" si="86"/>
        <v>0</v>
      </c>
      <c r="R97" s="219">
        <f t="shared" si="87"/>
        <v>1728</v>
      </c>
      <c r="T97">
        <v>510</v>
      </c>
      <c r="U97">
        <v>9519</v>
      </c>
      <c r="V97" t="s">
        <v>356</v>
      </c>
      <c r="W97">
        <v>3760.375</v>
      </c>
      <c r="X97">
        <v>1428.0409999999999</v>
      </c>
      <c r="Y97">
        <v>2.633</v>
      </c>
      <c r="Z97">
        <v>21.471</v>
      </c>
      <c r="AA97">
        <v>133.395813</v>
      </c>
      <c r="AB97">
        <v>5.3416509999999997</v>
      </c>
      <c r="AC97">
        <v>43.781370000000003</v>
      </c>
      <c r="AD97" s="1">
        <v>620</v>
      </c>
      <c r="AE97">
        <v>0</v>
      </c>
      <c r="AF97">
        <v>1728</v>
      </c>
      <c r="AG97">
        <v>92</v>
      </c>
      <c r="AH97">
        <v>28.189602000000001</v>
      </c>
      <c r="AI97">
        <v>36623.199999999997</v>
      </c>
      <c r="AJ97">
        <v>17865.099999999999</v>
      </c>
      <c r="AK97">
        <v>38</v>
      </c>
      <c r="AL97">
        <v>12142</v>
      </c>
      <c r="AM97" t="s">
        <v>357</v>
      </c>
      <c r="AN97" t="s">
        <v>631</v>
      </c>
      <c r="AO97">
        <v>3760.3270000000002</v>
      </c>
      <c r="AR97" t="s">
        <v>119</v>
      </c>
      <c r="AS97" t="s">
        <v>120</v>
      </c>
      <c r="AT97" t="s">
        <v>208</v>
      </c>
      <c r="AU97" t="s">
        <v>356</v>
      </c>
      <c r="AV97" t="s">
        <v>48</v>
      </c>
      <c r="AW97">
        <v>1</v>
      </c>
      <c r="BB97">
        <v>0.87766666666666671</v>
      </c>
      <c r="BC97" t="s">
        <v>69</v>
      </c>
      <c r="BF97" t="s">
        <v>119</v>
      </c>
      <c r="BG97" t="s">
        <v>120</v>
      </c>
      <c r="BH97" t="s">
        <v>356</v>
      </c>
      <c r="BI97">
        <v>9519</v>
      </c>
      <c r="BJ97">
        <v>1</v>
      </c>
      <c r="BK97" t="s">
        <v>208</v>
      </c>
      <c r="BL97" t="s">
        <v>175</v>
      </c>
      <c r="BM97">
        <v>0.87766666666666671</v>
      </c>
      <c r="BN97" t="s">
        <v>69</v>
      </c>
      <c r="BO97" t="s">
        <v>178</v>
      </c>
      <c r="BP97">
        <v>3760.3270000000002</v>
      </c>
    </row>
    <row r="98" spans="1:68" ht="16.5">
      <c r="A98" s="108" t="str">
        <f t="shared" si="70"/>
        <v>미래교통</v>
      </c>
      <c r="B98" s="109" t="str">
        <f t="shared" si="71"/>
        <v>천병태</v>
      </c>
      <c r="C98" s="110" t="str">
        <f t="shared" si="72"/>
        <v>F</v>
      </c>
      <c r="D98" s="111">
        <f t="shared" si="73"/>
        <v>0.75544642632158299</v>
      </c>
      <c r="E98" s="112">
        <f t="shared" si="74"/>
        <v>9962</v>
      </c>
      <c r="F98" s="113" t="str">
        <f t="shared" si="75"/>
        <v>111</v>
      </c>
      <c r="G98" s="114" t="str">
        <f t="shared" si="76"/>
        <v>70바5931</v>
      </c>
      <c r="H98" s="115">
        <f t="shared" si="77"/>
        <v>2</v>
      </c>
      <c r="I98" s="116">
        <f t="shared" si="78"/>
        <v>4045.2509999999997</v>
      </c>
      <c r="J98" s="117">
        <f t="shared" si="79"/>
        <v>1.5214301573875265E-2</v>
      </c>
      <c r="K98" s="117">
        <f t="shared" si="80"/>
        <v>0.28194093135384996</v>
      </c>
      <c r="L98" s="117">
        <f t="shared" si="81"/>
        <v>0.1836721627409523</v>
      </c>
      <c r="M98" s="118">
        <f t="shared" si="82"/>
        <v>28.587</v>
      </c>
      <c r="N98" s="119">
        <f t="shared" si="83"/>
        <v>0.29664413901634284</v>
      </c>
      <c r="O98" s="119">
        <f t="shared" si="84"/>
        <v>44.867426026221857</v>
      </c>
      <c r="P98" s="220">
        <f t="shared" si="85"/>
        <v>3</v>
      </c>
      <c r="Q98" s="221">
        <f t="shared" si="86"/>
        <v>12</v>
      </c>
      <c r="R98" s="221">
        <f t="shared" si="87"/>
        <v>1815</v>
      </c>
      <c r="T98">
        <v>510</v>
      </c>
      <c r="U98">
        <v>9962</v>
      </c>
      <c r="V98" t="s">
        <v>358</v>
      </c>
      <c r="W98">
        <v>4045.2510000000002</v>
      </c>
      <c r="X98">
        <v>1904.2180000000001</v>
      </c>
      <c r="Y98">
        <v>2.1240000000000001</v>
      </c>
      <c r="Z98">
        <v>28.587</v>
      </c>
      <c r="AA98">
        <v>130.065517</v>
      </c>
      <c r="AB98">
        <v>1.9788559999999999</v>
      </c>
      <c r="AC98">
        <v>36.670793000000003</v>
      </c>
      <c r="AD98" s="1">
        <v>743</v>
      </c>
      <c r="AE98">
        <v>12</v>
      </c>
      <c r="AF98">
        <v>1815</v>
      </c>
      <c r="AG98">
        <v>93</v>
      </c>
      <c r="AH98">
        <v>31.10164</v>
      </c>
      <c r="AI98">
        <v>25540.9</v>
      </c>
      <c r="AJ98">
        <v>11851.1</v>
      </c>
      <c r="AK98">
        <v>3</v>
      </c>
      <c r="AL98">
        <v>211</v>
      </c>
      <c r="AM98" t="s">
        <v>359</v>
      </c>
      <c r="AN98" t="s">
        <v>632</v>
      </c>
      <c r="AO98">
        <v>3797.9169999999999</v>
      </c>
      <c r="AR98" t="s">
        <v>119</v>
      </c>
      <c r="AS98" t="s">
        <v>120</v>
      </c>
      <c r="AT98" t="s">
        <v>203</v>
      </c>
      <c r="AU98" t="s">
        <v>358</v>
      </c>
      <c r="AV98" t="s">
        <v>48</v>
      </c>
      <c r="AW98">
        <v>2</v>
      </c>
      <c r="BB98">
        <v>0.75544642632158299</v>
      </c>
      <c r="BC98" t="s">
        <v>70</v>
      </c>
      <c r="BF98" t="s">
        <v>119</v>
      </c>
      <c r="BG98" t="s">
        <v>120</v>
      </c>
      <c r="BH98" t="s">
        <v>358</v>
      </c>
      <c r="BI98">
        <v>9962</v>
      </c>
      <c r="BJ98">
        <v>2</v>
      </c>
      <c r="BK98" t="s">
        <v>203</v>
      </c>
      <c r="BL98" t="s">
        <v>208</v>
      </c>
      <c r="BM98">
        <v>0.75544642632158299</v>
      </c>
      <c r="BN98" t="s">
        <v>70</v>
      </c>
      <c r="BO98" t="s">
        <v>189</v>
      </c>
      <c r="BP98">
        <v>4045.2509999999997</v>
      </c>
    </row>
    <row r="99" spans="1:68" ht="16.5">
      <c r="A99" s="125" t="str">
        <f t="shared" si="70"/>
        <v>미래교통</v>
      </c>
      <c r="B99" s="126" t="str">
        <f t="shared" si="71"/>
        <v>천영석</v>
      </c>
      <c r="C99" s="127" t="str">
        <f t="shared" si="72"/>
        <v>C</v>
      </c>
      <c r="D99" s="128">
        <f t="shared" si="73"/>
        <v>0.88261306827378461</v>
      </c>
      <c r="E99" s="129">
        <f t="shared" si="74"/>
        <v>8736</v>
      </c>
      <c r="F99" s="130" t="str">
        <f t="shared" si="75"/>
        <v>304</v>
      </c>
      <c r="G99" s="131" t="str">
        <f t="shared" si="76"/>
        <v>70바5915</v>
      </c>
      <c r="H99" s="132">
        <f t="shared" si="77"/>
        <v>2</v>
      </c>
      <c r="I99" s="133">
        <f t="shared" si="78"/>
        <v>3330.0189999999998</v>
      </c>
      <c r="J99" s="134">
        <f t="shared" si="79"/>
        <v>2.0341934355902732E-3</v>
      </c>
      <c r="K99" s="134">
        <f t="shared" si="80"/>
        <v>0.29923358559640861</v>
      </c>
      <c r="L99" s="134">
        <f t="shared" si="81"/>
        <v>0.18948840832439695</v>
      </c>
      <c r="M99" s="135">
        <f t="shared" si="82"/>
        <v>18.795999999999999</v>
      </c>
      <c r="N99" s="136">
        <f t="shared" si="83"/>
        <v>6.0059717376987946E-2</v>
      </c>
      <c r="O99" s="136">
        <f t="shared" si="84"/>
        <v>2.222209542948554</v>
      </c>
      <c r="P99" s="218">
        <f t="shared" si="85"/>
        <v>0</v>
      </c>
      <c r="Q99" s="219">
        <f t="shared" si="86"/>
        <v>2</v>
      </c>
      <c r="R99" s="219">
        <f t="shared" si="87"/>
        <v>74</v>
      </c>
      <c r="T99">
        <v>510</v>
      </c>
      <c r="U99">
        <v>8736</v>
      </c>
      <c r="V99" t="s">
        <v>360</v>
      </c>
      <c r="W99">
        <v>3330.0189999999998</v>
      </c>
      <c r="X99">
        <v>1258.211</v>
      </c>
      <c r="Y99">
        <v>2.6469999999999998</v>
      </c>
      <c r="Z99">
        <v>18.795999999999999</v>
      </c>
      <c r="AA99">
        <v>119.478313</v>
      </c>
      <c r="AB99">
        <v>0.24304200000000001</v>
      </c>
      <c r="AC99">
        <v>35.751924000000002</v>
      </c>
      <c r="AD99" s="1">
        <v>631</v>
      </c>
      <c r="AE99">
        <v>2</v>
      </c>
      <c r="AF99">
        <v>74</v>
      </c>
      <c r="AG99">
        <v>91</v>
      </c>
      <c r="AH99">
        <v>27.871324999999999</v>
      </c>
      <c r="AI99">
        <v>29977.8</v>
      </c>
      <c r="AJ99">
        <v>12632.8</v>
      </c>
      <c r="AK99">
        <v>0</v>
      </c>
      <c r="AL99">
        <v>0</v>
      </c>
      <c r="AM99" t="s">
        <v>361</v>
      </c>
      <c r="AN99" t="s">
        <v>633</v>
      </c>
      <c r="AO99">
        <v>3167.43</v>
      </c>
      <c r="AR99" t="s">
        <v>119</v>
      </c>
      <c r="AS99" t="s">
        <v>91</v>
      </c>
      <c r="AT99" t="s">
        <v>237</v>
      </c>
      <c r="AU99" t="s">
        <v>360</v>
      </c>
      <c r="AV99" t="s">
        <v>48</v>
      </c>
      <c r="AW99">
        <v>2</v>
      </c>
      <c r="BB99">
        <v>0.88261306827378461</v>
      </c>
      <c r="BC99" t="s">
        <v>69</v>
      </c>
      <c r="BF99" t="s">
        <v>119</v>
      </c>
      <c r="BG99" t="s">
        <v>91</v>
      </c>
      <c r="BH99" t="s">
        <v>360</v>
      </c>
      <c r="BI99">
        <v>8736</v>
      </c>
      <c r="BJ99">
        <v>2</v>
      </c>
      <c r="BK99" t="s">
        <v>237</v>
      </c>
      <c r="BL99" t="s">
        <v>239</v>
      </c>
      <c r="BM99">
        <v>0.88261306827378461</v>
      </c>
      <c r="BN99" t="s">
        <v>69</v>
      </c>
      <c r="BO99" t="s">
        <v>178</v>
      </c>
      <c r="BP99">
        <v>3330.0189999999998</v>
      </c>
    </row>
    <row r="100" spans="1:68" ht="16.5">
      <c r="A100" s="108" t="str">
        <f t="shared" si="70"/>
        <v>미래교통</v>
      </c>
      <c r="B100" s="109" t="str">
        <f t="shared" si="71"/>
        <v>최봉근</v>
      </c>
      <c r="C100" s="110" t="str">
        <f t="shared" si="72"/>
        <v>B</v>
      </c>
      <c r="D100" s="111">
        <f t="shared" si="73"/>
        <v>0.91257157654449905</v>
      </c>
      <c r="E100" s="112">
        <f t="shared" si="74"/>
        <v>5509</v>
      </c>
      <c r="F100" s="113" t="str">
        <f t="shared" si="75"/>
        <v>304</v>
      </c>
      <c r="G100" s="114" t="str">
        <f t="shared" si="76"/>
        <v>70바6003</v>
      </c>
      <c r="H100" s="115">
        <f t="shared" si="77"/>
        <v>2</v>
      </c>
      <c r="I100" s="116">
        <f t="shared" si="78"/>
        <v>4263.3240000000005</v>
      </c>
      <c r="J100" s="117">
        <f t="shared" si="79"/>
        <v>9.6294350416135412E-3</v>
      </c>
      <c r="K100" s="117">
        <f t="shared" si="80"/>
        <v>0.29816160467260866</v>
      </c>
      <c r="L100" s="117">
        <f t="shared" si="81"/>
        <v>0.23713890851363861</v>
      </c>
      <c r="M100" s="118">
        <f t="shared" si="82"/>
        <v>18.957000000000001</v>
      </c>
      <c r="N100" s="119">
        <f t="shared" si="83"/>
        <v>4.691175242604128E-2</v>
      </c>
      <c r="O100" s="119">
        <f t="shared" si="84"/>
        <v>0.91477917230780503</v>
      </c>
      <c r="P100" s="220">
        <f t="shared" si="85"/>
        <v>1</v>
      </c>
      <c r="Q100" s="221">
        <f t="shared" si="86"/>
        <v>2</v>
      </c>
      <c r="R100" s="221">
        <f t="shared" si="87"/>
        <v>39</v>
      </c>
      <c r="T100">
        <v>510</v>
      </c>
      <c r="U100">
        <v>5509</v>
      </c>
      <c r="V100" t="s">
        <v>362</v>
      </c>
      <c r="W100">
        <v>4263.3239999999996</v>
      </c>
      <c r="X100">
        <v>1557.633</v>
      </c>
      <c r="Y100">
        <v>2.7370000000000001</v>
      </c>
      <c r="Z100">
        <v>18.957000000000001</v>
      </c>
      <c r="AA100">
        <v>150.837198</v>
      </c>
      <c r="AB100">
        <v>1.452477</v>
      </c>
      <c r="AC100">
        <v>44.973860999999999</v>
      </c>
      <c r="AD100" s="1">
        <v>1011</v>
      </c>
      <c r="AE100">
        <v>2</v>
      </c>
      <c r="AF100">
        <v>39</v>
      </c>
      <c r="AG100">
        <v>114</v>
      </c>
      <c r="AH100">
        <v>28.264406999999999</v>
      </c>
      <c r="AI100">
        <v>29745.599999999999</v>
      </c>
      <c r="AJ100">
        <v>21388.799999999999</v>
      </c>
      <c r="AK100">
        <v>1</v>
      </c>
      <c r="AL100">
        <v>59</v>
      </c>
      <c r="AM100" t="s">
        <v>363</v>
      </c>
      <c r="AN100" t="s">
        <v>634</v>
      </c>
      <c r="AO100">
        <v>3776.1080000000002</v>
      </c>
      <c r="AR100" t="s">
        <v>119</v>
      </c>
      <c r="AS100" t="s">
        <v>91</v>
      </c>
      <c r="AT100" t="s">
        <v>241</v>
      </c>
      <c r="AU100" t="s">
        <v>362</v>
      </c>
      <c r="AV100" t="s">
        <v>48</v>
      </c>
      <c r="AW100">
        <v>2</v>
      </c>
      <c r="BB100">
        <v>0.91257157654449905</v>
      </c>
      <c r="BC100" t="s">
        <v>68</v>
      </c>
      <c r="BF100" t="s">
        <v>119</v>
      </c>
      <c r="BG100" t="s">
        <v>91</v>
      </c>
      <c r="BH100" t="s">
        <v>362</v>
      </c>
      <c r="BI100">
        <v>5509</v>
      </c>
      <c r="BJ100">
        <v>2</v>
      </c>
      <c r="BK100" t="s">
        <v>241</v>
      </c>
      <c r="BL100" t="s">
        <v>239</v>
      </c>
      <c r="BM100">
        <v>0.91257157654449905</v>
      </c>
      <c r="BN100" t="s">
        <v>68</v>
      </c>
      <c r="BO100" t="s">
        <v>176</v>
      </c>
      <c r="BP100">
        <v>4263.3240000000005</v>
      </c>
    </row>
    <row r="101" spans="1:68" ht="16.5">
      <c r="A101" s="125" t="str">
        <f t="shared" si="70"/>
        <v>미래교통</v>
      </c>
      <c r="B101" s="126" t="str">
        <f t="shared" si="71"/>
        <v>최영철</v>
      </c>
      <c r="C101" s="127" t="str">
        <f t="shared" si="72"/>
        <v>D</v>
      </c>
      <c r="D101" s="128">
        <f t="shared" si="73"/>
        <v>0.81799999999999995</v>
      </c>
      <c r="E101" s="129">
        <f t="shared" si="74"/>
        <v>7334</v>
      </c>
      <c r="F101" s="130" t="str">
        <f t="shared" si="75"/>
        <v>111-2</v>
      </c>
      <c r="G101" s="131" t="str">
        <f t="shared" si="76"/>
        <v>70바6053</v>
      </c>
      <c r="H101" s="132">
        <f t="shared" si="77"/>
        <v>1</v>
      </c>
      <c r="I101" s="133">
        <f t="shared" si="78"/>
        <v>473.05</v>
      </c>
      <c r="J101" s="134">
        <f t="shared" si="79"/>
        <v>9.2710743324375504E-3</v>
      </c>
      <c r="K101" s="134">
        <f t="shared" si="80"/>
        <v>0.39211180833561254</v>
      </c>
      <c r="L101" s="134">
        <f t="shared" si="81"/>
        <v>0.340344572455343</v>
      </c>
      <c r="M101" s="135">
        <f t="shared" si="82"/>
        <v>22.981000000000002</v>
      </c>
      <c r="N101" s="136">
        <f t="shared" si="83"/>
        <v>1.2683648662932037</v>
      </c>
      <c r="O101" s="136">
        <f t="shared" si="84"/>
        <v>47.352288341612933</v>
      </c>
      <c r="P101" s="218">
        <f t="shared" si="85"/>
        <v>7</v>
      </c>
      <c r="Q101" s="219">
        <f t="shared" si="86"/>
        <v>6</v>
      </c>
      <c r="R101" s="219">
        <f t="shared" si="87"/>
        <v>224</v>
      </c>
      <c r="T101">
        <v>510</v>
      </c>
      <c r="U101">
        <v>7334</v>
      </c>
      <c r="V101" t="s">
        <v>635</v>
      </c>
      <c r="W101">
        <v>473.05</v>
      </c>
      <c r="X101">
        <v>289.11200000000002</v>
      </c>
      <c r="Y101">
        <v>1.6359999999999999</v>
      </c>
      <c r="Z101">
        <v>22.981000000000002</v>
      </c>
      <c r="AA101">
        <v>24.657768000000001</v>
      </c>
      <c r="AB101">
        <v>0.228604</v>
      </c>
      <c r="AC101">
        <v>9.6686019999999999</v>
      </c>
      <c r="AD101" s="1">
        <v>161</v>
      </c>
      <c r="AE101">
        <v>6</v>
      </c>
      <c r="AF101">
        <v>224</v>
      </c>
      <c r="AG101">
        <v>90</v>
      </c>
      <c r="AH101">
        <v>19.184622999999998</v>
      </c>
      <c r="AI101">
        <v>1242.5</v>
      </c>
      <c r="AJ101">
        <v>245.1</v>
      </c>
      <c r="AK101">
        <v>7</v>
      </c>
      <c r="AL101">
        <v>1424</v>
      </c>
      <c r="AM101" t="s">
        <v>636</v>
      </c>
      <c r="AN101" t="s">
        <v>637</v>
      </c>
      <c r="AO101">
        <v>473.05</v>
      </c>
      <c r="AR101" t="s">
        <v>119</v>
      </c>
      <c r="AS101" t="s">
        <v>121</v>
      </c>
      <c r="AT101" t="s">
        <v>227</v>
      </c>
      <c r="AU101" t="s">
        <v>635</v>
      </c>
      <c r="AV101" t="s">
        <v>48</v>
      </c>
      <c r="AW101">
        <v>1</v>
      </c>
      <c r="BB101">
        <v>0.81799999999999995</v>
      </c>
      <c r="BC101" t="s">
        <v>67</v>
      </c>
      <c r="BF101" t="s">
        <v>119</v>
      </c>
      <c r="BG101" t="s">
        <v>121</v>
      </c>
      <c r="BH101" t="s">
        <v>635</v>
      </c>
      <c r="BI101">
        <v>7334</v>
      </c>
      <c r="BJ101">
        <v>1</v>
      </c>
      <c r="BK101" t="s">
        <v>227</v>
      </c>
      <c r="BL101" t="s">
        <v>175</v>
      </c>
      <c r="BM101">
        <v>0.81799999999999995</v>
      </c>
      <c r="BN101" t="s">
        <v>67</v>
      </c>
      <c r="BO101" t="s">
        <v>180</v>
      </c>
      <c r="BP101">
        <v>473.05</v>
      </c>
    </row>
    <row r="102" spans="1:68" ht="16.5">
      <c r="A102" s="108" t="str">
        <f t="shared" si="70"/>
        <v>미래교통</v>
      </c>
      <c r="B102" s="109" t="str">
        <f t="shared" si="71"/>
        <v>최원진</v>
      </c>
      <c r="C102" s="110" t="str">
        <f t="shared" si="72"/>
        <v>D</v>
      </c>
      <c r="D102" s="111">
        <f t="shared" si="73"/>
        <v>0.84677419354838712</v>
      </c>
      <c r="E102" s="112">
        <f t="shared" si="74"/>
        <v>7878</v>
      </c>
      <c r="F102" s="113" t="str">
        <f t="shared" si="75"/>
        <v>111</v>
      </c>
      <c r="G102" s="114" t="str">
        <f t="shared" si="76"/>
        <v>70바5076</v>
      </c>
      <c r="H102" s="115">
        <f t="shared" si="77"/>
        <v>1</v>
      </c>
      <c r="I102" s="116">
        <f t="shared" si="78"/>
        <v>4494.8220000000001</v>
      </c>
      <c r="J102" s="117">
        <f t="shared" si="79"/>
        <v>8.5133464738462762E-3</v>
      </c>
      <c r="K102" s="117">
        <f t="shared" si="80"/>
        <v>0.2588332946825726</v>
      </c>
      <c r="L102" s="117">
        <f t="shared" si="81"/>
        <v>0.16040679697660998</v>
      </c>
      <c r="M102" s="118">
        <f t="shared" si="82"/>
        <v>22.276</v>
      </c>
      <c r="N102" s="119">
        <f t="shared" si="83"/>
        <v>0.28922168664298609</v>
      </c>
      <c r="O102" s="119">
        <f t="shared" si="84"/>
        <v>7.3195334542724941</v>
      </c>
      <c r="P102" s="220">
        <f t="shared" si="85"/>
        <v>12</v>
      </c>
      <c r="Q102" s="221">
        <f t="shared" si="86"/>
        <v>13</v>
      </c>
      <c r="R102" s="221">
        <f t="shared" si="87"/>
        <v>329</v>
      </c>
      <c r="T102">
        <v>510</v>
      </c>
      <c r="U102">
        <v>7878</v>
      </c>
      <c r="V102" t="s">
        <v>419</v>
      </c>
      <c r="W102">
        <v>4494.8220000000001</v>
      </c>
      <c r="X102">
        <v>1712.3309999999999</v>
      </c>
      <c r="Y102">
        <v>2.625</v>
      </c>
      <c r="Z102">
        <v>22.276</v>
      </c>
      <c r="AA102">
        <v>134.098266</v>
      </c>
      <c r="AB102">
        <v>1.1416249999999999</v>
      </c>
      <c r="AC102">
        <v>34.709096000000002</v>
      </c>
      <c r="AD102" s="1">
        <v>721</v>
      </c>
      <c r="AE102">
        <v>13</v>
      </c>
      <c r="AF102">
        <v>329</v>
      </c>
      <c r="AG102">
        <v>92</v>
      </c>
      <c r="AH102">
        <v>33.518867</v>
      </c>
      <c r="AI102">
        <v>32690.9</v>
      </c>
      <c r="AJ102">
        <v>15151.2</v>
      </c>
      <c r="AK102">
        <v>12</v>
      </c>
      <c r="AL102">
        <v>5060</v>
      </c>
      <c r="AM102" t="s">
        <v>420</v>
      </c>
      <c r="AN102" t="s">
        <v>638</v>
      </c>
      <c r="AO102">
        <v>4494.8220000000001</v>
      </c>
      <c r="AR102" t="s">
        <v>119</v>
      </c>
      <c r="AS102" t="s">
        <v>120</v>
      </c>
      <c r="AT102" t="s">
        <v>385</v>
      </c>
      <c r="AU102" t="s">
        <v>419</v>
      </c>
      <c r="AV102" t="s">
        <v>48</v>
      </c>
      <c r="AW102">
        <v>1</v>
      </c>
      <c r="BB102">
        <v>0.84677419354838712</v>
      </c>
      <c r="BC102" t="s">
        <v>67</v>
      </c>
      <c r="BF102" t="s">
        <v>119</v>
      </c>
      <c r="BG102" t="s">
        <v>120</v>
      </c>
      <c r="BH102" t="s">
        <v>419</v>
      </c>
      <c r="BI102">
        <v>7878</v>
      </c>
      <c r="BJ102">
        <v>1</v>
      </c>
      <c r="BK102" t="s">
        <v>385</v>
      </c>
      <c r="BL102" t="s">
        <v>175</v>
      </c>
      <c r="BM102">
        <v>0.84677419354838712</v>
      </c>
      <c r="BN102" t="s">
        <v>67</v>
      </c>
      <c r="BO102" t="s">
        <v>180</v>
      </c>
      <c r="BP102">
        <v>4494.8220000000001</v>
      </c>
    </row>
    <row r="103" spans="1:68" ht="16.5">
      <c r="A103" s="125" t="str">
        <f t="shared" si="70"/>
        <v>미래교통</v>
      </c>
      <c r="B103" s="126" t="str">
        <f t="shared" si="71"/>
        <v>최익환</v>
      </c>
      <c r="C103" s="127" t="str">
        <f t="shared" si="72"/>
        <v>C</v>
      </c>
      <c r="D103" s="128">
        <f t="shared" si="73"/>
        <v>0.89514764314784978</v>
      </c>
      <c r="E103" s="129">
        <f t="shared" si="74"/>
        <v>6599</v>
      </c>
      <c r="F103" s="130" t="str">
        <f t="shared" si="75"/>
        <v>111</v>
      </c>
      <c r="G103" s="131" t="str">
        <f t="shared" si="76"/>
        <v>70바6001</v>
      </c>
      <c r="H103" s="132">
        <f t="shared" si="77"/>
        <v>14</v>
      </c>
      <c r="I103" s="133">
        <f t="shared" si="78"/>
        <v>4451.1849999999995</v>
      </c>
      <c r="J103" s="134">
        <f t="shared" si="79"/>
        <v>1.6224983424510547E-2</v>
      </c>
      <c r="K103" s="134">
        <f t="shared" si="80"/>
        <v>0.29313969304161552</v>
      </c>
      <c r="L103" s="134">
        <f t="shared" si="81"/>
        <v>0.20107005213218504</v>
      </c>
      <c r="M103" s="135">
        <f t="shared" si="82"/>
        <v>21.684000000000001</v>
      </c>
      <c r="N103" s="136">
        <f t="shared" si="83"/>
        <v>0.13479556567520781</v>
      </c>
      <c r="O103" s="136">
        <f t="shared" si="84"/>
        <v>25.47636191261428</v>
      </c>
      <c r="P103" s="218">
        <f t="shared" si="85"/>
        <v>5</v>
      </c>
      <c r="Q103" s="219">
        <f t="shared" si="86"/>
        <v>6</v>
      </c>
      <c r="R103" s="219">
        <f t="shared" si="87"/>
        <v>1134</v>
      </c>
      <c r="T103">
        <v>510</v>
      </c>
      <c r="U103">
        <v>6599</v>
      </c>
      <c r="V103" t="s">
        <v>364</v>
      </c>
      <c r="W103">
        <v>4451.1850000000004</v>
      </c>
      <c r="X103">
        <v>1732.65</v>
      </c>
      <c r="Y103">
        <v>2.569</v>
      </c>
      <c r="Z103">
        <v>21.684000000000001</v>
      </c>
      <c r="AA103">
        <v>147.660798</v>
      </c>
      <c r="AB103">
        <v>2.395794</v>
      </c>
      <c r="AC103">
        <v>43.285240999999999</v>
      </c>
      <c r="AD103" s="1">
        <v>895</v>
      </c>
      <c r="AE103">
        <v>6</v>
      </c>
      <c r="AF103">
        <v>1134</v>
      </c>
      <c r="AG103">
        <v>93</v>
      </c>
      <c r="AH103">
        <v>30.144663000000001</v>
      </c>
      <c r="AI103">
        <v>27983.8</v>
      </c>
      <c r="AJ103">
        <v>16452.3</v>
      </c>
      <c r="AK103">
        <v>5</v>
      </c>
      <c r="AL103">
        <v>1373</v>
      </c>
      <c r="AM103" t="s">
        <v>365</v>
      </c>
      <c r="AN103" t="s">
        <v>639</v>
      </c>
      <c r="AO103">
        <v>718.17</v>
      </c>
      <c r="AR103" t="s">
        <v>119</v>
      </c>
      <c r="AS103" t="s">
        <v>120</v>
      </c>
      <c r="AT103" t="s">
        <v>205</v>
      </c>
      <c r="AU103" t="s">
        <v>364</v>
      </c>
      <c r="AV103" t="s">
        <v>48</v>
      </c>
      <c r="AW103">
        <v>14</v>
      </c>
      <c r="BB103">
        <v>0.89514764314784978</v>
      </c>
      <c r="BC103" t="s">
        <v>69</v>
      </c>
      <c r="BF103" t="s">
        <v>119</v>
      </c>
      <c r="BG103" t="s">
        <v>120</v>
      </c>
      <c r="BH103" t="s">
        <v>364</v>
      </c>
      <c r="BI103">
        <v>6599</v>
      </c>
      <c r="BJ103">
        <v>14</v>
      </c>
      <c r="BK103" t="s">
        <v>205</v>
      </c>
      <c r="BL103" t="s">
        <v>204</v>
      </c>
      <c r="BM103">
        <v>0.89514764314784978</v>
      </c>
      <c r="BN103" t="s">
        <v>69</v>
      </c>
      <c r="BO103" t="s">
        <v>178</v>
      </c>
      <c r="BP103">
        <v>4451.1849999999995</v>
      </c>
    </row>
    <row r="104" spans="1:68" ht="16.5">
      <c r="A104" s="108" t="str">
        <f t="shared" si="70"/>
        <v>미래교통</v>
      </c>
      <c r="B104" s="109" t="str">
        <f t="shared" si="71"/>
        <v>최재근</v>
      </c>
      <c r="C104" s="110" t="str">
        <f t="shared" si="72"/>
        <v>C</v>
      </c>
      <c r="D104" s="111">
        <f t="shared" si="73"/>
        <v>0.89015253292907348</v>
      </c>
      <c r="E104" s="112">
        <f t="shared" si="74"/>
        <v>5006</v>
      </c>
      <c r="F104" s="113" t="str">
        <f t="shared" si="75"/>
        <v>111-2</v>
      </c>
      <c r="G104" s="114" t="str">
        <f t="shared" si="76"/>
        <v>72바1548</v>
      </c>
      <c r="H104" s="115">
        <f t="shared" si="77"/>
        <v>4</v>
      </c>
      <c r="I104" s="116">
        <f t="shared" si="78"/>
        <v>2668.05</v>
      </c>
      <c r="J104" s="117">
        <f t="shared" si="79"/>
        <v>2.035046496972813E-2</v>
      </c>
      <c r="K104" s="117">
        <f t="shared" si="80"/>
        <v>0.39817350940224622</v>
      </c>
      <c r="L104" s="117">
        <f t="shared" si="81"/>
        <v>8.32068364535897E-2</v>
      </c>
      <c r="M104" s="118">
        <f t="shared" si="82"/>
        <v>18.802</v>
      </c>
      <c r="N104" s="119">
        <f t="shared" si="83"/>
        <v>1.4992222784430576</v>
      </c>
      <c r="O104" s="119">
        <f t="shared" si="84"/>
        <v>42.877757163471443</v>
      </c>
      <c r="P104" s="220">
        <f t="shared" si="85"/>
        <v>3</v>
      </c>
      <c r="Q104" s="221">
        <f t="shared" si="86"/>
        <v>40</v>
      </c>
      <c r="R104" s="221">
        <f t="shared" si="87"/>
        <v>1144</v>
      </c>
      <c r="T104">
        <v>510</v>
      </c>
      <c r="U104">
        <v>5006</v>
      </c>
      <c r="V104" t="s">
        <v>366</v>
      </c>
      <c r="W104">
        <v>2668.05</v>
      </c>
      <c r="X104">
        <v>1305.9490000000001</v>
      </c>
      <c r="Y104">
        <v>2.0430000000000001</v>
      </c>
      <c r="Z104">
        <v>18.802</v>
      </c>
      <c r="AA104">
        <v>151.15467899999999</v>
      </c>
      <c r="AB104">
        <v>3.0760679999999998</v>
      </c>
      <c r="AC104">
        <v>60.185789</v>
      </c>
      <c r="AD104" s="1">
        <v>222</v>
      </c>
      <c r="AE104">
        <v>40</v>
      </c>
      <c r="AF104">
        <v>1144</v>
      </c>
      <c r="AG104">
        <v>98</v>
      </c>
      <c r="AH104">
        <v>17.651123999999999</v>
      </c>
      <c r="AI104">
        <v>5719.5</v>
      </c>
      <c r="AJ104">
        <v>2511.5</v>
      </c>
      <c r="AK104">
        <v>3</v>
      </c>
      <c r="AL104">
        <v>351</v>
      </c>
      <c r="AM104" t="s">
        <v>367</v>
      </c>
      <c r="AN104" t="s">
        <v>640</v>
      </c>
      <c r="AO104">
        <v>2131.5619999999999</v>
      </c>
      <c r="AR104" t="s">
        <v>119</v>
      </c>
      <c r="AS104" t="s">
        <v>121</v>
      </c>
      <c r="AT104" t="s">
        <v>232</v>
      </c>
      <c r="AU104" t="s">
        <v>366</v>
      </c>
      <c r="AV104" t="s">
        <v>48</v>
      </c>
      <c r="AW104">
        <v>4</v>
      </c>
      <c r="BB104">
        <v>0.89015253292907348</v>
      </c>
      <c r="BC104" t="s">
        <v>69</v>
      </c>
      <c r="BF104" t="s">
        <v>119</v>
      </c>
      <c r="BG104" t="s">
        <v>121</v>
      </c>
      <c r="BH104" t="s">
        <v>366</v>
      </c>
      <c r="BI104">
        <v>5006</v>
      </c>
      <c r="BJ104">
        <v>4</v>
      </c>
      <c r="BK104" t="s">
        <v>232</v>
      </c>
      <c r="BL104" t="s">
        <v>195</v>
      </c>
      <c r="BM104">
        <v>0.89015253292907348</v>
      </c>
      <c r="BN104" t="s">
        <v>69</v>
      </c>
      <c r="BO104" t="s">
        <v>178</v>
      </c>
      <c r="BP104">
        <v>2668.05</v>
      </c>
    </row>
    <row r="105" spans="1:68" ht="16.5">
      <c r="A105" s="125" t="str">
        <f t="shared" si="70"/>
        <v>미래교통</v>
      </c>
      <c r="B105" s="126" t="str">
        <f t="shared" si="71"/>
        <v>최재찬</v>
      </c>
      <c r="C105" s="127" t="str">
        <f t="shared" si="72"/>
        <v>D</v>
      </c>
      <c r="D105" s="128">
        <f t="shared" si="73"/>
        <v>0.80548934445812104</v>
      </c>
      <c r="E105" s="129">
        <f t="shared" si="74"/>
        <v>4591</v>
      </c>
      <c r="F105" s="130" t="str">
        <f t="shared" si="75"/>
        <v>111-2</v>
      </c>
      <c r="G105" s="131" t="str">
        <f t="shared" si="76"/>
        <v>72바1546</v>
      </c>
      <c r="H105" s="132">
        <f t="shared" si="77"/>
        <v>4</v>
      </c>
      <c r="I105" s="133">
        <f t="shared" si="78"/>
        <v>2460.3300000000004</v>
      </c>
      <c r="J105" s="134">
        <f t="shared" si="79"/>
        <v>3.7131633883648568E-2</v>
      </c>
      <c r="K105" s="134">
        <f t="shared" si="80"/>
        <v>0.40082864487986614</v>
      </c>
      <c r="L105" s="134">
        <f t="shared" si="81"/>
        <v>0.18452809176004842</v>
      </c>
      <c r="M105" s="135">
        <f t="shared" si="82"/>
        <v>17.341000000000001</v>
      </c>
      <c r="N105" s="136">
        <f t="shared" si="83"/>
        <v>0.20322477066084632</v>
      </c>
      <c r="O105" s="136">
        <f t="shared" si="84"/>
        <v>46.78234220612682</v>
      </c>
      <c r="P105" s="218">
        <f t="shared" si="85"/>
        <v>20</v>
      </c>
      <c r="Q105" s="219">
        <f t="shared" si="86"/>
        <v>5</v>
      </c>
      <c r="R105" s="219">
        <f t="shared" si="87"/>
        <v>1151</v>
      </c>
      <c r="T105">
        <v>510</v>
      </c>
      <c r="U105">
        <v>4591</v>
      </c>
      <c r="V105" t="s">
        <v>368</v>
      </c>
      <c r="W105">
        <v>2460.33</v>
      </c>
      <c r="X105">
        <v>1394.0250000000001</v>
      </c>
      <c r="Y105">
        <v>1.7649999999999999</v>
      </c>
      <c r="Z105">
        <v>17.341000000000001</v>
      </c>
      <c r="AA105">
        <v>164.56386000000001</v>
      </c>
      <c r="AB105">
        <v>6.110525</v>
      </c>
      <c r="AC105">
        <v>65.961909000000006</v>
      </c>
      <c r="AD105" s="1">
        <v>454</v>
      </c>
      <c r="AE105">
        <v>5</v>
      </c>
      <c r="AF105">
        <v>1151</v>
      </c>
      <c r="AG105">
        <v>88</v>
      </c>
      <c r="AH105">
        <v>14.950609</v>
      </c>
      <c r="AI105">
        <v>793.5</v>
      </c>
      <c r="AJ105">
        <v>3.9</v>
      </c>
      <c r="AK105">
        <v>20</v>
      </c>
      <c r="AL105">
        <v>10093</v>
      </c>
      <c r="AM105" t="s">
        <v>369</v>
      </c>
      <c r="AN105" t="s">
        <v>641</v>
      </c>
      <c r="AO105">
        <v>2226.5500000000002</v>
      </c>
      <c r="AR105" t="s">
        <v>119</v>
      </c>
      <c r="AS105" t="s">
        <v>121</v>
      </c>
      <c r="AT105" t="s">
        <v>230</v>
      </c>
      <c r="AU105" t="s">
        <v>368</v>
      </c>
      <c r="AV105" t="s">
        <v>48</v>
      </c>
      <c r="AW105">
        <v>4</v>
      </c>
      <c r="BB105">
        <v>0.80548934445812104</v>
      </c>
      <c r="BC105" t="s">
        <v>67</v>
      </c>
      <c r="BF105" t="s">
        <v>119</v>
      </c>
      <c r="BG105" t="s">
        <v>121</v>
      </c>
      <c r="BH105" t="s">
        <v>368</v>
      </c>
      <c r="BI105">
        <v>4591</v>
      </c>
      <c r="BJ105">
        <v>4</v>
      </c>
      <c r="BK105" t="s">
        <v>230</v>
      </c>
      <c r="BL105" t="s">
        <v>221</v>
      </c>
      <c r="BM105">
        <v>0.80548934445812104</v>
      </c>
      <c r="BN105" t="s">
        <v>67</v>
      </c>
      <c r="BO105" t="s">
        <v>180</v>
      </c>
      <c r="BP105">
        <v>2460.3300000000004</v>
      </c>
    </row>
    <row r="106" spans="1:68" ht="16.5">
      <c r="A106" s="108" t="str">
        <f t="shared" si="70"/>
        <v>미래교통</v>
      </c>
      <c r="B106" s="109" t="str">
        <f t="shared" si="71"/>
        <v>편무길</v>
      </c>
      <c r="C106" s="110" t="str">
        <f t="shared" si="72"/>
        <v>C</v>
      </c>
      <c r="D106" s="111">
        <f t="shared" si="73"/>
        <v>0.875</v>
      </c>
      <c r="E106" s="112">
        <f t="shared" si="74"/>
        <v>7389</v>
      </c>
      <c r="F106" s="113" t="str">
        <f t="shared" si="75"/>
        <v>111-2</v>
      </c>
      <c r="G106" s="114" t="str">
        <f t="shared" si="76"/>
        <v>70바6053</v>
      </c>
      <c r="H106" s="115">
        <f t="shared" si="77"/>
        <v>1</v>
      </c>
      <c r="I106" s="116">
        <f t="shared" si="78"/>
        <v>2199.2339999999999</v>
      </c>
      <c r="J106" s="117">
        <f t="shared" si="79"/>
        <v>3.2617341726876706E-2</v>
      </c>
      <c r="K106" s="117">
        <f t="shared" si="80"/>
        <v>0.40520531759889272</v>
      </c>
      <c r="L106" s="117">
        <f t="shared" si="81"/>
        <v>0.24690414935382046</v>
      </c>
      <c r="M106" s="118">
        <f t="shared" si="82"/>
        <v>17.414000000000001</v>
      </c>
      <c r="N106" s="119">
        <f t="shared" si="83"/>
        <v>0.31829264189258627</v>
      </c>
      <c r="O106" s="119">
        <f t="shared" si="84"/>
        <v>27.555048712415324</v>
      </c>
      <c r="P106" s="220">
        <f t="shared" si="85"/>
        <v>17</v>
      </c>
      <c r="Q106" s="221">
        <f t="shared" si="86"/>
        <v>7</v>
      </c>
      <c r="R106" s="221">
        <f t="shared" si="87"/>
        <v>606</v>
      </c>
      <c r="T106">
        <v>510</v>
      </c>
      <c r="U106">
        <v>7389</v>
      </c>
      <c r="V106" t="s">
        <v>370</v>
      </c>
      <c r="W106">
        <v>2199.2339999999999</v>
      </c>
      <c r="X106">
        <v>1256.43</v>
      </c>
      <c r="Y106">
        <v>1.75</v>
      </c>
      <c r="Z106">
        <v>17.414000000000001</v>
      </c>
      <c r="AA106">
        <v>140.06607399999999</v>
      </c>
      <c r="AB106">
        <v>4.5685830000000003</v>
      </c>
      <c r="AC106">
        <v>56.755518000000002</v>
      </c>
      <c r="AD106" s="1">
        <v>543</v>
      </c>
      <c r="AE106">
        <v>7</v>
      </c>
      <c r="AF106">
        <v>606</v>
      </c>
      <c r="AG106">
        <v>91</v>
      </c>
      <c r="AH106">
        <v>15.701403000000001</v>
      </c>
      <c r="AI106">
        <v>946.6</v>
      </c>
      <c r="AJ106">
        <v>77.2</v>
      </c>
      <c r="AK106">
        <v>17</v>
      </c>
      <c r="AL106">
        <v>2788</v>
      </c>
      <c r="AM106" t="s">
        <v>371</v>
      </c>
      <c r="AN106" t="s">
        <v>642</v>
      </c>
      <c r="AO106">
        <v>2199.2339999999999</v>
      </c>
      <c r="AR106" t="s">
        <v>119</v>
      </c>
      <c r="AS106" t="s">
        <v>121</v>
      </c>
      <c r="AT106" t="s">
        <v>227</v>
      </c>
      <c r="AU106" t="s">
        <v>370</v>
      </c>
      <c r="AV106" t="s">
        <v>48</v>
      </c>
      <c r="AW106">
        <v>1</v>
      </c>
      <c r="BB106">
        <v>0.875</v>
      </c>
      <c r="BC106" t="s">
        <v>69</v>
      </c>
      <c r="BF106" t="s">
        <v>119</v>
      </c>
      <c r="BG106" t="s">
        <v>121</v>
      </c>
      <c r="BH106" t="s">
        <v>370</v>
      </c>
      <c r="BI106">
        <v>7389</v>
      </c>
      <c r="BJ106">
        <v>1</v>
      </c>
      <c r="BK106" t="s">
        <v>227</v>
      </c>
      <c r="BL106" t="s">
        <v>175</v>
      </c>
      <c r="BM106">
        <v>0.875</v>
      </c>
      <c r="BN106" t="s">
        <v>69</v>
      </c>
      <c r="BO106" t="s">
        <v>178</v>
      </c>
      <c r="BP106">
        <v>2199.2339999999999</v>
      </c>
    </row>
    <row r="107" spans="1:68" ht="16.5">
      <c r="A107" s="125" t="str">
        <f t="shared" si="70"/>
        <v>미래교통</v>
      </c>
      <c r="B107" s="126" t="str">
        <f t="shared" si="71"/>
        <v>한성철</v>
      </c>
      <c r="C107" s="127" t="str">
        <f t="shared" si="72"/>
        <v>S</v>
      </c>
      <c r="D107" s="128">
        <f t="shared" si="73"/>
        <v>1.1097131563679123</v>
      </c>
      <c r="E107" s="129">
        <f t="shared" si="74"/>
        <v>9941</v>
      </c>
      <c r="F107" s="130" t="str">
        <f t="shared" si="75"/>
        <v>111</v>
      </c>
      <c r="G107" s="131" t="str">
        <f t="shared" si="76"/>
        <v>72바1607</v>
      </c>
      <c r="H107" s="132">
        <f t="shared" si="77"/>
        <v>2</v>
      </c>
      <c r="I107" s="133">
        <f t="shared" si="78"/>
        <v>4323.3109999999997</v>
      </c>
      <c r="J107" s="134">
        <f t="shared" si="79"/>
        <v>1.5441713818484762E-3</v>
      </c>
      <c r="K107" s="134">
        <f t="shared" si="80"/>
        <v>0.22781937687107107</v>
      </c>
      <c r="L107" s="134">
        <f t="shared" si="81"/>
        <v>0.18712509925841561</v>
      </c>
      <c r="M107" s="135">
        <f t="shared" si="82"/>
        <v>13.515000000000001</v>
      </c>
      <c r="N107" s="136">
        <f t="shared" si="83"/>
        <v>0</v>
      </c>
      <c r="O107" s="136">
        <f t="shared" si="84"/>
        <v>2.8681721023539599</v>
      </c>
      <c r="P107" s="218">
        <f t="shared" si="85"/>
        <v>2</v>
      </c>
      <c r="Q107" s="219">
        <f t="shared" si="86"/>
        <v>0</v>
      </c>
      <c r="R107" s="219">
        <f t="shared" si="87"/>
        <v>124</v>
      </c>
      <c r="T107">
        <v>510</v>
      </c>
      <c r="U107">
        <v>9941</v>
      </c>
      <c r="V107" t="s">
        <v>443</v>
      </c>
      <c r="W107">
        <v>4323.3109999999997</v>
      </c>
      <c r="X107">
        <v>1340.683</v>
      </c>
      <c r="Y107">
        <v>3.2250000000000001</v>
      </c>
      <c r="Z107">
        <v>13.515000000000001</v>
      </c>
      <c r="AA107">
        <v>135.25441699999999</v>
      </c>
      <c r="AB107">
        <v>0.20885600000000001</v>
      </c>
      <c r="AC107">
        <v>30.813576999999999</v>
      </c>
      <c r="AD107" s="1">
        <v>809</v>
      </c>
      <c r="AE107">
        <v>0</v>
      </c>
      <c r="AF107">
        <v>124</v>
      </c>
      <c r="AG107">
        <v>90</v>
      </c>
      <c r="AH107">
        <v>31.964286000000001</v>
      </c>
      <c r="AI107">
        <v>24676.6</v>
      </c>
      <c r="AJ107">
        <v>13594.7</v>
      </c>
      <c r="AK107">
        <v>2</v>
      </c>
      <c r="AL107">
        <v>258</v>
      </c>
      <c r="AM107" t="s">
        <v>444</v>
      </c>
      <c r="AN107" t="s">
        <v>643</v>
      </c>
      <c r="AO107">
        <v>4075.4769999999999</v>
      </c>
      <c r="AR107" t="s">
        <v>119</v>
      </c>
      <c r="AS107" t="s">
        <v>120</v>
      </c>
      <c r="AT107" t="s">
        <v>437</v>
      </c>
      <c r="AU107" t="s">
        <v>443</v>
      </c>
      <c r="AV107" t="s">
        <v>48</v>
      </c>
      <c r="AW107">
        <v>2</v>
      </c>
      <c r="BB107">
        <v>1.1097131563679123</v>
      </c>
      <c r="BC107" t="s">
        <v>71</v>
      </c>
      <c r="BF107" t="s">
        <v>119</v>
      </c>
      <c r="BG107" t="s">
        <v>120</v>
      </c>
      <c r="BH107" t="s">
        <v>443</v>
      </c>
      <c r="BI107">
        <v>9941</v>
      </c>
      <c r="BJ107">
        <v>2</v>
      </c>
      <c r="BK107" t="s">
        <v>437</v>
      </c>
      <c r="BL107" t="s">
        <v>202</v>
      </c>
      <c r="BM107">
        <v>1.1097131563679123</v>
      </c>
      <c r="BN107" t="s">
        <v>71</v>
      </c>
      <c r="BO107" t="s">
        <v>177</v>
      </c>
      <c r="BP107">
        <v>4323.3109999999997</v>
      </c>
    </row>
    <row r="108" spans="1:68" ht="16.5">
      <c r="A108" s="108" t="str">
        <f t="shared" si="70"/>
        <v>미래교통</v>
      </c>
      <c r="B108" s="109" t="str">
        <f t="shared" si="71"/>
        <v>허재선</v>
      </c>
      <c r="C108" s="110" t="str">
        <f t="shared" si="72"/>
        <v>D</v>
      </c>
      <c r="D108" s="111">
        <f t="shared" si="73"/>
        <v>0.82013272183395192</v>
      </c>
      <c r="E108" s="112">
        <f t="shared" si="74"/>
        <v>4400</v>
      </c>
      <c r="F108" s="113" t="str">
        <f t="shared" si="75"/>
        <v>111</v>
      </c>
      <c r="G108" s="114" t="str">
        <f t="shared" si="76"/>
        <v>72바1605</v>
      </c>
      <c r="H108" s="115">
        <f t="shared" si="77"/>
        <v>9</v>
      </c>
      <c r="I108" s="116">
        <f t="shared" si="78"/>
        <v>2557.9670000000001</v>
      </c>
      <c r="J108" s="117">
        <f t="shared" si="79"/>
        <v>1.9036419384559258E-2</v>
      </c>
      <c r="K108" s="117">
        <f t="shared" si="80"/>
        <v>0.30927703897494874</v>
      </c>
      <c r="L108" s="117">
        <f t="shared" si="81"/>
        <v>0.20133176073029871</v>
      </c>
      <c r="M108" s="118">
        <f t="shared" si="82"/>
        <v>21.971</v>
      </c>
      <c r="N108" s="119">
        <f t="shared" si="83"/>
        <v>0.23185619042503489</v>
      </c>
      <c r="O108" s="119">
        <f t="shared" si="84"/>
        <v>11.901951108485125</v>
      </c>
      <c r="P108" s="220">
        <f t="shared" si="85"/>
        <v>13</v>
      </c>
      <c r="Q108" s="221">
        <f t="shared" si="86"/>
        <v>6</v>
      </c>
      <c r="R108" s="221">
        <f t="shared" si="87"/>
        <v>308</v>
      </c>
      <c r="T108">
        <v>510</v>
      </c>
      <c r="U108">
        <v>4400</v>
      </c>
      <c r="V108" t="s">
        <v>372</v>
      </c>
      <c r="W108">
        <v>2587.8110000000001</v>
      </c>
      <c r="X108">
        <v>1135.26</v>
      </c>
      <c r="Y108">
        <v>2.2789999999999999</v>
      </c>
      <c r="Z108">
        <v>21.971</v>
      </c>
      <c r="AA108">
        <v>95.386373000000006</v>
      </c>
      <c r="AB108">
        <v>1.815815</v>
      </c>
      <c r="AC108">
        <v>29.500814999999999</v>
      </c>
      <c r="AD108" s="1">
        <v>515</v>
      </c>
      <c r="AE108">
        <v>6</v>
      </c>
      <c r="AF108">
        <v>308</v>
      </c>
      <c r="AG108">
        <v>93</v>
      </c>
      <c r="AH108">
        <v>27.129776</v>
      </c>
      <c r="AI108">
        <v>19485.7</v>
      </c>
      <c r="AJ108">
        <v>10992.8</v>
      </c>
      <c r="AK108">
        <v>13</v>
      </c>
      <c r="AL108">
        <v>3983</v>
      </c>
      <c r="AM108" t="s">
        <v>373</v>
      </c>
      <c r="AN108" t="s">
        <v>644</v>
      </c>
      <c r="AO108">
        <v>498.726</v>
      </c>
      <c r="AR108" t="s">
        <v>119</v>
      </c>
      <c r="AS108" t="s">
        <v>120</v>
      </c>
      <c r="AT108" t="s">
        <v>211</v>
      </c>
      <c r="AU108" t="s">
        <v>372</v>
      </c>
      <c r="AV108" t="s">
        <v>48</v>
      </c>
      <c r="AW108">
        <v>9</v>
      </c>
      <c r="BB108">
        <v>0.82013272183395192</v>
      </c>
      <c r="BC108" t="s">
        <v>67</v>
      </c>
      <c r="BF108" t="s">
        <v>119</v>
      </c>
      <c r="BG108" t="s">
        <v>120</v>
      </c>
      <c r="BH108" t="s">
        <v>372</v>
      </c>
      <c r="BI108">
        <v>4400</v>
      </c>
      <c r="BJ108">
        <v>9</v>
      </c>
      <c r="BK108" t="s">
        <v>211</v>
      </c>
      <c r="BL108" t="s">
        <v>471</v>
      </c>
      <c r="BM108">
        <v>0.82013272183395192</v>
      </c>
      <c r="BN108" t="s">
        <v>67</v>
      </c>
      <c r="BO108" t="s">
        <v>180</v>
      </c>
      <c r="BP108">
        <v>2557.9670000000001</v>
      </c>
    </row>
    <row r="109" spans="1:68" ht="16.5">
      <c r="A109" s="125" t="str">
        <f t="shared" si="70"/>
        <v>미래교통</v>
      </c>
      <c r="B109" s="126" t="str">
        <f t="shared" si="71"/>
        <v>홍인기</v>
      </c>
      <c r="C109" s="127" t="str">
        <f t="shared" si="72"/>
        <v>D</v>
      </c>
      <c r="D109" s="128">
        <f t="shared" si="73"/>
        <v>0.8176154419107291</v>
      </c>
      <c r="E109" s="129">
        <f t="shared" si="74"/>
        <v>9911</v>
      </c>
      <c r="F109" s="130" t="str">
        <f t="shared" si="75"/>
        <v>111</v>
      </c>
      <c r="G109" s="131" t="str">
        <f t="shared" si="76"/>
        <v>70바6093</v>
      </c>
      <c r="H109" s="132">
        <f t="shared" si="77"/>
        <v>10</v>
      </c>
      <c r="I109" s="133">
        <f t="shared" si="78"/>
        <v>2944.509</v>
      </c>
      <c r="J109" s="134">
        <f t="shared" si="79"/>
        <v>2.521981315292687E-2</v>
      </c>
      <c r="K109" s="134">
        <f t="shared" si="80"/>
        <v>0.29147476976585102</v>
      </c>
      <c r="L109" s="134">
        <f t="shared" si="81"/>
        <v>0.15486452919654856</v>
      </c>
      <c r="M109" s="135">
        <f t="shared" si="82"/>
        <v>25.048999999999999</v>
      </c>
      <c r="N109" s="136">
        <f t="shared" si="83"/>
        <v>0.27169215648517292</v>
      </c>
      <c r="O109" s="136">
        <f t="shared" si="84"/>
        <v>50.738510223606042</v>
      </c>
      <c r="P109" s="218">
        <f t="shared" si="85"/>
        <v>15</v>
      </c>
      <c r="Q109" s="219">
        <f t="shared" si="86"/>
        <v>8</v>
      </c>
      <c r="R109" s="219">
        <f t="shared" si="87"/>
        <v>1494</v>
      </c>
      <c r="T109">
        <v>510</v>
      </c>
      <c r="U109">
        <v>9911</v>
      </c>
      <c r="V109" t="s">
        <v>374</v>
      </c>
      <c r="W109">
        <v>2944.509</v>
      </c>
      <c r="X109">
        <v>1246.009</v>
      </c>
      <c r="Y109">
        <v>2.363</v>
      </c>
      <c r="Z109">
        <v>25.048999999999999</v>
      </c>
      <c r="AA109">
        <v>93.753034</v>
      </c>
      <c r="AB109">
        <v>2.3644340000000001</v>
      </c>
      <c r="AC109">
        <v>27.326644000000002</v>
      </c>
      <c r="AD109" s="1">
        <v>456</v>
      </c>
      <c r="AE109">
        <v>8</v>
      </c>
      <c r="AF109">
        <v>1494</v>
      </c>
      <c r="AG109">
        <v>98</v>
      </c>
      <c r="AH109">
        <v>31.407079</v>
      </c>
      <c r="AI109">
        <v>24454.9</v>
      </c>
      <c r="AJ109">
        <v>11646.2</v>
      </c>
      <c r="AK109">
        <v>15</v>
      </c>
      <c r="AL109">
        <v>9524</v>
      </c>
      <c r="AM109" t="s">
        <v>375</v>
      </c>
      <c r="AN109" t="s">
        <v>645</v>
      </c>
      <c r="AO109">
        <v>493.40800000000002</v>
      </c>
      <c r="AR109" t="s">
        <v>119</v>
      </c>
      <c r="AS109" t="s">
        <v>120</v>
      </c>
      <c r="AT109" t="s">
        <v>208</v>
      </c>
      <c r="AU109" t="s">
        <v>374</v>
      </c>
      <c r="AV109" t="s">
        <v>48</v>
      </c>
      <c r="AW109">
        <v>10</v>
      </c>
      <c r="BB109">
        <v>0.8176154419107291</v>
      </c>
      <c r="BC109" t="s">
        <v>67</v>
      </c>
      <c r="BF109" t="s">
        <v>119</v>
      </c>
      <c r="BG109" t="s">
        <v>120</v>
      </c>
      <c r="BH109" t="s">
        <v>374</v>
      </c>
      <c r="BI109">
        <v>9911</v>
      </c>
      <c r="BJ109">
        <v>10</v>
      </c>
      <c r="BK109" t="s">
        <v>208</v>
      </c>
      <c r="BL109" t="s">
        <v>211</v>
      </c>
      <c r="BM109">
        <v>0.8176154419107291</v>
      </c>
      <c r="BN109" t="s">
        <v>67</v>
      </c>
      <c r="BO109" t="s">
        <v>180</v>
      </c>
      <c r="BP109">
        <v>2944.509</v>
      </c>
    </row>
    <row r="110" spans="1:68" ht="16.5">
      <c r="A110" s="108" t="str">
        <f t="shared" si="70"/>
        <v>미래교통</v>
      </c>
      <c r="B110" s="109" t="str">
        <f t="shared" si="71"/>
        <v>홍재영</v>
      </c>
      <c r="C110" s="110" t="str">
        <f t="shared" si="72"/>
        <v>C</v>
      </c>
      <c r="D110" s="111">
        <f t="shared" si="73"/>
        <v>0.89780437307468486</v>
      </c>
      <c r="E110" s="112">
        <f t="shared" si="74"/>
        <v>1800</v>
      </c>
      <c r="F110" s="113" t="str">
        <f t="shared" si="75"/>
        <v>111</v>
      </c>
      <c r="G110" s="114" t="str">
        <f t="shared" si="76"/>
        <v>70바5077</v>
      </c>
      <c r="H110" s="115">
        <f t="shared" si="77"/>
        <v>13</v>
      </c>
      <c r="I110" s="116">
        <f t="shared" si="78"/>
        <v>4005.9829999999997</v>
      </c>
      <c r="J110" s="117">
        <f t="shared" si="79"/>
        <v>1.1633285921751266E-2</v>
      </c>
      <c r="K110" s="117">
        <f t="shared" si="80"/>
        <v>0.24149621368155333</v>
      </c>
      <c r="L110" s="117">
        <f t="shared" si="81"/>
        <v>9.9101768529721676E-2</v>
      </c>
      <c r="M110" s="118">
        <f t="shared" si="82"/>
        <v>20.491</v>
      </c>
      <c r="N110" s="119">
        <f t="shared" si="83"/>
        <v>2.4962662098166666E-2</v>
      </c>
      <c r="O110" s="119">
        <f t="shared" si="84"/>
        <v>16.500319646888165</v>
      </c>
      <c r="P110" s="220">
        <f t="shared" si="85"/>
        <v>0</v>
      </c>
      <c r="Q110" s="221">
        <f t="shared" si="86"/>
        <v>1</v>
      </c>
      <c r="R110" s="221">
        <f t="shared" si="87"/>
        <v>661</v>
      </c>
      <c r="T110">
        <v>510</v>
      </c>
      <c r="U110">
        <v>1800</v>
      </c>
      <c r="V110" t="s">
        <v>376</v>
      </c>
      <c r="W110">
        <v>4005.9830000000002</v>
      </c>
      <c r="X110">
        <v>1553.009</v>
      </c>
      <c r="Y110">
        <v>2.5790000000000002</v>
      </c>
      <c r="Z110">
        <v>20.491</v>
      </c>
      <c r="AA110">
        <v>127.242467</v>
      </c>
      <c r="AB110">
        <v>1.480248</v>
      </c>
      <c r="AC110">
        <v>30.728573999999998</v>
      </c>
      <c r="AD110" s="1">
        <v>397</v>
      </c>
      <c r="AE110">
        <v>1</v>
      </c>
      <c r="AF110">
        <v>661</v>
      </c>
      <c r="AG110">
        <v>94</v>
      </c>
      <c r="AH110">
        <v>31.483066000000001</v>
      </c>
      <c r="AI110">
        <v>32300.7</v>
      </c>
      <c r="AJ110">
        <v>16822.900000000001</v>
      </c>
      <c r="AK110">
        <v>0</v>
      </c>
      <c r="AL110">
        <v>0</v>
      </c>
      <c r="AM110" t="s">
        <v>377</v>
      </c>
      <c r="AN110" t="s">
        <v>646</v>
      </c>
      <c r="AO110">
        <v>685.19500000000005</v>
      </c>
      <c r="AR110" t="s">
        <v>119</v>
      </c>
      <c r="AS110" t="s">
        <v>120</v>
      </c>
      <c r="AT110" t="s">
        <v>471</v>
      </c>
      <c r="AU110" t="s">
        <v>376</v>
      </c>
      <c r="AV110" t="s">
        <v>48</v>
      </c>
      <c r="AW110">
        <v>13</v>
      </c>
      <c r="BB110">
        <v>0.89780437307468486</v>
      </c>
      <c r="BC110" t="s">
        <v>69</v>
      </c>
      <c r="BF110" t="s">
        <v>119</v>
      </c>
      <c r="BG110" t="s">
        <v>120</v>
      </c>
      <c r="BH110" t="s">
        <v>376</v>
      </c>
      <c r="BI110">
        <v>1800</v>
      </c>
      <c r="BJ110">
        <v>13</v>
      </c>
      <c r="BK110" t="s">
        <v>471</v>
      </c>
      <c r="BL110" t="s">
        <v>204</v>
      </c>
      <c r="BM110">
        <v>0.89780437307468486</v>
      </c>
      <c r="BN110" t="s">
        <v>69</v>
      </c>
      <c r="BO110" t="s">
        <v>178</v>
      </c>
      <c r="BP110">
        <v>4005.9829999999997</v>
      </c>
    </row>
    <row r="111" spans="1:68" ht="16.5">
      <c r="A111" s="125" t="str">
        <f t="shared" si="70"/>
        <v>미래교통</v>
      </c>
      <c r="B111" s="126" t="str">
        <f t="shared" si="71"/>
        <v>홍재웅</v>
      </c>
      <c r="C111" s="127" t="str">
        <f t="shared" si="72"/>
        <v>D</v>
      </c>
      <c r="D111" s="128">
        <f t="shared" si="73"/>
        <v>0.8456838659067728</v>
      </c>
      <c r="E111" s="129">
        <f t="shared" si="74"/>
        <v>2876</v>
      </c>
      <c r="F111" s="130" t="str">
        <f t="shared" si="75"/>
        <v>111</v>
      </c>
      <c r="G111" s="131" t="str">
        <f t="shared" si="76"/>
        <v>72바1606</v>
      </c>
      <c r="H111" s="132">
        <f t="shared" si="77"/>
        <v>2</v>
      </c>
      <c r="I111" s="133">
        <f t="shared" si="78"/>
        <v>3916.9380000000001</v>
      </c>
      <c r="J111" s="134">
        <f t="shared" si="79"/>
        <v>3.3999887920521443E-2</v>
      </c>
      <c r="K111" s="134">
        <f t="shared" si="80"/>
        <v>0.34191607148102704</v>
      </c>
      <c r="L111" s="134">
        <f t="shared" si="81"/>
        <v>0.16671185502553271</v>
      </c>
      <c r="M111" s="135">
        <f t="shared" si="82"/>
        <v>23.972000000000001</v>
      </c>
      <c r="N111" s="136">
        <f t="shared" si="83"/>
        <v>0.48507277878792054</v>
      </c>
      <c r="O111" s="136">
        <f t="shared" si="84"/>
        <v>60.480916470978094</v>
      </c>
      <c r="P111" s="218">
        <f t="shared" si="85"/>
        <v>44</v>
      </c>
      <c r="Q111" s="219">
        <f t="shared" si="86"/>
        <v>19</v>
      </c>
      <c r="R111" s="219">
        <f t="shared" si="87"/>
        <v>2369</v>
      </c>
      <c r="T111">
        <v>510</v>
      </c>
      <c r="U111">
        <v>2876</v>
      </c>
      <c r="V111" t="s">
        <v>378</v>
      </c>
      <c r="W111">
        <v>3916.9380000000001</v>
      </c>
      <c r="X111">
        <v>1654.1469999999999</v>
      </c>
      <c r="Y111">
        <v>2.3679999999999999</v>
      </c>
      <c r="Z111">
        <v>23.972000000000001</v>
      </c>
      <c r="AA111">
        <v>136.135537</v>
      </c>
      <c r="AB111">
        <v>4.6285930000000004</v>
      </c>
      <c r="AC111">
        <v>46.546928000000001</v>
      </c>
      <c r="AD111" s="1">
        <v>653</v>
      </c>
      <c r="AE111">
        <v>19</v>
      </c>
      <c r="AF111">
        <v>2369</v>
      </c>
      <c r="AG111">
        <v>94</v>
      </c>
      <c r="AH111">
        <v>28.77234</v>
      </c>
      <c r="AI111">
        <v>53451.1</v>
      </c>
      <c r="AJ111">
        <v>28742.2</v>
      </c>
      <c r="AK111">
        <v>44</v>
      </c>
      <c r="AL111">
        <v>27165</v>
      </c>
      <c r="AM111" t="s">
        <v>379</v>
      </c>
      <c r="AN111" t="s">
        <v>647</v>
      </c>
      <c r="AO111">
        <v>3794.2649999999999</v>
      </c>
      <c r="AR111" t="s">
        <v>119</v>
      </c>
      <c r="AS111" t="s">
        <v>120</v>
      </c>
      <c r="AT111" t="s">
        <v>212</v>
      </c>
      <c r="AU111" t="s">
        <v>378</v>
      </c>
      <c r="AV111" t="s">
        <v>48</v>
      </c>
      <c r="AW111">
        <v>2</v>
      </c>
      <c r="BB111">
        <v>0.8456838659067728</v>
      </c>
      <c r="BC111" t="s">
        <v>67</v>
      </c>
      <c r="BF111" t="s">
        <v>119</v>
      </c>
      <c r="BG111" t="s">
        <v>120</v>
      </c>
      <c r="BH111" t="s">
        <v>378</v>
      </c>
      <c r="BI111">
        <v>2876</v>
      </c>
      <c r="BJ111">
        <v>2</v>
      </c>
      <c r="BK111" t="s">
        <v>212</v>
      </c>
      <c r="BL111" t="s">
        <v>243</v>
      </c>
      <c r="BM111">
        <v>0.8456838659067728</v>
      </c>
      <c r="BN111" t="s">
        <v>67</v>
      </c>
      <c r="BO111" t="s">
        <v>180</v>
      </c>
      <c r="BP111">
        <v>3916.9380000000001</v>
      </c>
    </row>
    <row r="112" spans="1:68" ht="16.5">
      <c r="A112" s="108" t="str">
        <f t="shared" si="70"/>
        <v>미래교통</v>
      </c>
      <c r="B112" s="109" t="str">
        <f t="shared" si="71"/>
        <v>황재훈</v>
      </c>
      <c r="C112" s="110" t="str">
        <f t="shared" si="72"/>
        <v>D</v>
      </c>
      <c r="D112" s="111">
        <f t="shared" si="73"/>
        <v>0.80781714841636554</v>
      </c>
      <c r="E112" s="112">
        <f t="shared" si="74"/>
        <v>558</v>
      </c>
      <c r="F112" s="113" t="str">
        <f t="shared" si="75"/>
        <v>111</v>
      </c>
      <c r="G112" s="114" t="str">
        <f t="shared" si="76"/>
        <v>72바1606</v>
      </c>
      <c r="H112" s="115">
        <f t="shared" si="77"/>
        <v>2</v>
      </c>
      <c r="I112" s="116">
        <f t="shared" si="78"/>
        <v>4272.951</v>
      </c>
      <c r="J112" s="117">
        <f t="shared" si="79"/>
        <v>1.7001108186553773E-2</v>
      </c>
      <c r="K112" s="117">
        <f t="shared" si="80"/>
        <v>0.33084068508773573</v>
      </c>
      <c r="L112" s="117">
        <f t="shared" si="81"/>
        <v>0.2108612993689841</v>
      </c>
      <c r="M112" s="118">
        <f t="shared" si="82"/>
        <v>24.298999999999999</v>
      </c>
      <c r="N112" s="119">
        <f t="shared" si="83"/>
        <v>0.56167271752004644</v>
      </c>
      <c r="O112" s="119">
        <f t="shared" si="84"/>
        <v>39.948972033613302</v>
      </c>
      <c r="P112" s="220">
        <f t="shared" si="85"/>
        <v>25</v>
      </c>
      <c r="Q112" s="221">
        <f t="shared" si="86"/>
        <v>24</v>
      </c>
      <c r="R112" s="221">
        <f t="shared" si="87"/>
        <v>1707</v>
      </c>
      <c r="T112">
        <v>510</v>
      </c>
      <c r="U112">
        <v>558</v>
      </c>
      <c r="V112" t="s">
        <v>380</v>
      </c>
      <c r="W112">
        <v>4272.951</v>
      </c>
      <c r="X112">
        <v>1889.492</v>
      </c>
      <c r="Y112">
        <v>2.2610000000000001</v>
      </c>
      <c r="Z112">
        <v>24.298999999999999</v>
      </c>
      <c r="AA112">
        <v>147.439977</v>
      </c>
      <c r="AB112">
        <v>2.506643</v>
      </c>
      <c r="AC112">
        <v>48.779142999999998</v>
      </c>
      <c r="AD112" s="1">
        <v>901</v>
      </c>
      <c r="AE112">
        <v>24</v>
      </c>
      <c r="AF112">
        <v>1707</v>
      </c>
      <c r="AG112">
        <v>95</v>
      </c>
      <c r="AH112">
        <v>28.980951999999998</v>
      </c>
      <c r="AI112">
        <v>50706.400000000001</v>
      </c>
      <c r="AJ112">
        <v>25651.4</v>
      </c>
      <c r="AK112">
        <v>25</v>
      </c>
      <c r="AL112">
        <v>12746</v>
      </c>
      <c r="AM112" t="s">
        <v>381</v>
      </c>
      <c r="AN112" t="s">
        <v>648</v>
      </c>
      <c r="AO112">
        <v>3844.0039999999999</v>
      </c>
      <c r="AR112" t="s">
        <v>119</v>
      </c>
      <c r="AS112" t="s">
        <v>120</v>
      </c>
      <c r="AT112" t="s">
        <v>212</v>
      </c>
      <c r="AU112" t="s">
        <v>380</v>
      </c>
      <c r="AV112" t="s">
        <v>48</v>
      </c>
      <c r="AW112">
        <v>2</v>
      </c>
      <c r="BB112">
        <v>0.80781714841636554</v>
      </c>
      <c r="BC112" t="s">
        <v>67</v>
      </c>
      <c r="BF112" t="s">
        <v>119</v>
      </c>
      <c r="BG112" t="s">
        <v>120</v>
      </c>
      <c r="BH112" t="s">
        <v>380</v>
      </c>
      <c r="BI112">
        <v>558</v>
      </c>
      <c r="BJ112">
        <v>2</v>
      </c>
      <c r="BK112" t="s">
        <v>212</v>
      </c>
      <c r="BL112" t="s">
        <v>243</v>
      </c>
      <c r="BM112">
        <v>0.80781714841636554</v>
      </c>
      <c r="BN112" t="s">
        <v>67</v>
      </c>
      <c r="BO112" t="s">
        <v>180</v>
      </c>
      <c r="BP112">
        <v>4272.951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2">
    <cfRule type="containsText" dxfId="53" priority="1" operator="containsText" text="F">
      <formula>NOT(ISERROR(SEARCH("F",C5)))</formula>
    </cfRule>
    <cfRule type="containsText" dxfId="52" priority="2" operator="containsText" text="D">
      <formula>NOT(ISERROR(SEARCH("D",C5)))</formula>
    </cfRule>
    <cfRule type="containsText" dxfId="51" priority="3" operator="containsText" text="C">
      <formula>NOT(ISERROR(SEARCH("C",C5)))</formula>
    </cfRule>
    <cfRule type="containsText" dxfId="50" priority="4" operator="containsText" text="B">
      <formula>NOT(ISERROR(SEARCH("B",C5)))</formula>
    </cfRule>
    <cfRule type="containsText" dxfId="49" priority="5" operator="containsText" text="A">
      <formula>NOT(ISERROR(SEARCH("A",C5)))</formula>
    </cfRule>
    <cfRule type="containsText" dxfId="4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5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</row>
    <row r="2" spans="1:18" ht="41.25">
      <c r="A2" s="269" t="s">
        <v>649</v>
      </c>
      <c r="B2" s="270"/>
      <c r="C2" s="271"/>
      <c r="D2" s="272"/>
      <c r="E2" s="269"/>
      <c r="F2" s="273"/>
      <c r="G2" s="269"/>
      <c r="H2" s="269"/>
      <c r="I2" s="269"/>
      <c r="J2" s="269"/>
      <c r="K2" s="246"/>
      <c r="L2" s="246"/>
      <c r="M2" s="246"/>
      <c r="N2" s="246"/>
      <c r="O2" s="246"/>
      <c r="P2" s="246"/>
      <c r="Q2" s="246"/>
      <c r="R2" s="246"/>
    </row>
    <row r="3" spans="1:18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</row>
    <row r="4" spans="1:18" ht="26.25">
      <c r="A4" s="274" t="s">
        <v>650</v>
      </c>
      <c r="B4" s="275"/>
      <c r="C4" s="276"/>
      <c r="D4" s="277"/>
      <c r="E4" s="278"/>
      <c r="F4" s="279"/>
      <c r="G4" s="246"/>
      <c r="H4" s="278"/>
      <c r="I4" s="246"/>
      <c r="J4" s="246"/>
      <c r="K4" s="246"/>
      <c r="L4" s="246"/>
      <c r="M4" s="246"/>
      <c r="N4" s="246"/>
      <c r="O4" s="246"/>
      <c r="P4" s="246"/>
      <c r="Q4" s="246"/>
      <c r="R4" s="246"/>
    </row>
    <row r="5" spans="1:18" ht="26.25">
      <c r="A5" s="249" t="s">
        <v>651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</row>
    <row r="6" spans="1:18" ht="17.25">
      <c r="A6" s="250" t="s">
        <v>652</v>
      </c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</row>
    <row r="7" spans="1:18" ht="17.25">
      <c r="A7" s="250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</row>
    <row r="8" spans="1:18" ht="17.25">
      <c r="A8" s="247" t="s">
        <v>193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</row>
    <row r="9" spans="1:18">
      <c r="A9" s="248"/>
      <c r="B9" s="248"/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</row>
    <row r="10" spans="1:18">
      <c r="A10" s="248" t="s">
        <v>653</v>
      </c>
      <c r="B10" s="248"/>
      <c r="C10" s="248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</row>
    <row r="11" spans="1:18">
      <c r="A11" s="248"/>
      <c r="B11" s="248"/>
      <c r="C11" s="248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</row>
    <row r="12" spans="1:18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</row>
    <row r="13" spans="1:18" ht="37.5" customHeight="1">
      <c r="A13" s="280" t="s">
        <v>0</v>
      </c>
      <c r="B13" s="281" t="s">
        <v>74</v>
      </c>
      <c r="C13" s="282" t="s">
        <v>65</v>
      </c>
      <c r="D13" s="282" t="s">
        <v>159</v>
      </c>
      <c r="E13" s="283" t="s">
        <v>145</v>
      </c>
      <c r="F13" s="281" t="s">
        <v>150</v>
      </c>
      <c r="G13" s="283" t="s">
        <v>148</v>
      </c>
      <c r="H13" s="283" t="s">
        <v>152</v>
      </c>
      <c r="I13" s="230" t="s">
        <v>154</v>
      </c>
      <c r="J13" s="283" t="s">
        <v>11</v>
      </c>
      <c r="K13" s="283" t="s">
        <v>12</v>
      </c>
      <c r="L13" s="283" t="s">
        <v>13</v>
      </c>
      <c r="M13" s="283" t="s">
        <v>107</v>
      </c>
      <c r="N13" s="283" t="s">
        <v>6</v>
      </c>
      <c r="O13" s="283" t="s">
        <v>7</v>
      </c>
      <c r="P13" s="283" t="s">
        <v>181</v>
      </c>
      <c r="Q13" s="284" t="s">
        <v>183</v>
      </c>
      <c r="R13" s="284" t="s">
        <v>184</v>
      </c>
    </row>
    <row r="14" spans="1:18" ht="16.5">
      <c r="A14" s="285" t="s">
        <v>119</v>
      </c>
      <c r="B14" s="286" t="s">
        <v>249</v>
      </c>
      <c r="C14" s="287" t="s">
        <v>67</v>
      </c>
      <c r="D14" s="288">
        <v>0.80166666666666664</v>
      </c>
      <c r="E14" s="289">
        <v>7022</v>
      </c>
      <c r="F14" s="236" t="s">
        <v>120</v>
      </c>
      <c r="G14" s="290" t="s">
        <v>211</v>
      </c>
      <c r="H14" s="291">
        <v>1</v>
      </c>
      <c r="I14" s="238">
        <v>4227.2870000000003</v>
      </c>
      <c r="J14" s="292">
        <v>2.5492279002364858E-2</v>
      </c>
      <c r="K14" s="292">
        <v>0.32166359711323272</v>
      </c>
      <c r="L14" s="292">
        <v>0.19847244816829326</v>
      </c>
      <c r="M14" s="293">
        <v>20.901</v>
      </c>
      <c r="N14" s="294">
        <v>0.35483751162388544</v>
      </c>
      <c r="O14" s="294">
        <v>58.051416901667665</v>
      </c>
      <c r="P14" s="295">
        <v>53</v>
      </c>
      <c r="Q14" s="296">
        <v>15</v>
      </c>
      <c r="R14" s="296">
        <v>2454</v>
      </c>
    </row>
    <row r="15" spans="1:18" ht="16.5">
      <c r="A15" s="285" t="s">
        <v>119</v>
      </c>
      <c r="B15" s="286" t="s">
        <v>261</v>
      </c>
      <c r="C15" s="287" t="s">
        <v>70</v>
      </c>
      <c r="D15" s="288">
        <v>0.79232566891203615</v>
      </c>
      <c r="E15" s="289">
        <v>2279</v>
      </c>
      <c r="F15" s="236" t="s">
        <v>120</v>
      </c>
      <c r="G15" s="290" t="s">
        <v>211</v>
      </c>
      <c r="H15" s="291">
        <v>5</v>
      </c>
      <c r="I15" s="238">
        <v>4148.4480000000003</v>
      </c>
      <c r="J15" s="292">
        <v>4.2793512637104729E-2</v>
      </c>
      <c r="K15" s="292">
        <v>0.29354088083242424</v>
      </c>
      <c r="L15" s="292">
        <v>0.17934417883507275</v>
      </c>
      <c r="M15" s="293">
        <v>23.285</v>
      </c>
      <c r="N15" s="294">
        <v>0.57852960914539597</v>
      </c>
      <c r="O15" s="294">
        <v>10.341216763473954</v>
      </c>
      <c r="P15" s="295">
        <v>22</v>
      </c>
      <c r="Q15" s="296">
        <v>24</v>
      </c>
      <c r="R15" s="296">
        <v>429</v>
      </c>
    </row>
    <row r="16" spans="1:18" ht="16.5">
      <c r="A16" s="285" t="s">
        <v>119</v>
      </c>
      <c r="B16" s="286" t="s">
        <v>528</v>
      </c>
      <c r="C16" s="287" t="s">
        <v>70</v>
      </c>
      <c r="D16" s="288">
        <v>0.70225806451612904</v>
      </c>
      <c r="E16" s="289">
        <v>3470</v>
      </c>
      <c r="F16" s="236" t="s">
        <v>120</v>
      </c>
      <c r="G16" s="290" t="s">
        <v>385</v>
      </c>
      <c r="H16" s="291">
        <v>1</v>
      </c>
      <c r="I16" s="238">
        <v>495.697</v>
      </c>
      <c r="J16" s="292">
        <v>1.0137028085758133E-2</v>
      </c>
      <c r="K16" s="292">
        <v>0.35484981446902308</v>
      </c>
      <c r="L16" s="292">
        <v>0.15130210592357832</v>
      </c>
      <c r="M16" s="293">
        <v>27.236999999999998</v>
      </c>
      <c r="N16" s="294">
        <v>0.40347228246287553</v>
      </c>
      <c r="O16" s="294">
        <v>51.240979872785189</v>
      </c>
      <c r="P16" s="295">
        <v>7</v>
      </c>
      <c r="Q16" s="296">
        <v>2</v>
      </c>
      <c r="R16" s="296">
        <v>254</v>
      </c>
    </row>
    <row r="17" spans="1:18" ht="16.5">
      <c r="A17" s="285" t="s">
        <v>119</v>
      </c>
      <c r="B17" s="286" t="s">
        <v>265</v>
      </c>
      <c r="C17" s="287" t="s">
        <v>67</v>
      </c>
      <c r="D17" s="288">
        <v>0.82136423177387841</v>
      </c>
      <c r="E17" s="289">
        <v>1219</v>
      </c>
      <c r="F17" s="236" t="s">
        <v>121</v>
      </c>
      <c r="G17" s="290" t="s">
        <v>221</v>
      </c>
      <c r="H17" s="291">
        <v>3</v>
      </c>
      <c r="I17" s="238">
        <v>2272.3609999999999</v>
      </c>
      <c r="J17" s="292">
        <v>2.3121991805377023E-2</v>
      </c>
      <c r="K17" s="292">
        <v>0.39283392465134331</v>
      </c>
      <c r="L17" s="292">
        <v>9.5935460958888136E-2</v>
      </c>
      <c r="M17" s="293">
        <v>16.844000000000001</v>
      </c>
      <c r="N17" s="294">
        <v>0.7481205671105956</v>
      </c>
      <c r="O17" s="294">
        <v>31.024999988998228</v>
      </c>
      <c r="P17" s="295">
        <v>12</v>
      </c>
      <c r="Q17" s="296">
        <v>17</v>
      </c>
      <c r="R17" s="296">
        <v>705</v>
      </c>
    </row>
    <row r="18" spans="1:18" ht="16.5">
      <c r="A18" s="285" t="s">
        <v>119</v>
      </c>
      <c r="B18" s="286" t="s">
        <v>267</v>
      </c>
      <c r="C18" s="287" t="s">
        <v>67</v>
      </c>
      <c r="D18" s="288">
        <v>0.8370354697595539</v>
      </c>
      <c r="E18" s="289">
        <v>7716</v>
      </c>
      <c r="F18" s="236" t="s">
        <v>91</v>
      </c>
      <c r="G18" s="290" t="s">
        <v>240</v>
      </c>
      <c r="H18" s="291">
        <v>13</v>
      </c>
      <c r="I18" s="238">
        <v>3183.58</v>
      </c>
      <c r="J18" s="292">
        <v>1.2008686019790082E-2</v>
      </c>
      <c r="K18" s="292">
        <v>0.37051442369865889</v>
      </c>
      <c r="L18" s="292">
        <v>8.5208651955429315E-2</v>
      </c>
      <c r="M18" s="293">
        <v>21.675999999999998</v>
      </c>
      <c r="N18" s="294">
        <v>0.4711676791536572</v>
      </c>
      <c r="O18" s="294">
        <v>38.824216762261358</v>
      </c>
      <c r="P18" s="295">
        <v>25</v>
      </c>
      <c r="Q18" s="296">
        <v>15</v>
      </c>
      <c r="R18" s="296">
        <v>1370</v>
      </c>
    </row>
    <row r="19" spans="1:18" ht="16.5">
      <c r="A19" s="285" t="s">
        <v>119</v>
      </c>
      <c r="B19" s="286" t="s">
        <v>271</v>
      </c>
      <c r="C19" s="287" t="s">
        <v>67</v>
      </c>
      <c r="D19" s="288">
        <v>0.84567071156384954</v>
      </c>
      <c r="E19" s="289">
        <v>925</v>
      </c>
      <c r="F19" s="236" t="s">
        <v>121</v>
      </c>
      <c r="G19" s="290" t="s">
        <v>228</v>
      </c>
      <c r="H19" s="291">
        <v>3</v>
      </c>
      <c r="I19" s="238">
        <v>2267.8779999999997</v>
      </c>
      <c r="J19" s="292">
        <v>2.1279308608352351E-2</v>
      </c>
      <c r="K19" s="292">
        <v>0.37665780322949444</v>
      </c>
      <c r="L19" s="292">
        <v>0.27514707581272008</v>
      </c>
      <c r="M19" s="293">
        <v>19.335999999999999</v>
      </c>
      <c r="N19" s="294">
        <v>0.61731715727212844</v>
      </c>
      <c r="O19" s="294">
        <v>24.207651381599895</v>
      </c>
      <c r="P19" s="295">
        <v>4</v>
      </c>
      <c r="Q19" s="296">
        <v>14</v>
      </c>
      <c r="R19" s="296">
        <v>549</v>
      </c>
    </row>
    <row r="20" spans="1:18" ht="16.5">
      <c r="A20" s="285" t="s">
        <v>119</v>
      </c>
      <c r="B20" s="286" t="s">
        <v>275</v>
      </c>
      <c r="C20" s="287" t="s">
        <v>67</v>
      </c>
      <c r="D20" s="288">
        <v>0.82071428571428573</v>
      </c>
      <c r="E20" s="289">
        <v>9768</v>
      </c>
      <c r="F20" s="236" t="s">
        <v>120</v>
      </c>
      <c r="G20" s="290" t="s">
        <v>195</v>
      </c>
      <c r="H20" s="291">
        <v>1</v>
      </c>
      <c r="I20" s="238">
        <v>4306.7790000000005</v>
      </c>
      <c r="J20" s="292">
        <v>3.7766946533462804E-2</v>
      </c>
      <c r="K20" s="292">
        <v>0.25326632720890963</v>
      </c>
      <c r="L20" s="292">
        <v>4.4348688428173348E-2</v>
      </c>
      <c r="M20" s="293">
        <v>26.626999999999999</v>
      </c>
      <c r="N20" s="294">
        <v>0</v>
      </c>
      <c r="O20" s="294">
        <v>15.092485590739621</v>
      </c>
      <c r="P20" s="295">
        <v>14</v>
      </c>
      <c r="Q20" s="296">
        <v>0</v>
      </c>
      <c r="R20" s="296">
        <v>650</v>
      </c>
    </row>
    <row r="21" spans="1:18" ht="16.5">
      <c r="A21" s="285" t="s">
        <v>119</v>
      </c>
      <c r="B21" s="286" t="s">
        <v>539</v>
      </c>
      <c r="C21" s="287" t="s">
        <v>67</v>
      </c>
      <c r="D21" s="288">
        <v>0.80931034482758624</v>
      </c>
      <c r="E21" s="289">
        <v>6767</v>
      </c>
      <c r="F21" s="236" t="s">
        <v>120</v>
      </c>
      <c r="G21" s="290" t="s">
        <v>478</v>
      </c>
      <c r="H21" s="291">
        <v>1</v>
      </c>
      <c r="I21" s="238">
        <v>4550.7520000000004</v>
      </c>
      <c r="J21" s="292">
        <v>2.4716586243737376E-2</v>
      </c>
      <c r="K21" s="292">
        <v>0.26608202470427261</v>
      </c>
      <c r="L21" s="292">
        <v>9.3830646011911864E-2</v>
      </c>
      <c r="M21" s="293">
        <v>24.914000000000001</v>
      </c>
      <c r="N21" s="294">
        <v>0</v>
      </c>
      <c r="O21" s="294">
        <v>40.894340100273531</v>
      </c>
      <c r="P21" s="295">
        <v>12</v>
      </c>
      <c r="Q21" s="296">
        <v>0</v>
      </c>
      <c r="R21" s="296">
        <v>1861</v>
      </c>
    </row>
    <row r="22" spans="1:18" ht="16.5">
      <c r="A22" s="285" t="s">
        <v>119</v>
      </c>
      <c r="B22" s="286" t="s">
        <v>543</v>
      </c>
      <c r="C22" s="287" t="s">
        <v>67</v>
      </c>
      <c r="D22" s="288">
        <v>0.82384062239422973</v>
      </c>
      <c r="E22" s="289">
        <v>6502</v>
      </c>
      <c r="F22" s="236" t="s">
        <v>121</v>
      </c>
      <c r="G22" s="290" t="s">
        <v>489</v>
      </c>
      <c r="H22" s="291">
        <v>2</v>
      </c>
      <c r="I22" s="238">
        <v>1989.242</v>
      </c>
      <c r="J22" s="292">
        <v>2.3005613615424841E-2</v>
      </c>
      <c r="K22" s="292">
        <v>0.37599422036130131</v>
      </c>
      <c r="L22" s="292">
        <v>0.13623279621081799</v>
      </c>
      <c r="M22" s="293">
        <v>17.648</v>
      </c>
      <c r="N22" s="294">
        <v>0.80432647209339037</v>
      </c>
      <c r="O22" s="294">
        <v>32.173058883735614</v>
      </c>
      <c r="P22" s="295">
        <v>8</v>
      </c>
      <c r="Q22" s="296">
        <v>16</v>
      </c>
      <c r="R22" s="296">
        <v>640</v>
      </c>
    </row>
    <row r="23" spans="1:18" ht="16.5">
      <c r="A23" s="285" t="s">
        <v>119</v>
      </c>
      <c r="B23" s="286" t="s">
        <v>285</v>
      </c>
      <c r="C23" s="287" t="s">
        <v>67</v>
      </c>
      <c r="D23" s="288">
        <v>0.84428571428571431</v>
      </c>
      <c r="E23" s="289">
        <v>5011</v>
      </c>
      <c r="F23" s="236" t="s">
        <v>120</v>
      </c>
      <c r="G23" s="290" t="s">
        <v>209</v>
      </c>
      <c r="H23" s="291">
        <v>1</v>
      </c>
      <c r="I23" s="238">
        <v>3911.9250000000002</v>
      </c>
      <c r="J23" s="292">
        <v>3.8879026988477589E-2</v>
      </c>
      <c r="K23" s="292">
        <v>0.36420689394847261</v>
      </c>
      <c r="L23" s="292">
        <v>0.18763140908887568</v>
      </c>
      <c r="M23" s="293">
        <v>25.914999999999999</v>
      </c>
      <c r="N23" s="294">
        <v>0.4856943832000869</v>
      </c>
      <c r="O23" s="294">
        <v>69.709925420349308</v>
      </c>
      <c r="P23" s="295">
        <v>51</v>
      </c>
      <c r="Q23" s="296">
        <v>19</v>
      </c>
      <c r="R23" s="296">
        <v>2727</v>
      </c>
    </row>
    <row r="24" spans="1:18" ht="16.5">
      <c r="A24" s="285" t="s">
        <v>119</v>
      </c>
      <c r="B24" s="286" t="s">
        <v>287</v>
      </c>
      <c r="C24" s="287" t="s">
        <v>67</v>
      </c>
      <c r="D24" s="288">
        <v>0.82857142857142851</v>
      </c>
      <c r="E24" s="289">
        <v>3131</v>
      </c>
      <c r="F24" s="236" t="s">
        <v>120</v>
      </c>
      <c r="G24" s="290" t="s">
        <v>195</v>
      </c>
      <c r="H24" s="291">
        <v>1</v>
      </c>
      <c r="I24" s="238">
        <v>4135.8609999999999</v>
      </c>
      <c r="J24" s="292">
        <v>8.7554033686008864E-2</v>
      </c>
      <c r="K24" s="292">
        <v>0.32531242435998842</v>
      </c>
      <c r="L24" s="292">
        <v>0.13951139097208973</v>
      </c>
      <c r="M24" s="293">
        <v>28.524999999999999</v>
      </c>
      <c r="N24" s="294">
        <v>0</v>
      </c>
      <c r="O24" s="294">
        <v>41.708364957139516</v>
      </c>
      <c r="P24" s="295">
        <v>45</v>
      </c>
      <c r="Q24" s="296">
        <v>0</v>
      </c>
      <c r="R24" s="296">
        <v>1725</v>
      </c>
    </row>
    <row r="25" spans="1:18" ht="16.5">
      <c r="A25" s="285" t="s">
        <v>119</v>
      </c>
      <c r="B25" s="286" t="s">
        <v>551</v>
      </c>
      <c r="C25" s="287" t="s">
        <v>67</v>
      </c>
      <c r="D25" s="288">
        <v>0.82250000000000001</v>
      </c>
      <c r="E25" s="289">
        <v>7456</v>
      </c>
      <c r="F25" s="236" t="s">
        <v>121</v>
      </c>
      <c r="G25" s="290" t="s">
        <v>223</v>
      </c>
      <c r="H25" s="291">
        <v>1</v>
      </c>
      <c r="I25" s="238">
        <v>765.68499999999995</v>
      </c>
      <c r="J25" s="292">
        <v>2.9646661592109803E-2</v>
      </c>
      <c r="K25" s="292">
        <v>0.41651808949005392</v>
      </c>
      <c r="L25" s="292">
        <v>0.2620081861887838</v>
      </c>
      <c r="M25" s="293">
        <v>22.706</v>
      </c>
      <c r="N25" s="294">
        <v>0</v>
      </c>
      <c r="O25" s="294">
        <v>0</v>
      </c>
      <c r="P25" s="295">
        <v>16</v>
      </c>
      <c r="Q25" s="296">
        <v>1</v>
      </c>
      <c r="R25" s="296">
        <v>782</v>
      </c>
    </row>
    <row r="26" spans="1:18" ht="16.5" customHeight="1">
      <c r="A26" s="285" t="s">
        <v>119</v>
      </c>
      <c r="B26" s="286" t="s">
        <v>397</v>
      </c>
      <c r="C26" s="287" t="s">
        <v>67</v>
      </c>
      <c r="D26" s="288">
        <v>0.80206005761824339</v>
      </c>
      <c r="E26" s="289">
        <v>1544</v>
      </c>
      <c r="F26" s="236" t="s">
        <v>120</v>
      </c>
      <c r="G26" s="290" t="s">
        <v>199</v>
      </c>
      <c r="H26" s="291">
        <v>5</v>
      </c>
      <c r="I26" s="238">
        <v>1192.0439999999999</v>
      </c>
      <c r="J26" s="292">
        <v>2.4977968312071875E-2</v>
      </c>
      <c r="K26" s="292">
        <v>0.31506515927440087</v>
      </c>
      <c r="L26" s="292">
        <v>0.11744532919925774</v>
      </c>
      <c r="M26" s="293">
        <v>24.553000000000001</v>
      </c>
      <c r="N26" s="294">
        <v>8.3889520856612679E-2</v>
      </c>
      <c r="O26" s="294">
        <v>32.381355050652495</v>
      </c>
      <c r="P26" s="295">
        <v>4</v>
      </c>
      <c r="Q26" s="296">
        <v>1</v>
      </c>
      <c r="R26" s="296">
        <v>386</v>
      </c>
    </row>
    <row r="27" spans="1:18" ht="16.5">
      <c r="A27" s="285" t="s">
        <v>119</v>
      </c>
      <c r="B27" s="286" t="s">
        <v>291</v>
      </c>
      <c r="C27" s="287" t="s">
        <v>67</v>
      </c>
      <c r="D27" s="288">
        <v>0.83150000000000002</v>
      </c>
      <c r="E27" s="289">
        <v>8644</v>
      </c>
      <c r="F27" s="236" t="s">
        <v>121</v>
      </c>
      <c r="G27" s="290" t="s">
        <v>223</v>
      </c>
      <c r="H27" s="291">
        <v>1</v>
      </c>
      <c r="I27" s="238">
        <v>1405.3710000000001</v>
      </c>
      <c r="J27" s="292">
        <v>1.2987106461701986E-2</v>
      </c>
      <c r="K27" s="292">
        <v>0.40113931641681205</v>
      </c>
      <c r="L27" s="292">
        <v>0.14729206736157213</v>
      </c>
      <c r="M27" s="293">
        <v>20.274999999999999</v>
      </c>
      <c r="N27" s="294">
        <v>0.21346676429213352</v>
      </c>
      <c r="O27" s="294">
        <v>39.847129334531594</v>
      </c>
      <c r="P27" s="295">
        <v>19</v>
      </c>
      <c r="Q27" s="296">
        <v>3</v>
      </c>
      <c r="R27" s="296">
        <v>560</v>
      </c>
    </row>
    <row r="28" spans="1:18" ht="16.5">
      <c r="A28" s="285" t="s">
        <v>119</v>
      </c>
      <c r="B28" s="286" t="s">
        <v>295</v>
      </c>
      <c r="C28" s="287" t="s">
        <v>67</v>
      </c>
      <c r="D28" s="288">
        <v>0.82724137931034492</v>
      </c>
      <c r="E28" s="289">
        <v>6849</v>
      </c>
      <c r="F28" s="236" t="s">
        <v>120</v>
      </c>
      <c r="G28" s="290" t="s">
        <v>207</v>
      </c>
      <c r="H28" s="291">
        <v>1</v>
      </c>
      <c r="I28" s="238">
        <v>4229.518</v>
      </c>
      <c r="J28" s="292">
        <v>3.2430949641981392E-2</v>
      </c>
      <c r="K28" s="292">
        <v>0.30686071657871933</v>
      </c>
      <c r="L28" s="292">
        <v>0.16786782796526697</v>
      </c>
      <c r="M28" s="293">
        <v>22.641999999999999</v>
      </c>
      <c r="N28" s="294">
        <v>0.1418601363086763</v>
      </c>
      <c r="O28" s="294">
        <v>50.78592879850612</v>
      </c>
      <c r="P28" s="295">
        <v>19</v>
      </c>
      <c r="Q28" s="296">
        <v>6</v>
      </c>
      <c r="R28" s="296">
        <v>2148</v>
      </c>
    </row>
    <row r="29" spans="1:18" ht="16.5">
      <c r="A29" s="285" t="s">
        <v>119</v>
      </c>
      <c r="B29" s="286" t="s">
        <v>560</v>
      </c>
      <c r="C29" s="287" t="s">
        <v>70</v>
      </c>
      <c r="D29" s="288">
        <v>0.79463520007261901</v>
      </c>
      <c r="E29" s="289">
        <v>3958</v>
      </c>
      <c r="F29" s="236" t="s">
        <v>121</v>
      </c>
      <c r="G29" s="290" t="s">
        <v>219</v>
      </c>
      <c r="H29" s="291">
        <v>4</v>
      </c>
      <c r="I29" s="238">
        <v>599.51099999999997</v>
      </c>
      <c r="J29" s="292">
        <v>4.0945732057118128E-2</v>
      </c>
      <c r="K29" s="292">
        <v>0.41662875792692794</v>
      </c>
      <c r="L29" s="292">
        <v>0.20516777824731597</v>
      </c>
      <c r="M29" s="293">
        <v>20.94</v>
      </c>
      <c r="N29" s="294">
        <v>1.1676182755612492</v>
      </c>
      <c r="O29" s="294">
        <v>39.198613536699078</v>
      </c>
      <c r="P29" s="295">
        <v>8</v>
      </c>
      <c r="Q29" s="296">
        <v>7</v>
      </c>
      <c r="R29" s="296">
        <v>259</v>
      </c>
    </row>
    <row r="30" spans="1:18" ht="16.5">
      <c r="A30" s="285" t="s">
        <v>119</v>
      </c>
      <c r="B30" s="286" t="s">
        <v>297</v>
      </c>
      <c r="C30" s="287" t="s">
        <v>67</v>
      </c>
      <c r="D30" s="288">
        <v>0.84299999999999997</v>
      </c>
      <c r="E30" s="289">
        <v>1969</v>
      </c>
      <c r="F30" s="236" t="s">
        <v>121</v>
      </c>
      <c r="G30" s="290" t="s">
        <v>215</v>
      </c>
      <c r="H30" s="291">
        <v>1</v>
      </c>
      <c r="I30" s="238">
        <v>784.37800000000004</v>
      </c>
      <c r="J30" s="292">
        <v>2.1738157636056629E-2</v>
      </c>
      <c r="K30" s="292">
        <v>0.40574890344923958</v>
      </c>
      <c r="L30" s="292">
        <v>0.22693140297152647</v>
      </c>
      <c r="M30" s="293">
        <v>18.681000000000001</v>
      </c>
      <c r="N30" s="294">
        <v>0.63744776115597324</v>
      </c>
      <c r="O30" s="294">
        <v>55.330465668338476</v>
      </c>
      <c r="P30" s="295">
        <v>10</v>
      </c>
      <c r="Q30" s="296">
        <v>5</v>
      </c>
      <c r="R30" s="296">
        <v>434</v>
      </c>
    </row>
    <row r="31" spans="1:18" ht="16.5">
      <c r="A31" s="285" t="s">
        <v>119</v>
      </c>
      <c r="B31" s="286" t="s">
        <v>301</v>
      </c>
      <c r="C31" s="287" t="s">
        <v>67</v>
      </c>
      <c r="D31" s="288">
        <v>0.81546482230553352</v>
      </c>
      <c r="E31" s="289">
        <v>3877</v>
      </c>
      <c r="F31" s="236" t="s">
        <v>91</v>
      </c>
      <c r="G31" s="290" t="s">
        <v>240</v>
      </c>
      <c r="H31" s="291">
        <v>7</v>
      </c>
      <c r="I31" s="238">
        <v>2737.547</v>
      </c>
      <c r="J31" s="292">
        <v>3.9479445006795934E-2</v>
      </c>
      <c r="K31" s="292">
        <v>0.31971765368142002</v>
      </c>
      <c r="L31" s="292">
        <v>0.17351300269913175</v>
      </c>
      <c r="M31" s="293">
        <v>23.178999999999998</v>
      </c>
      <c r="N31" s="294">
        <v>0.21917431919890326</v>
      </c>
      <c r="O31" s="294">
        <v>10.447309215147721</v>
      </c>
      <c r="P31" s="295">
        <v>18</v>
      </c>
      <c r="Q31" s="296">
        <v>6</v>
      </c>
      <c r="R31" s="296">
        <v>286</v>
      </c>
    </row>
    <row r="32" spans="1:18" ht="16.5">
      <c r="A32" s="285" t="s">
        <v>119</v>
      </c>
      <c r="B32" s="286" t="s">
        <v>401</v>
      </c>
      <c r="C32" s="287" t="s">
        <v>67</v>
      </c>
      <c r="D32" s="288">
        <v>0.83285714285714285</v>
      </c>
      <c r="E32" s="289">
        <v>6253</v>
      </c>
      <c r="F32" s="236" t="s">
        <v>121</v>
      </c>
      <c r="G32" s="290" t="s">
        <v>224</v>
      </c>
      <c r="H32" s="291">
        <v>1</v>
      </c>
      <c r="I32" s="238">
        <v>1718.261</v>
      </c>
      <c r="J32" s="292">
        <v>1.7127449388520517E-2</v>
      </c>
      <c r="K32" s="292">
        <v>0.37631924346043816</v>
      </c>
      <c r="L32" s="292">
        <v>0.27527831918433815</v>
      </c>
      <c r="M32" s="293">
        <v>17.981000000000002</v>
      </c>
      <c r="N32" s="294">
        <v>0.87297564223363044</v>
      </c>
      <c r="O32" s="294">
        <v>49.294024598125667</v>
      </c>
      <c r="P32" s="295">
        <v>1</v>
      </c>
      <c r="Q32" s="296">
        <v>15</v>
      </c>
      <c r="R32" s="296">
        <v>847</v>
      </c>
    </row>
    <row r="33" spans="1:18" ht="16.5">
      <c r="A33" s="285" t="s">
        <v>119</v>
      </c>
      <c r="B33" s="286" t="s">
        <v>579</v>
      </c>
      <c r="C33" s="287" t="s">
        <v>70</v>
      </c>
      <c r="D33" s="288">
        <v>0.7884409719004718</v>
      </c>
      <c r="E33" s="289">
        <v>2018</v>
      </c>
      <c r="F33" s="236" t="s">
        <v>121</v>
      </c>
      <c r="G33" s="290" t="s">
        <v>494</v>
      </c>
      <c r="H33" s="291">
        <v>2</v>
      </c>
      <c r="I33" s="238">
        <v>1043.848</v>
      </c>
      <c r="J33" s="292">
        <v>2.3414174054511624E-2</v>
      </c>
      <c r="K33" s="292">
        <v>0.38633905334867658</v>
      </c>
      <c r="L33" s="292">
        <v>0.19397233274252976</v>
      </c>
      <c r="M33" s="293">
        <v>21.077000000000002</v>
      </c>
      <c r="N33" s="294">
        <v>0.67059571891693048</v>
      </c>
      <c r="O33" s="294">
        <v>37.840758424598221</v>
      </c>
      <c r="P33" s="295">
        <v>11</v>
      </c>
      <c r="Q33" s="296">
        <v>7</v>
      </c>
      <c r="R33" s="296">
        <v>408</v>
      </c>
    </row>
    <row r="34" spans="1:18" ht="16.5">
      <c r="A34" s="285" t="s">
        <v>119</v>
      </c>
      <c r="B34" s="286" t="s">
        <v>439</v>
      </c>
      <c r="C34" s="287" t="s">
        <v>70</v>
      </c>
      <c r="D34" s="288">
        <v>0.76379310344827589</v>
      </c>
      <c r="E34" s="289">
        <v>8026</v>
      </c>
      <c r="F34" s="236" t="s">
        <v>120</v>
      </c>
      <c r="G34" s="290" t="s">
        <v>437</v>
      </c>
      <c r="H34" s="291">
        <v>1</v>
      </c>
      <c r="I34" s="238">
        <v>4130.9870000000001</v>
      </c>
      <c r="J34" s="292">
        <v>3.5854816022799926E-2</v>
      </c>
      <c r="K34" s="292">
        <v>0.29038597989695952</v>
      </c>
      <c r="L34" s="292">
        <v>0.17647114357900423</v>
      </c>
      <c r="M34" s="293">
        <v>25.472000000000001</v>
      </c>
      <c r="N34" s="294">
        <v>2.4207289928532816E-2</v>
      </c>
      <c r="O34" s="294">
        <v>32.14728102509158</v>
      </c>
      <c r="P34" s="295">
        <v>18</v>
      </c>
      <c r="Q34" s="296">
        <v>1</v>
      </c>
      <c r="R34" s="296">
        <v>1328</v>
      </c>
    </row>
    <row r="35" spans="1:18" ht="16.5">
      <c r="A35" s="285" t="s">
        <v>119</v>
      </c>
      <c r="B35" s="286" t="s">
        <v>403</v>
      </c>
      <c r="C35" s="287" t="s">
        <v>67</v>
      </c>
      <c r="D35" s="288">
        <v>0.8229831159161346</v>
      </c>
      <c r="E35" s="289">
        <v>75</v>
      </c>
      <c r="F35" s="236" t="s">
        <v>91</v>
      </c>
      <c r="G35" s="290" t="s">
        <v>237</v>
      </c>
      <c r="H35" s="291">
        <v>12</v>
      </c>
      <c r="I35" s="238">
        <v>2629.6370000000002</v>
      </c>
      <c r="J35" s="292">
        <v>0.10978139809516003</v>
      </c>
      <c r="K35" s="292">
        <v>0.32341778569594476</v>
      </c>
      <c r="L35" s="292">
        <v>0.23006636559028565</v>
      </c>
      <c r="M35" s="293">
        <v>21.408000000000001</v>
      </c>
      <c r="N35" s="294">
        <v>0.2281683745703304</v>
      </c>
      <c r="O35" s="294">
        <v>30.308365755425555</v>
      </c>
      <c r="P35" s="295">
        <v>6</v>
      </c>
      <c r="Q35" s="296">
        <v>6</v>
      </c>
      <c r="R35" s="296">
        <v>797</v>
      </c>
    </row>
    <row r="36" spans="1:18" ht="16.5">
      <c r="A36" s="285" t="s">
        <v>119</v>
      </c>
      <c r="B36" s="286" t="s">
        <v>586</v>
      </c>
      <c r="C36" s="287" t="s">
        <v>67</v>
      </c>
      <c r="D36" s="288">
        <v>0.82663915672786248</v>
      </c>
      <c r="E36" s="289">
        <v>2408</v>
      </c>
      <c r="F36" s="236" t="s">
        <v>121</v>
      </c>
      <c r="G36" s="290" t="s">
        <v>219</v>
      </c>
      <c r="H36" s="291">
        <v>3</v>
      </c>
      <c r="I36" s="238">
        <v>1080.0139999999999</v>
      </c>
      <c r="J36" s="292">
        <v>2.1280710665668213E-2</v>
      </c>
      <c r="K36" s="292">
        <v>0.42629090892798976</v>
      </c>
      <c r="L36" s="292">
        <v>0.11203558472390174</v>
      </c>
      <c r="M36" s="293">
        <v>19.010999999999999</v>
      </c>
      <c r="N36" s="294">
        <v>0.83332253100422782</v>
      </c>
      <c r="O36" s="294">
        <v>28.981105800480368</v>
      </c>
      <c r="P36" s="295">
        <v>22</v>
      </c>
      <c r="Q36" s="296">
        <v>9</v>
      </c>
      <c r="R36" s="296">
        <v>313</v>
      </c>
    </row>
    <row r="37" spans="1:18" ht="16.5">
      <c r="A37" s="285" t="s">
        <v>119</v>
      </c>
      <c r="B37" s="286" t="s">
        <v>589</v>
      </c>
      <c r="C37" s="287" t="s">
        <v>70</v>
      </c>
      <c r="D37" s="288">
        <v>0.78433333333333344</v>
      </c>
      <c r="E37" s="289">
        <v>5115</v>
      </c>
      <c r="F37" s="236" t="s">
        <v>120</v>
      </c>
      <c r="G37" s="290" t="s">
        <v>474</v>
      </c>
      <c r="H37" s="291">
        <v>1</v>
      </c>
      <c r="I37" s="238">
        <v>3936.982</v>
      </c>
      <c r="J37" s="292">
        <v>2.0229389649979404E-2</v>
      </c>
      <c r="K37" s="292">
        <v>0.35654811349800497</v>
      </c>
      <c r="L37" s="292">
        <v>0.13182686636616575</v>
      </c>
      <c r="M37" s="293">
        <v>24.975999999999999</v>
      </c>
      <c r="N37" s="294">
        <v>5.0800333859794128E-2</v>
      </c>
      <c r="O37" s="294">
        <v>33.045617175796082</v>
      </c>
      <c r="P37" s="295">
        <v>53</v>
      </c>
      <c r="Q37" s="296">
        <v>2</v>
      </c>
      <c r="R37" s="296">
        <v>1301</v>
      </c>
    </row>
    <row r="38" spans="1:18" ht="16.5">
      <c r="A38" s="285" t="s">
        <v>119</v>
      </c>
      <c r="B38" s="286" t="s">
        <v>318</v>
      </c>
      <c r="C38" s="287" t="s">
        <v>67</v>
      </c>
      <c r="D38" s="288">
        <v>0.83732594931278903</v>
      </c>
      <c r="E38" s="289">
        <v>8157</v>
      </c>
      <c r="F38" s="236" t="s">
        <v>121</v>
      </c>
      <c r="G38" s="290" t="s">
        <v>221</v>
      </c>
      <c r="H38" s="291">
        <v>4</v>
      </c>
      <c r="I38" s="238">
        <v>2910.9560000000001</v>
      </c>
      <c r="J38" s="292">
        <v>1.8339108389292268E-2</v>
      </c>
      <c r="K38" s="292">
        <v>0.39514615189230973</v>
      </c>
      <c r="L38" s="292">
        <v>0.24150141740376699</v>
      </c>
      <c r="M38" s="293">
        <v>17.920000000000002</v>
      </c>
      <c r="N38" s="294">
        <v>0.48094165628061708</v>
      </c>
      <c r="O38" s="294">
        <v>17.245193675204984</v>
      </c>
      <c r="P38" s="295">
        <v>8</v>
      </c>
      <c r="Q38" s="296">
        <v>16</v>
      </c>
      <c r="R38" s="296">
        <v>558</v>
      </c>
    </row>
    <row r="39" spans="1:18" ht="16.5">
      <c r="A39" s="285" t="s">
        <v>119</v>
      </c>
      <c r="B39" s="286" t="s">
        <v>441</v>
      </c>
      <c r="C39" s="287" t="s">
        <v>70</v>
      </c>
      <c r="D39" s="288">
        <v>0.78619047619047622</v>
      </c>
      <c r="E39" s="289">
        <v>9363</v>
      </c>
      <c r="F39" s="236" t="s">
        <v>121</v>
      </c>
      <c r="G39" s="290" t="s">
        <v>226</v>
      </c>
      <c r="H39" s="291">
        <v>1</v>
      </c>
      <c r="I39" s="238">
        <v>631.53899999999999</v>
      </c>
      <c r="J39" s="292">
        <v>2.8152793643941246E-2</v>
      </c>
      <c r="K39" s="292">
        <v>0.41180650132436541</v>
      </c>
      <c r="L39" s="292">
        <v>0.14250901369511623</v>
      </c>
      <c r="M39" s="293">
        <v>22.222999999999999</v>
      </c>
      <c r="N39" s="294">
        <v>2.0584635311516788</v>
      </c>
      <c r="O39" s="294">
        <v>38.002403652030992</v>
      </c>
      <c r="P39" s="295">
        <v>12</v>
      </c>
      <c r="Q39" s="296">
        <v>13</v>
      </c>
      <c r="R39" s="296">
        <v>240</v>
      </c>
    </row>
    <row r="40" spans="1:18" ht="16.5">
      <c r="A40" s="285" t="s">
        <v>119</v>
      </c>
      <c r="B40" s="286" t="s">
        <v>322</v>
      </c>
      <c r="C40" s="287" t="s">
        <v>67</v>
      </c>
      <c r="D40" s="288">
        <v>0.83233333333333326</v>
      </c>
      <c r="E40" s="289">
        <v>6037</v>
      </c>
      <c r="F40" s="236" t="s">
        <v>120</v>
      </c>
      <c r="G40" s="290" t="s">
        <v>208</v>
      </c>
      <c r="H40" s="291">
        <v>1</v>
      </c>
      <c r="I40" s="238">
        <v>3863.9569999999999</v>
      </c>
      <c r="J40" s="292">
        <v>2.4568499393742952E-2</v>
      </c>
      <c r="K40" s="292">
        <v>0.35223517199971782</v>
      </c>
      <c r="L40" s="292">
        <v>0.15062154680046966</v>
      </c>
      <c r="M40" s="293">
        <v>23.114999999999998</v>
      </c>
      <c r="N40" s="294">
        <v>0.15528123113171291</v>
      </c>
      <c r="O40" s="294">
        <v>34.368912490485791</v>
      </c>
      <c r="P40" s="295">
        <v>59</v>
      </c>
      <c r="Q40" s="296">
        <v>6</v>
      </c>
      <c r="R40" s="296">
        <v>1328</v>
      </c>
    </row>
    <row r="41" spans="1:18" ht="16.5">
      <c r="A41" s="285" t="s">
        <v>119</v>
      </c>
      <c r="B41" s="286" t="s">
        <v>324</v>
      </c>
      <c r="C41" s="287" t="s">
        <v>67</v>
      </c>
      <c r="D41" s="288">
        <v>0.8147619047619048</v>
      </c>
      <c r="E41" s="289">
        <v>7026</v>
      </c>
      <c r="F41" s="236" t="s">
        <v>121</v>
      </c>
      <c r="G41" s="290" t="s">
        <v>222</v>
      </c>
      <c r="H41" s="291">
        <v>1</v>
      </c>
      <c r="I41" s="238">
        <v>1400.7619999999999</v>
      </c>
      <c r="J41" s="292">
        <v>6.2497829593247617E-3</v>
      </c>
      <c r="K41" s="292">
        <v>0.42131310423432627</v>
      </c>
      <c r="L41" s="292">
        <v>0.20488848212615707</v>
      </c>
      <c r="M41" s="293">
        <v>18.748000000000001</v>
      </c>
      <c r="N41" s="294">
        <v>0.28555886010614223</v>
      </c>
      <c r="O41" s="294">
        <v>20.131899637483027</v>
      </c>
      <c r="P41" s="295">
        <v>21</v>
      </c>
      <c r="Q41" s="296">
        <v>4</v>
      </c>
      <c r="R41" s="296">
        <v>282</v>
      </c>
    </row>
    <row r="42" spans="1:18" ht="16.5">
      <c r="A42" s="285" t="s">
        <v>119</v>
      </c>
      <c r="B42" s="286" t="s">
        <v>328</v>
      </c>
      <c r="C42" s="287" t="s">
        <v>67</v>
      </c>
      <c r="D42" s="288">
        <v>0.83062869049286714</v>
      </c>
      <c r="E42" s="289">
        <v>3126</v>
      </c>
      <c r="F42" s="236" t="s">
        <v>120</v>
      </c>
      <c r="G42" s="290" t="s">
        <v>203</v>
      </c>
      <c r="H42" s="291">
        <v>3</v>
      </c>
      <c r="I42" s="238">
        <v>4097.5460000000003</v>
      </c>
      <c r="J42" s="292">
        <v>5.9589617971445269E-2</v>
      </c>
      <c r="K42" s="292">
        <v>0.2641245750236747</v>
      </c>
      <c r="L42" s="292">
        <v>0.10860158738913485</v>
      </c>
      <c r="M42" s="293">
        <v>25.66</v>
      </c>
      <c r="N42" s="294">
        <v>7.3214553296045967E-2</v>
      </c>
      <c r="O42" s="294">
        <v>19.279832367958772</v>
      </c>
      <c r="P42" s="295">
        <v>4</v>
      </c>
      <c r="Q42" s="296">
        <v>3</v>
      </c>
      <c r="R42" s="296">
        <v>790</v>
      </c>
    </row>
    <row r="43" spans="1:18" ht="16.5">
      <c r="A43" s="285" t="s">
        <v>119</v>
      </c>
      <c r="B43" s="286" t="s">
        <v>411</v>
      </c>
      <c r="C43" s="287" t="s">
        <v>67</v>
      </c>
      <c r="D43" s="288">
        <v>0.8099401493401549</v>
      </c>
      <c r="E43" s="289">
        <v>7049</v>
      </c>
      <c r="F43" s="236" t="s">
        <v>120</v>
      </c>
      <c r="G43" s="290" t="s">
        <v>478</v>
      </c>
      <c r="H43" s="291">
        <v>14</v>
      </c>
      <c r="I43" s="238">
        <v>3061.9070000000002</v>
      </c>
      <c r="J43" s="292">
        <v>1.700670576404854E-2</v>
      </c>
      <c r="K43" s="292">
        <v>0.32812043988191886</v>
      </c>
      <c r="L43" s="292">
        <v>0.20407800817280758</v>
      </c>
      <c r="M43" s="293">
        <v>21.323</v>
      </c>
      <c r="N43" s="294">
        <v>0.19595631088729995</v>
      </c>
      <c r="O43" s="294">
        <v>28.936215241024627</v>
      </c>
      <c r="P43" s="295">
        <v>8</v>
      </c>
      <c r="Q43" s="296">
        <v>6</v>
      </c>
      <c r="R43" s="296">
        <v>896</v>
      </c>
    </row>
    <row r="44" spans="1:18" ht="16.5">
      <c r="A44" s="285" t="s">
        <v>119</v>
      </c>
      <c r="B44" s="286" t="s">
        <v>330</v>
      </c>
      <c r="C44" s="287" t="s">
        <v>70</v>
      </c>
      <c r="D44" s="288">
        <v>0.79018947292201958</v>
      </c>
      <c r="E44" s="289">
        <v>2740</v>
      </c>
      <c r="F44" s="236" t="s">
        <v>120</v>
      </c>
      <c r="G44" s="290" t="s">
        <v>205</v>
      </c>
      <c r="H44" s="291">
        <v>12</v>
      </c>
      <c r="I44" s="238">
        <v>3536.3889999999997</v>
      </c>
      <c r="J44" s="292">
        <v>2.7076158347219211E-2</v>
      </c>
      <c r="K44" s="292">
        <v>0.31160677304556639</v>
      </c>
      <c r="L44" s="292">
        <v>0.1257510801170022</v>
      </c>
      <c r="M44" s="293">
        <v>24.399000000000001</v>
      </c>
      <c r="N44" s="294">
        <v>0.14138716074504248</v>
      </c>
      <c r="O44" s="294">
        <v>50.9276553003643</v>
      </c>
      <c r="P44" s="295">
        <v>13</v>
      </c>
      <c r="Q44" s="296">
        <v>5</v>
      </c>
      <c r="R44" s="296">
        <v>1802</v>
      </c>
    </row>
    <row r="45" spans="1:18" ht="16.5">
      <c r="A45" s="285" t="s">
        <v>119</v>
      </c>
      <c r="B45" s="286" t="s">
        <v>604</v>
      </c>
      <c r="C45" s="287" t="s">
        <v>67</v>
      </c>
      <c r="D45" s="288">
        <v>0.82655172413793099</v>
      </c>
      <c r="E45" s="289">
        <v>8930</v>
      </c>
      <c r="F45" s="236" t="s">
        <v>120</v>
      </c>
      <c r="G45" s="290" t="s">
        <v>471</v>
      </c>
      <c r="H45" s="291">
        <v>1</v>
      </c>
      <c r="I45" s="238">
        <v>3085.1689999999999</v>
      </c>
      <c r="J45" s="292">
        <v>3.4388920537473659E-2</v>
      </c>
      <c r="K45" s="292">
        <v>0.30779623086786617</v>
      </c>
      <c r="L45" s="292">
        <v>0.13094906632343317</v>
      </c>
      <c r="M45" s="293">
        <v>23.077000000000002</v>
      </c>
      <c r="N45" s="294">
        <v>0.22689194660000797</v>
      </c>
      <c r="O45" s="294">
        <v>13.192146038029035</v>
      </c>
      <c r="P45" s="295">
        <v>29</v>
      </c>
      <c r="Q45" s="296">
        <v>7</v>
      </c>
      <c r="R45" s="296">
        <v>407</v>
      </c>
    </row>
    <row r="46" spans="1:18" ht="16.5">
      <c r="A46" s="285" t="s">
        <v>119</v>
      </c>
      <c r="B46" s="286" t="s">
        <v>340</v>
      </c>
      <c r="C46" s="287" t="s">
        <v>67</v>
      </c>
      <c r="D46" s="288">
        <v>0.81142857142857139</v>
      </c>
      <c r="E46" s="289">
        <v>814</v>
      </c>
      <c r="F46" s="236" t="s">
        <v>121</v>
      </c>
      <c r="G46" s="290" t="s">
        <v>222</v>
      </c>
      <c r="H46" s="291">
        <v>1</v>
      </c>
      <c r="I46" s="238">
        <v>1725.701</v>
      </c>
      <c r="J46" s="292">
        <v>1.0063335477875473E-2</v>
      </c>
      <c r="K46" s="292">
        <v>0.39702276349964194</v>
      </c>
      <c r="L46" s="292">
        <v>0.26655834353691632</v>
      </c>
      <c r="M46" s="293">
        <v>19.210999999999999</v>
      </c>
      <c r="N46" s="294">
        <v>5.7947465986286154E-2</v>
      </c>
      <c r="O46" s="294">
        <v>77.765499353596013</v>
      </c>
      <c r="P46" s="295">
        <v>11</v>
      </c>
      <c r="Q46" s="296">
        <v>1</v>
      </c>
      <c r="R46" s="296">
        <v>1342</v>
      </c>
    </row>
    <row r="47" spans="1:18" ht="16.5">
      <c r="A47" s="285" t="s">
        <v>119</v>
      </c>
      <c r="B47" s="286" t="s">
        <v>342</v>
      </c>
      <c r="C47" s="287" t="s">
        <v>67</v>
      </c>
      <c r="D47" s="288">
        <v>0.84125937688931962</v>
      </c>
      <c r="E47" s="289">
        <v>7566</v>
      </c>
      <c r="F47" s="236" t="s">
        <v>121</v>
      </c>
      <c r="G47" s="290" t="s">
        <v>230</v>
      </c>
      <c r="H47" s="291">
        <v>4</v>
      </c>
      <c r="I47" s="238">
        <v>2116.2620000000002</v>
      </c>
      <c r="J47" s="292">
        <v>2.2209599446852538E-2</v>
      </c>
      <c r="K47" s="292">
        <v>0.41171277232533138</v>
      </c>
      <c r="L47" s="292">
        <v>0.20980389006654185</v>
      </c>
      <c r="M47" s="293">
        <v>17.564</v>
      </c>
      <c r="N47" s="294">
        <v>0.56703754072038337</v>
      </c>
      <c r="O47" s="294">
        <v>69.4148456098536</v>
      </c>
      <c r="P47" s="295">
        <v>22</v>
      </c>
      <c r="Q47" s="296">
        <v>12</v>
      </c>
      <c r="R47" s="296">
        <v>1469</v>
      </c>
    </row>
    <row r="48" spans="1:18" ht="16.5">
      <c r="A48" s="285" t="s">
        <v>119</v>
      </c>
      <c r="B48" s="286" t="s">
        <v>415</v>
      </c>
      <c r="C48" s="287" t="s">
        <v>70</v>
      </c>
      <c r="D48" s="288">
        <v>0.79380952380952374</v>
      </c>
      <c r="E48" s="289">
        <v>3455</v>
      </c>
      <c r="F48" s="236" t="s">
        <v>121</v>
      </c>
      <c r="G48" s="290" t="s">
        <v>389</v>
      </c>
      <c r="H48" s="291">
        <v>1</v>
      </c>
      <c r="I48" s="238">
        <v>1458.3109999999999</v>
      </c>
      <c r="J48" s="292">
        <v>1.51364991246378E-2</v>
      </c>
      <c r="K48" s="292">
        <v>0.39571861723399088</v>
      </c>
      <c r="L48" s="292">
        <v>0.33806232004010123</v>
      </c>
      <c r="M48" s="293">
        <v>18.824000000000002</v>
      </c>
      <c r="N48" s="294">
        <v>0.89144222322947575</v>
      </c>
      <c r="O48" s="294">
        <v>39.017740385967059</v>
      </c>
      <c r="P48" s="295">
        <v>8</v>
      </c>
      <c r="Q48" s="296">
        <v>13</v>
      </c>
      <c r="R48" s="296">
        <v>569</v>
      </c>
    </row>
    <row r="49" spans="1:18" ht="16.5">
      <c r="A49" s="285" t="s">
        <v>119</v>
      </c>
      <c r="B49" s="286" t="s">
        <v>358</v>
      </c>
      <c r="C49" s="287" t="s">
        <v>70</v>
      </c>
      <c r="D49" s="288">
        <v>0.75544642632158299</v>
      </c>
      <c r="E49" s="289">
        <v>9962</v>
      </c>
      <c r="F49" s="236" t="s">
        <v>120</v>
      </c>
      <c r="G49" s="290" t="s">
        <v>203</v>
      </c>
      <c r="H49" s="291">
        <v>2</v>
      </c>
      <c r="I49" s="238">
        <v>4045.2509999999997</v>
      </c>
      <c r="J49" s="292">
        <v>1.5214301573875265E-2</v>
      </c>
      <c r="K49" s="292">
        <v>0.28194093135384996</v>
      </c>
      <c r="L49" s="292">
        <v>0.18367216274095227</v>
      </c>
      <c r="M49" s="293">
        <v>28.587</v>
      </c>
      <c r="N49" s="294">
        <v>0.2966441390163429</v>
      </c>
      <c r="O49" s="294">
        <v>44.867426026221864</v>
      </c>
      <c r="P49" s="295">
        <v>3</v>
      </c>
      <c r="Q49" s="296">
        <v>12</v>
      </c>
      <c r="R49" s="296">
        <v>1815</v>
      </c>
    </row>
    <row r="50" spans="1:18" ht="16.5">
      <c r="A50" s="285" t="s">
        <v>119</v>
      </c>
      <c r="B50" s="286" t="s">
        <v>635</v>
      </c>
      <c r="C50" s="287" t="s">
        <v>67</v>
      </c>
      <c r="D50" s="288">
        <v>0.81799999999999995</v>
      </c>
      <c r="E50" s="289">
        <v>7334</v>
      </c>
      <c r="F50" s="236" t="s">
        <v>121</v>
      </c>
      <c r="G50" s="290" t="s">
        <v>227</v>
      </c>
      <c r="H50" s="291">
        <v>1</v>
      </c>
      <c r="I50" s="238">
        <v>473.05</v>
      </c>
      <c r="J50" s="292">
        <v>9.2710743324375504E-3</v>
      </c>
      <c r="K50" s="292">
        <v>0.39211180833561254</v>
      </c>
      <c r="L50" s="292">
        <v>0.340344572455343</v>
      </c>
      <c r="M50" s="293">
        <v>22.981000000000002</v>
      </c>
      <c r="N50" s="294">
        <v>1.2683648662932037</v>
      </c>
      <c r="O50" s="294">
        <v>47.352288341612933</v>
      </c>
      <c r="P50" s="295">
        <v>7</v>
      </c>
      <c r="Q50" s="296">
        <v>6</v>
      </c>
      <c r="R50" s="296">
        <v>224</v>
      </c>
    </row>
    <row r="51" spans="1:18" ht="16.5">
      <c r="A51" s="285" t="s">
        <v>119</v>
      </c>
      <c r="B51" s="286" t="s">
        <v>419</v>
      </c>
      <c r="C51" s="287" t="s">
        <v>67</v>
      </c>
      <c r="D51" s="288">
        <v>0.84677419354838712</v>
      </c>
      <c r="E51" s="289">
        <v>7878</v>
      </c>
      <c r="F51" s="236" t="s">
        <v>120</v>
      </c>
      <c r="G51" s="290" t="s">
        <v>385</v>
      </c>
      <c r="H51" s="291">
        <v>1</v>
      </c>
      <c r="I51" s="238">
        <v>4494.8220000000001</v>
      </c>
      <c r="J51" s="292">
        <v>8.5133464738462762E-3</v>
      </c>
      <c r="K51" s="292">
        <v>0.2588332946825726</v>
      </c>
      <c r="L51" s="292">
        <v>0.16040679697660998</v>
      </c>
      <c r="M51" s="293">
        <v>22.276</v>
      </c>
      <c r="N51" s="294">
        <v>0.28922168664298609</v>
      </c>
      <c r="O51" s="294">
        <v>7.3195334542724941</v>
      </c>
      <c r="P51" s="295">
        <v>12</v>
      </c>
      <c r="Q51" s="296">
        <v>13</v>
      </c>
      <c r="R51" s="296">
        <v>329</v>
      </c>
    </row>
    <row r="52" spans="1:18" ht="16.5">
      <c r="A52" s="285" t="s">
        <v>119</v>
      </c>
      <c r="B52" s="286" t="s">
        <v>368</v>
      </c>
      <c r="C52" s="287" t="s">
        <v>67</v>
      </c>
      <c r="D52" s="288">
        <v>0.80548934445812104</v>
      </c>
      <c r="E52" s="289">
        <v>4591</v>
      </c>
      <c r="F52" s="236" t="s">
        <v>121</v>
      </c>
      <c r="G52" s="290" t="s">
        <v>230</v>
      </c>
      <c r="H52" s="291">
        <v>4</v>
      </c>
      <c r="I52" s="238">
        <v>2460.3300000000004</v>
      </c>
      <c r="J52" s="292">
        <v>3.7131633883648568E-2</v>
      </c>
      <c r="K52" s="292">
        <v>0.40082864487986614</v>
      </c>
      <c r="L52" s="292">
        <v>0.18452809176004845</v>
      </c>
      <c r="M52" s="293">
        <v>17.341000000000001</v>
      </c>
      <c r="N52" s="294">
        <v>0.20322477066084627</v>
      </c>
      <c r="O52" s="294">
        <v>46.782342206126813</v>
      </c>
      <c r="P52" s="295">
        <v>20</v>
      </c>
      <c r="Q52" s="296">
        <v>5</v>
      </c>
      <c r="R52" s="296">
        <v>1151</v>
      </c>
    </row>
    <row r="53" spans="1:18" ht="16.5">
      <c r="A53" s="285" t="s">
        <v>119</v>
      </c>
      <c r="B53" s="286" t="s">
        <v>372</v>
      </c>
      <c r="C53" s="287" t="s">
        <v>67</v>
      </c>
      <c r="D53" s="288">
        <v>0.82013272183395192</v>
      </c>
      <c r="E53" s="289">
        <v>4400</v>
      </c>
      <c r="F53" s="236" t="s">
        <v>120</v>
      </c>
      <c r="G53" s="290" t="s">
        <v>211</v>
      </c>
      <c r="H53" s="291">
        <v>9</v>
      </c>
      <c r="I53" s="238">
        <v>2557.9670000000001</v>
      </c>
      <c r="J53" s="292">
        <v>1.9036419384559258E-2</v>
      </c>
      <c r="K53" s="292">
        <v>0.30927703897494874</v>
      </c>
      <c r="L53" s="292">
        <v>0.19900989678148828</v>
      </c>
      <c r="M53" s="293">
        <v>21.971</v>
      </c>
      <c r="N53" s="294">
        <v>0.23456127463724122</v>
      </c>
      <c r="O53" s="294">
        <v>11.649876640316313</v>
      </c>
      <c r="P53" s="295">
        <v>13</v>
      </c>
      <c r="Q53" s="296">
        <v>6</v>
      </c>
      <c r="R53" s="296">
        <v>308</v>
      </c>
    </row>
    <row r="54" spans="1:18" ht="16.5">
      <c r="A54" s="285" t="s">
        <v>119</v>
      </c>
      <c r="B54" s="286" t="s">
        <v>374</v>
      </c>
      <c r="C54" s="287" t="s">
        <v>67</v>
      </c>
      <c r="D54" s="288">
        <v>0.8176154419107291</v>
      </c>
      <c r="E54" s="289">
        <v>9911</v>
      </c>
      <c r="F54" s="236" t="s">
        <v>120</v>
      </c>
      <c r="G54" s="290" t="s">
        <v>208</v>
      </c>
      <c r="H54" s="291">
        <v>10</v>
      </c>
      <c r="I54" s="238">
        <v>2944.509</v>
      </c>
      <c r="J54" s="292">
        <v>2.521981315292687E-2</v>
      </c>
      <c r="K54" s="292">
        <v>0.29147476976585102</v>
      </c>
      <c r="L54" s="292">
        <v>0.15486452919654856</v>
      </c>
      <c r="M54" s="293">
        <v>25.048999999999999</v>
      </c>
      <c r="N54" s="294">
        <v>0.27169215648517292</v>
      </c>
      <c r="O54" s="294">
        <v>50.738510223606042</v>
      </c>
      <c r="P54" s="295">
        <v>15</v>
      </c>
      <c r="Q54" s="296">
        <v>8</v>
      </c>
      <c r="R54" s="296">
        <v>1494</v>
      </c>
    </row>
    <row r="55" spans="1:18" ht="16.5">
      <c r="A55" s="285" t="s">
        <v>119</v>
      </c>
      <c r="B55" s="286" t="s">
        <v>378</v>
      </c>
      <c r="C55" s="287" t="s">
        <v>67</v>
      </c>
      <c r="D55" s="288">
        <v>0.8456838659067728</v>
      </c>
      <c r="E55" s="289">
        <v>2876</v>
      </c>
      <c r="F55" s="236" t="s">
        <v>120</v>
      </c>
      <c r="G55" s="290" t="s">
        <v>212</v>
      </c>
      <c r="H55" s="291">
        <v>2</v>
      </c>
      <c r="I55" s="238">
        <v>3916.9380000000001</v>
      </c>
      <c r="J55" s="292">
        <v>3.3999887920521443E-2</v>
      </c>
      <c r="K55" s="292">
        <v>0.34191607148102704</v>
      </c>
      <c r="L55" s="292">
        <v>0.16671185502553271</v>
      </c>
      <c r="M55" s="293">
        <v>23.972000000000001</v>
      </c>
      <c r="N55" s="294">
        <v>0.48507277878792054</v>
      </c>
      <c r="O55" s="294">
        <v>57.953431992030509</v>
      </c>
      <c r="P55" s="295">
        <v>44</v>
      </c>
      <c r="Q55" s="296">
        <v>19</v>
      </c>
      <c r="R55" s="296">
        <v>2369</v>
      </c>
    </row>
    <row r="56" spans="1:18" ht="16.5">
      <c r="A56" s="285" t="s">
        <v>119</v>
      </c>
      <c r="B56" s="286" t="s">
        <v>380</v>
      </c>
      <c r="C56" s="287" t="s">
        <v>67</v>
      </c>
      <c r="D56" s="288">
        <v>0.80781714841636554</v>
      </c>
      <c r="E56" s="289">
        <v>558</v>
      </c>
      <c r="F56" s="236" t="s">
        <v>120</v>
      </c>
      <c r="G56" s="290" t="s">
        <v>212</v>
      </c>
      <c r="H56" s="291">
        <v>2</v>
      </c>
      <c r="I56" s="238">
        <v>4272.951</v>
      </c>
      <c r="J56" s="292">
        <v>1.7001108186553773E-2</v>
      </c>
      <c r="K56" s="292">
        <v>0.33084068508773573</v>
      </c>
      <c r="L56" s="292">
        <v>0.2108612993689841</v>
      </c>
      <c r="M56" s="293">
        <v>24.298999999999999</v>
      </c>
      <c r="N56" s="294">
        <v>0.56167271752004644</v>
      </c>
      <c r="O56" s="294">
        <v>39.948972033613302</v>
      </c>
      <c r="P56" s="295">
        <v>25</v>
      </c>
      <c r="Q56" s="296">
        <v>24</v>
      </c>
      <c r="R56" s="296">
        <v>1707</v>
      </c>
    </row>
  </sheetData>
  <phoneticPr fontId="2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C9B4-A566-4379-9E53-0A7CFA96C1EF}">
  <sheetPr>
    <tabColor rgb="FFFF0000"/>
  </sheetPr>
  <dimension ref="A1:K56"/>
  <sheetViews>
    <sheetView showGridLines="0" topLeftCell="A7" zoomScaleNormal="100" zoomScaleSheetLayoutView="85" workbookViewId="0">
      <selection activeCell="M26" sqref="M26"/>
    </sheetView>
  </sheetViews>
  <sheetFormatPr defaultRowHeight="13.5"/>
  <cols>
    <col min="1" max="2" width="9.140625" style="246"/>
    <col min="3" max="3" width="9.85546875" style="246" customWidth="1"/>
    <col min="4" max="16384" width="9.140625" style="246"/>
  </cols>
  <sheetData>
    <row r="1" spans="1:11" ht="3.75" customHeight="1">
      <c r="A1" s="241"/>
      <c r="B1" s="242"/>
      <c r="C1" s="243"/>
      <c r="D1" s="244"/>
      <c r="E1" s="244"/>
      <c r="F1" s="245"/>
      <c r="G1" s="244"/>
      <c r="H1" s="244"/>
      <c r="I1" s="244"/>
      <c r="J1" s="244"/>
      <c r="K1" s="244"/>
    </row>
    <row r="2" spans="1:11" ht="41.25">
      <c r="A2" s="310" t="s">
        <v>654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</row>
    <row r="4" spans="1:11" ht="17.25">
      <c r="A4" s="247" t="s">
        <v>382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</row>
    <row r="6" spans="1:11" ht="26.25">
      <c r="A6" s="249"/>
    </row>
    <row r="7" spans="1:11" ht="130.5" customHeight="1">
      <c r="A7" s="249"/>
    </row>
    <row r="8" spans="1:11" ht="26.25">
      <c r="A8" s="249"/>
    </row>
    <row r="9" spans="1:11" ht="26.25">
      <c r="A9" s="249"/>
    </row>
    <row r="10" spans="1:11" ht="40.5" customHeight="1">
      <c r="A10" s="249" t="s">
        <v>383</v>
      </c>
    </row>
    <row r="11" spans="1:11" ht="19.5" customHeight="1">
      <c r="A11" s="249"/>
    </row>
    <row r="12" spans="1:11" ht="17.25">
      <c r="A12" s="250" t="s">
        <v>384</v>
      </c>
    </row>
    <row r="13" spans="1:11" ht="40.5">
      <c r="A13" s="226" t="s">
        <v>0</v>
      </c>
      <c r="B13" s="227" t="s">
        <v>74</v>
      </c>
      <c r="C13" s="228" t="s">
        <v>65</v>
      </c>
      <c r="D13" s="228" t="s">
        <v>159</v>
      </c>
      <c r="E13" s="229" t="s">
        <v>145</v>
      </c>
      <c r="F13" s="227" t="s">
        <v>150</v>
      </c>
      <c r="G13" s="229" t="s">
        <v>148</v>
      </c>
      <c r="H13" s="229" t="s">
        <v>152</v>
      </c>
      <c r="I13" s="230" t="s">
        <v>154</v>
      </c>
      <c r="J13" s="229" t="s">
        <v>6</v>
      </c>
      <c r="K13" s="251" t="s">
        <v>7</v>
      </c>
    </row>
    <row r="14" spans="1:11" ht="16.5">
      <c r="A14" s="231" t="s">
        <v>119</v>
      </c>
      <c r="B14" s="232" t="s">
        <v>249</v>
      </c>
      <c r="C14" s="233" t="s">
        <v>70</v>
      </c>
      <c r="D14" s="234">
        <v>0.7596551724137931</v>
      </c>
      <c r="E14" s="235">
        <v>7022</v>
      </c>
      <c r="F14" s="236" t="s">
        <v>120</v>
      </c>
      <c r="G14" s="240" t="s">
        <v>211</v>
      </c>
      <c r="H14" s="237">
        <v>1</v>
      </c>
      <c r="I14" s="238">
        <v>3837.415</v>
      </c>
      <c r="J14" s="239">
        <v>7.8177627387186421E-2</v>
      </c>
      <c r="K14" s="252">
        <v>56.783016692226411</v>
      </c>
    </row>
    <row r="15" spans="1:11" ht="16.5">
      <c r="A15" s="231" t="s">
        <v>119</v>
      </c>
      <c r="B15" s="232" t="s">
        <v>259</v>
      </c>
      <c r="C15" s="233" t="s">
        <v>69</v>
      </c>
      <c r="D15" s="234">
        <v>0.8718017078206951</v>
      </c>
      <c r="E15" s="235">
        <v>923</v>
      </c>
      <c r="F15" s="236" t="s">
        <v>120</v>
      </c>
      <c r="G15" s="240" t="s">
        <v>200</v>
      </c>
      <c r="H15" s="237">
        <v>2</v>
      </c>
      <c r="I15" s="238">
        <v>3457.4639999999999</v>
      </c>
      <c r="J15" s="239">
        <v>2.8922933109354138E-2</v>
      </c>
      <c r="K15" s="252">
        <v>29.530314704650579</v>
      </c>
    </row>
    <row r="16" spans="1:11" ht="16.5">
      <c r="A16" s="231" t="s">
        <v>119</v>
      </c>
      <c r="B16" s="232" t="s">
        <v>261</v>
      </c>
      <c r="C16" s="233" t="s">
        <v>70</v>
      </c>
      <c r="D16" s="234">
        <v>0.77972348612980302</v>
      </c>
      <c r="E16" s="235">
        <v>2279</v>
      </c>
      <c r="F16" s="236" t="s">
        <v>120</v>
      </c>
      <c r="G16" s="240" t="s">
        <v>437</v>
      </c>
      <c r="H16" s="237">
        <v>10</v>
      </c>
      <c r="I16" s="238">
        <v>8725.9409999999989</v>
      </c>
      <c r="J16" s="239">
        <v>0.52716377523066005</v>
      </c>
      <c r="K16" s="252">
        <v>22.026277738985403</v>
      </c>
    </row>
    <row r="17" spans="1:11" ht="16.5">
      <c r="A17" s="231" t="s">
        <v>119</v>
      </c>
      <c r="B17" s="232" t="s">
        <v>391</v>
      </c>
      <c r="C17" s="233" t="s">
        <v>69</v>
      </c>
      <c r="D17" s="234">
        <v>0.89016285968451447</v>
      </c>
      <c r="E17" s="235">
        <v>4916</v>
      </c>
      <c r="F17" s="236" t="s">
        <v>121</v>
      </c>
      <c r="G17" s="240" t="s">
        <v>221</v>
      </c>
      <c r="H17" s="237">
        <v>9</v>
      </c>
      <c r="I17" s="238">
        <v>1176.664</v>
      </c>
      <c r="J17" s="239">
        <v>0.16997205659389597</v>
      </c>
      <c r="K17" s="252">
        <v>20.481632819564464</v>
      </c>
    </row>
    <row r="18" spans="1:11" ht="16.5">
      <c r="A18" s="231" t="s">
        <v>119</v>
      </c>
      <c r="B18" s="232" t="s">
        <v>265</v>
      </c>
      <c r="C18" s="233" t="s">
        <v>67</v>
      </c>
      <c r="D18" s="234">
        <v>0.84443180760423298</v>
      </c>
      <c r="E18" s="235">
        <v>1219</v>
      </c>
      <c r="F18" s="236" t="s">
        <v>121</v>
      </c>
      <c r="G18" s="240" t="s">
        <v>221</v>
      </c>
      <c r="H18" s="237">
        <v>4</v>
      </c>
      <c r="I18" s="238">
        <v>2335.5789999999997</v>
      </c>
      <c r="J18" s="239">
        <v>0.21407967788715349</v>
      </c>
      <c r="K18" s="252">
        <v>26.074904766655294</v>
      </c>
    </row>
    <row r="19" spans="1:11" ht="16.5">
      <c r="A19" s="231" t="s">
        <v>119</v>
      </c>
      <c r="B19" s="232" t="s">
        <v>267</v>
      </c>
      <c r="C19" s="233" t="s">
        <v>67</v>
      </c>
      <c r="D19" s="234">
        <v>0.83510468746297795</v>
      </c>
      <c r="E19" s="235">
        <v>7716</v>
      </c>
      <c r="F19" s="236" t="s">
        <v>120</v>
      </c>
      <c r="G19" s="240" t="s">
        <v>202</v>
      </c>
      <c r="H19" s="237">
        <v>10</v>
      </c>
      <c r="I19" s="238">
        <v>2625.9630000000002</v>
      </c>
      <c r="J19" s="239">
        <v>0.30465014168135651</v>
      </c>
      <c r="K19" s="252">
        <v>51.105061267047553</v>
      </c>
    </row>
    <row r="20" spans="1:11" ht="16.5">
      <c r="A20" s="231" t="s">
        <v>119</v>
      </c>
      <c r="B20" s="232" t="s">
        <v>269</v>
      </c>
      <c r="C20" s="233" t="s">
        <v>69</v>
      </c>
      <c r="D20" s="234">
        <v>0.8534577151459225</v>
      </c>
      <c r="E20" s="235">
        <v>8816</v>
      </c>
      <c r="F20" s="236" t="s">
        <v>120</v>
      </c>
      <c r="G20" s="240" t="s">
        <v>200</v>
      </c>
      <c r="H20" s="237">
        <v>2</v>
      </c>
      <c r="I20" s="238">
        <v>4064.1320000000001</v>
      </c>
      <c r="J20" s="239">
        <v>2.4605500018208069E-2</v>
      </c>
      <c r="K20" s="252">
        <v>28.763829521285235</v>
      </c>
    </row>
    <row r="21" spans="1:11" ht="16.5">
      <c r="A21" s="231" t="s">
        <v>119</v>
      </c>
      <c r="B21" s="232" t="s">
        <v>271</v>
      </c>
      <c r="C21" s="233" t="s">
        <v>69</v>
      </c>
      <c r="D21" s="234">
        <v>0.86795024653116337</v>
      </c>
      <c r="E21" s="235">
        <v>925</v>
      </c>
      <c r="F21" s="236" t="s">
        <v>121</v>
      </c>
      <c r="G21" s="240" t="s">
        <v>228</v>
      </c>
      <c r="H21" s="237">
        <v>3</v>
      </c>
      <c r="I21" s="238">
        <v>1798.826</v>
      </c>
      <c r="J21" s="239">
        <v>0.33355088263122723</v>
      </c>
      <c r="K21" s="252">
        <v>20.124236585417378</v>
      </c>
    </row>
    <row r="22" spans="1:11" ht="16.5">
      <c r="A22" s="231" t="s">
        <v>119</v>
      </c>
      <c r="B22" s="232" t="s">
        <v>285</v>
      </c>
      <c r="C22" s="233" t="s">
        <v>67</v>
      </c>
      <c r="D22" s="234">
        <v>0.84593406798242654</v>
      </c>
      <c r="E22" s="235">
        <v>5011</v>
      </c>
      <c r="F22" s="236" t="s">
        <v>120</v>
      </c>
      <c r="G22" s="240" t="s">
        <v>209</v>
      </c>
      <c r="H22" s="237">
        <v>3</v>
      </c>
      <c r="I22" s="238">
        <v>3697.23</v>
      </c>
      <c r="J22" s="239">
        <v>0.16228365560162608</v>
      </c>
      <c r="K22" s="252">
        <v>49.307184026960726</v>
      </c>
    </row>
    <row r="23" spans="1:11" ht="16.5">
      <c r="A23" s="231" t="s">
        <v>119</v>
      </c>
      <c r="B23" s="232" t="s">
        <v>287</v>
      </c>
      <c r="C23" s="233" t="s">
        <v>70</v>
      </c>
      <c r="D23" s="234">
        <v>0.79407407407407404</v>
      </c>
      <c r="E23" s="235">
        <v>3131</v>
      </c>
      <c r="F23" s="236" t="s">
        <v>120</v>
      </c>
      <c r="G23" s="240" t="s">
        <v>195</v>
      </c>
      <c r="H23" s="237">
        <v>1</v>
      </c>
      <c r="I23" s="238">
        <v>3720.826</v>
      </c>
      <c r="J23" s="239">
        <v>2.6875752857026907E-2</v>
      </c>
      <c r="K23" s="252">
        <v>39.292350676973335</v>
      </c>
    </row>
    <row r="24" spans="1:11" ht="16.5">
      <c r="A24" s="231" t="s">
        <v>119</v>
      </c>
      <c r="B24" s="232" t="s">
        <v>289</v>
      </c>
      <c r="C24" s="233" t="s">
        <v>70</v>
      </c>
      <c r="D24" s="234">
        <v>0.76662398019138889</v>
      </c>
      <c r="E24" s="235">
        <v>8987</v>
      </c>
      <c r="F24" s="236" t="s">
        <v>120</v>
      </c>
      <c r="G24" s="240" t="s">
        <v>211</v>
      </c>
      <c r="H24" s="237">
        <v>2</v>
      </c>
      <c r="I24" s="238">
        <v>3742.0189999999998</v>
      </c>
      <c r="J24" s="239">
        <v>0</v>
      </c>
      <c r="K24" s="252">
        <v>44.922273243401492</v>
      </c>
    </row>
    <row r="25" spans="1:11" ht="16.5">
      <c r="A25" s="231" t="s">
        <v>119</v>
      </c>
      <c r="B25" s="232" t="s">
        <v>397</v>
      </c>
      <c r="C25" s="233" t="s">
        <v>69</v>
      </c>
      <c r="D25" s="234">
        <v>0.85293888646858096</v>
      </c>
      <c r="E25" s="235">
        <v>1544</v>
      </c>
      <c r="F25" s="236" t="s">
        <v>121</v>
      </c>
      <c r="G25" s="240" t="s">
        <v>225</v>
      </c>
      <c r="H25" s="237">
        <v>2</v>
      </c>
      <c r="I25" s="238">
        <v>883.39799999999991</v>
      </c>
      <c r="J25" s="239">
        <v>0.2263985202592716</v>
      </c>
      <c r="K25" s="252">
        <v>27.394220951371864</v>
      </c>
    </row>
    <row r="26" spans="1:11" ht="16.5">
      <c r="A26" s="231" t="s">
        <v>119</v>
      </c>
      <c r="B26" s="232" t="s">
        <v>291</v>
      </c>
      <c r="C26" s="233" t="s">
        <v>69</v>
      </c>
      <c r="D26" s="234">
        <v>0.87210526315789483</v>
      </c>
      <c r="E26" s="235">
        <v>8644</v>
      </c>
      <c r="F26" s="236" t="s">
        <v>121</v>
      </c>
      <c r="G26" s="240" t="s">
        <v>223</v>
      </c>
      <c r="H26" s="237">
        <v>1</v>
      </c>
      <c r="I26" s="238">
        <v>763.61500000000001</v>
      </c>
      <c r="J26" s="239">
        <v>0.26191208920725756</v>
      </c>
      <c r="K26" s="252">
        <v>44.525055165233788</v>
      </c>
    </row>
    <row r="27" spans="1:11" ht="16.5">
      <c r="A27" s="231" t="s">
        <v>119</v>
      </c>
      <c r="B27" s="232" t="s">
        <v>295</v>
      </c>
      <c r="C27" s="233" t="s">
        <v>67</v>
      </c>
      <c r="D27" s="234">
        <v>0.80553048543159256</v>
      </c>
      <c r="E27" s="235">
        <v>6849</v>
      </c>
      <c r="F27" s="236" t="s">
        <v>120</v>
      </c>
      <c r="G27" s="240" t="s">
        <v>207</v>
      </c>
      <c r="H27" s="237">
        <v>2</v>
      </c>
      <c r="I27" s="238">
        <v>3111.9719999999998</v>
      </c>
      <c r="J27" s="239">
        <v>9.6401895646876012E-2</v>
      </c>
      <c r="K27" s="252">
        <v>58.869424275025615</v>
      </c>
    </row>
    <row r="28" spans="1:11" ht="16.5">
      <c r="A28" s="231" t="s">
        <v>119</v>
      </c>
      <c r="B28" s="232" t="s">
        <v>297</v>
      </c>
      <c r="C28" s="233" t="s">
        <v>69</v>
      </c>
      <c r="D28" s="234">
        <v>0.8978947368421053</v>
      </c>
      <c r="E28" s="235">
        <v>1969</v>
      </c>
      <c r="F28" s="236" t="s">
        <v>121</v>
      </c>
      <c r="G28" s="240" t="s">
        <v>215</v>
      </c>
      <c r="H28" s="237">
        <v>1</v>
      </c>
      <c r="I28" s="238">
        <v>666.05100000000004</v>
      </c>
      <c r="J28" s="239">
        <v>0.15013865304608806</v>
      </c>
      <c r="K28" s="252">
        <v>44.891457260780328</v>
      </c>
    </row>
    <row r="29" spans="1:11" ht="16.5">
      <c r="A29" s="231" t="s">
        <v>119</v>
      </c>
      <c r="B29" s="232" t="s">
        <v>401</v>
      </c>
      <c r="C29" s="233" t="s">
        <v>69</v>
      </c>
      <c r="D29" s="234">
        <v>0.85350000000000004</v>
      </c>
      <c r="E29" s="235">
        <v>6253</v>
      </c>
      <c r="F29" s="236" t="s">
        <v>121</v>
      </c>
      <c r="G29" s="240" t="s">
        <v>224</v>
      </c>
      <c r="H29" s="237">
        <v>1</v>
      </c>
      <c r="I29" s="238">
        <v>1097.2360000000001</v>
      </c>
      <c r="J29" s="239">
        <v>0.63796667262102225</v>
      </c>
      <c r="K29" s="252">
        <v>44.019700410850533</v>
      </c>
    </row>
    <row r="30" spans="1:11" ht="16.5">
      <c r="A30" s="231" t="s">
        <v>119</v>
      </c>
      <c r="B30" s="232" t="s">
        <v>303</v>
      </c>
      <c r="C30" s="233" t="s">
        <v>69</v>
      </c>
      <c r="D30" s="234">
        <v>0.88246768731178749</v>
      </c>
      <c r="E30" s="235">
        <v>484</v>
      </c>
      <c r="F30" s="236" t="s">
        <v>120</v>
      </c>
      <c r="G30" s="240" t="s">
        <v>204</v>
      </c>
      <c r="H30" s="237">
        <v>7</v>
      </c>
      <c r="I30" s="238">
        <v>3118.1369999999997</v>
      </c>
      <c r="J30" s="239">
        <v>0</v>
      </c>
      <c r="K30" s="252">
        <v>41.306716157757023</v>
      </c>
    </row>
    <row r="31" spans="1:11" ht="16.5">
      <c r="A31" s="231" t="s">
        <v>119</v>
      </c>
      <c r="B31" s="232" t="s">
        <v>439</v>
      </c>
      <c r="C31" s="233" t="s">
        <v>70</v>
      </c>
      <c r="D31" s="234">
        <v>0.74428571428571433</v>
      </c>
      <c r="E31" s="235">
        <v>8026</v>
      </c>
      <c r="F31" s="236" t="s">
        <v>120</v>
      </c>
      <c r="G31" s="240" t="s">
        <v>437</v>
      </c>
      <c r="H31" s="237">
        <v>1</v>
      </c>
      <c r="I31" s="238">
        <v>1830.9290000000001</v>
      </c>
      <c r="J31" s="239">
        <v>0</v>
      </c>
      <c r="K31" s="252">
        <v>30.804034454640238</v>
      </c>
    </row>
    <row r="32" spans="1:11" ht="16.5">
      <c r="A32" s="231" t="s">
        <v>119</v>
      </c>
      <c r="B32" s="232" t="s">
        <v>313</v>
      </c>
      <c r="C32" s="233" t="s">
        <v>67</v>
      </c>
      <c r="D32" s="234">
        <v>0.83866000491730497</v>
      </c>
      <c r="E32" s="235">
        <v>9346</v>
      </c>
      <c r="F32" s="236" t="s">
        <v>121</v>
      </c>
      <c r="G32" s="240" t="s">
        <v>232</v>
      </c>
      <c r="H32" s="237">
        <v>3</v>
      </c>
      <c r="I32" s="238">
        <v>2251.9110000000001</v>
      </c>
      <c r="J32" s="239">
        <v>0.48847401162834586</v>
      </c>
      <c r="K32" s="252">
        <v>55.730444053961278</v>
      </c>
    </row>
    <row r="33" spans="1:11" ht="16.5">
      <c r="A33" s="231" t="s">
        <v>119</v>
      </c>
      <c r="B33" s="232" t="s">
        <v>315</v>
      </c>
      <c r="C33" s="233" t="s">
        <v>69</v>
      </c>
      <c r="D33" s="234">
        <v>0.88515466531569542</v>
      </c>
      <c r="E33" s="235">
        <v>2238</v>
      </c>
      <c r="F33" s="236" t="s">
        <v>120</v>
      </c>
      <c r="G33" s="240" t="s">
        <v>207</v>
      </c>
      <c r="H33" s="237">
        <v>11</v>
      </c>
      <c r="I33" s="238">
        <v>2929.7049999999999</v>
      </c>
      <c r="J33" s="239">
        <v>6.8266258889546905E-2</v>
      </c>
      <c r="K33" s="252">
        <v>21.128407126314766</v>
      </c>
    </row>
    <row r="34" spans="1:11" ht="16.5">
      <c r="A34" s="231" t="s">
        <v>119</v>
      </c>
      <c r="B34" s="232" t="s">
        <v>403</v>
      </c>
      <c r="C34" s="233" t="s">
        <v>70</v>
      </c>
      <c r="D34" s="234">
        <v>0.79783837286174852</v>
      </c>
      <c r="E34" s="235">
        <v>75</v>
      </c>
      <c r="F34" s="236" t="s">
        <v>91</v>
      </c>
      <c r="G34" s="240" t="s">
        <v>241</v>
      </c>
      <c r="H34" s="237">
        <v>9</v>
      </c>
      <c r="I34" s="238">
        <v>1977.6970000000001</v>
      </c>
      <c r="J34" s="239">
        <v>0.25281931458661261</v>
      </c>
      <c r="K34" s="252">
        <v>45.760295940176881</v>
      </c>
    </row>
    <row r="35" spans="1:11" ht="16.5">
      <c r="A35" s="231" t="s">
        <v>119</v>
      </c>
      <c r="B35" s="232" t="s">
        <v>317</v>
      </c>
      <c r="C35" s="233" t="s">
        <v>67</v>
      </c>
      <c r="D35" s="234">
        <v>0.82793103448275862</v>
      </c>
      <c r="E35" s="235">
        <v>7953</v>
      </c>
      <c r="F35" s="236" t="s">
        <v>120</v>
      </c>
      <c r="G35" s="240" t="s">
        <v>205</v>
      </c>
      <c r="H35" s="237">
        <v>1</v>
      </c>
      <c r="I35" s="238">
        <v>3386.3009999999999</v>
      </c>
      <c r="J35" s="239">
        <v>0</v>
      </c>
      <c r="K35" s="252">
        <v>35.968450530534646</v>
      </c>
    </row>
    <row r="36" spans="1:11" ht="16.5">
      <c r="A36" s="231" t="s">
        <v>119</v>
      </c>
      <c r="B36" s="232" t="s">
        <v>441</v>
      </c>
      <c r="C36" s="233" t="s">
        <v>67</v>
      </c>
      <c r="D36" s="234">
        <v>0.84799999999999998</v>
      </c>
      <c r="E36" s="235">
        <v>9363</v>
      </c>
      <c r="F36" s="236" t="s">
        <v>121</v>
      </c>
      <c r="G36" s="240" t="s">
        <v>226</v>
      </c>
      <c r="H36" s="237">
        <v>1</v>
      </c>
      <c r="I36" s="238">
        <v>497.916</v>
      </c>
      <c r="J36" s="239">
        <v>0.80334835594758958</v>
      </c>
      <c r="K36" s="252">
        <v>22.895428144506301</v>
      </c>
    </row>
    <row r="37" spans="1:11" ht="16.5">
      <c r="A37" s="231" t="s">
        <v>119</v>
      </c>
      <c r="B37" s="232" t="s">
        <v>320</v>
      </c>
      <c r="C37" s="233" t="s">
        <v>69</v>
      </c>
      <c r="D37" s="234">
        <v>0.87040005634098727</v>
      </c>
      <c r="E37" s="235">
        <v>3079</v>
      </c>
      <c r="F37" s="236" t="s">
        <v>120</v>
      </c>
      <c r="G37" s="240" t="s">
        <v>204</v>
      </c>
      <c r="H37" s="237">
        <v>2</v>
      </c>
      <c r="I37" s="238">
        <v>2888.1019999999999</v>
      </c>
      <c r="J37" s="239">
        <v>0.13849926353016617</v>
      </c>
      <c r="K37" s="252">
        <v>25.27611559425533</v>
      </c>
    </row>
    <row r="38" spans="1:11" ht="16.5">
      <c r="A38" s="231" t="s">
        <v>119</v>
      </c>
      <c r="B38" s="232" t="s">
        <v>322</v>
      </c>
      <c r="C38" s="233" t="s">
        <v>67</v>
      </c>
      <c r="D38" s="234">
        <v>0.80309601082227966</v>
      </c>
      <c r="E38" s="235">
        <v>6037</v>
      </c>
      <c r="F38" s="236" t="s">
        <v>120</v>
      </c>
      <c r="G38" s="240" t="s">
        <v>208</v>
      </c>
      <c r="H38" s="237">
        <v>2</v>
      </c>
      <c r="I38" s="238">
        <v>3785.1890000000003</v>
      </c>
      <c r="J38" s="239">
        <v>2.6418760067198756E-2</v>
      </c>
      <c r="K38" s="252">
        <v>42.534203708189999</v>
      </c>
    </row>
    <row r="39" spans="1:11" ht="16.5">
      <c r="A39" s="231" t="s">
        <v>119</v>
      </c>
      <c r="B39" s="232" t="s">
        <v>324</v>
      </c>
      <c r="C39" s="233" t="s">
        <v>67</v>
      </c>
      <c r="D39" s="234">
        <v>0.83136399587037368</v>
      </c>
      <c r="E39" s="235">
        <v>7026</v>
      </c>
      <c r="F39" s="236" t="s">
        <v>121</v>
      </c>
      <c r="G39" s="240" t="s">
        <v>222</v>
      </c>
      <c r="H39" s="237">
        <v>3</v>
      </c>
      <c r="I39" s="238">
        <v>1271.5430000000001</v>
      </c>
      <c r="J39" s="239">
        <v>0.15728921475718868</v>
      </c>
      <c r="K39" s="252">
        <v>20.447597918434528</v>
      </c>
    </row>
    <row r="40" spans="1:11" ht="16.5">
      <c r="A40" s="231" t="s">
        <v>119</v>
      </c>
      <c r="B40" s="232" t="s">
        <v>330</v>
      </c>
      <c r="C40" s="233" t="s">
        <v>70</v>
      </c>
      <c r="D40" s="234">
        <v>0.76729396835989538</v>
      </c>
      <c r="E40" s="235">
        <v>2740</v>
      </c>
      <c r="F40" s="236" t="s">
        <v>120</v>
      </c>
      <c r="G40" s="240" t="s">
        <v>199</v>
      </c>
      <c r="H40" s="237">
        <v>5</v>
      </c>
      <c r="I40" s="238">
        <v>1218.597</v>
      </c>
      <c r="J40" s="239">
        <v>0</v>
      </c>
      <c r="K40" s="252">
        <v>31.839894567276961</v>
      </c>
    </row>
    <row r="41" spans="1:11" ht="16.5">
      <c r="A41" s="231" t="s">
        <v>119</v>
      </c>
      <c r="B41" s="232" t="s">
        <v>340</v>
      </c>
      <c r="C41" s="233" t="s">
        <v>67</v>
      </c>
      <c r="D41" s="234">
        <v>0.84150000000000003</v>
      </c>
      <c r="E41" s="235">
        <v>814</v>
      </c>
      <c r="F41" s="236" t="s">
        <v>121</v>
      </c>
      <c r="G41" s="240" t="s">
        <v>222</v>
      </c>
      <c r="H41" s="237">
        <v>1</v>
      </c>
      <c r="I41" s="238">
        <v>709.75300000000004</v>
      </c>
      <c r="J41" s="239">
        <v>0.14089408568896503</v>
      </c>
      <c r="K41" s="252">
        <v>77.491747128930768</v>
      </c>
    </row>
    <row r="42" spans="1:11" ht="16.5">
      <c r="A42" s="231" t="s">
        <v>119</v>
      </c>
      <c r="B42" s="232" t="s">
        <v>342</v>
      </c>
      <c r="C42" s="233" t="s">
        <v>67</v>
      </c>
      <c r="D42" s="234">
        <v>0.84</v>
      </c>
      <c r="E42" s="235">
        <v>7566</v>
      </c>
      <c r="F42" s="236" t="s">
        <v>121</v>
      </c>
      <c r="G42" s="240" t="s">
        <v>230</v>
      </c>
      <c r="H42" s="237">
        <v>1</v>
      </c>
      <c r="I42" s="238">
        <v>1451.547</v>
      </c>
      <c r="J42" s="239">
        <v>0.13778403317288382</v>
      </c>
      <c r="K42" s="252">
        <v>57.249265783333229</v>
      </c>
    </row>
    <row r="43" spans="1:11" ht="16.5">
      <c r="A43" s="231" t="s">
        <v>119</v>
      </c>
      <c r="B43" s="232" t="s">
        <v>413</v>
      </c>
      <c r="C43" s="233" t="s">
        <v>69</v>
      </c>
      <c r="D43" s="234">
        <v>0.8660197785129099</v>
      </c>
      <c r="E43" s="235">
        <v>8777</v>
      </c>
      <c r="F43" s="236" t="s">
        <v>91</v>
      </c>
      <c r="G43" s="240" t="s">
        <v>237</v>
      </c>
      <c r="H43" s="237">
        <v>10</v>
      </c>
      <c r="I43" s="238">
        <v>1551.2109999999998</v>
      </c>
      <c r="J43" s="239">
        <v>0</v>
      </c>
      <c r="K43" s="252">
        <v>23.723400620547434</v>
      </c>
    </row>
    <row r="44" spans="1:11" ht="16.5">
      <c r="A44" s="231" t="s">
        <v>119</v>
      </c>
      <c r="B44" s="232" t="s">
        <v>348</v>
      </c>
      <c r="C44" s="233" t="s">
        <v>67</v>
      </c>
      <c r="D44" s="234">
        <v>0.82500000000000007</v>
      </c>
      <c r="E44" s="235">
        <v>7042</v>
      </c>
      <c r="F44" s="236" t="s">
        <v>120</v>
      </c>
      <c r="G44" s="240" t="s">
        <v>206</v>
      </c>
      <c r="H44" s="237">
        <v>1</v>
      </c>
      <c r="I44" s="238">
        <v>3222.95</v>
      </c>
      <c r="J44" s="239">
        <v>3.1027474828961048E-2</v>
      </c>
      <c r="K44" s="252">
        <v>29.941513209947409</v>
      </c>
    </row>
    <row r="45" spans="1:11" ht="16.5">
      <c r="A45" s="231" t="s">
        <v>119</v>
      </c>
      <c r="B45" s="232" t="s">
        <v>415</v>
      </c>
      <c r="C45" s="233" t="s">
        <v>69</v>
      </c>
      <c r="D45" s="234">
        <v>0.87405093498681752</v>
      </c>
      <c r="E45" s="235">
        <v>3455</v>
      </c>
      <c r="F45" s="236" t="s">
        <v>121</v>
      </c>
      <c r="G45" s="240" t="s">
        <v>389</v>
      </c>
      <c r="H45" s="237">
        <v>3</v>
      </c>
      <c r="I45" s="238">
        <v>776.26199999999994</v>
      </c>
      <c r="J45" s="239">
        <v>0.12882248519185532</v>
      </c>
      <c r="K45" s="252">
        <v>26.150964493946635</v>
      </c>
    </row>
    <row r="46" spans="1:11" ht="16.5">
      <c r="A46" s="231" t="s">
        <v>119</v>
      </c>
      <c r="B46" s="232" t="s">
        <v>354</v>
      </c>
      <c r="C46" s="233" t="s">
        <v>67</v>
      </c>
      <c r="D46" s="234">
        <v>0.83290905086968892</v>
      </c>
      <c r="E46" s="235">
        <v>9883</v>
      </c>
      <c r="F46" s="236" t="s">
        <v>91</v>
      </c>
      <c r="G46" s="240" t="s">
        <v>239</v>
      </c>
      <c r="H46" s="237">
        <v>2</v>
      </c>
      <c r="I46" s="238">
        <v>3799.3980000000001</v>
      </c>
      <c r="J46" s="239">
        <v>7.895987732793458E-2</v>
      </c>
      <c r="K46" s="252">
        <v>45.033450036032022</v>
      </c>
    </row>
    <row r="47" spans="1:11" ht="16.5">
      <c r="A47" s="231" t="s">
        <v>119</v>
      </c>
      <c r="B47" s="232" t="s">
        <v>356</v>
      </c>
      <c r="C47" s="233" t="s">
        <v>67</v>
      </c>
      <c r="D47" s="234">
        <v>0.84609626803208082</v>
      </c>
      <c r="E47" s="235">
        <v>9519</v>
      </c>
      <c r="F47" s="236" t="s">
        <v>120</v>
      </c>
      <c r="G47" s="240" t="s">
        <v>208</v>
      </c>
      <c r="H47" s="237">
        <v>2</v>
      </c>
      <c r="I47" s="238">
        <v>3914.0060000000003</v>
      </c>
      <c r="J47" s="239">
        <v>0</v>
      </c>
      <c r="K47" s="252">
        <v>42.181846425375944</v>
      </c>
    </row>
    <row r="48" spans="1:11" ht="16.5">
      <c r="A48" s="231" t="s">
        <v>119</v>
      </c>
      <c r="B48" s="232" t="s">
        <v>358</v>
      </c>
      <c r="C48" s="233" t="s">
        <v>70</v>
      </c>
      <c r="D48" s="234">
        <v>0.73124502477381959</v>
      </c>
      <c r="E48" s="235">
        <v>9962</v>
      </c>
      <c r="F48" s="236" t="s">
        <v>120</v>
      </c>
      <c r="G48" s="240" t="s">
        <v>203</v>
      </c>
      <c r="H48" s="237">
        <v>2</v>
      </c>
      <c r="I48" s="238">
        <v>3663.134</v>
      </c>
      <c r="J48" s="239">
        <v>0.24569125781366447</v>
      </c>
      <c r="K48" s="252">
        <v>46.790535099180104</v>
      </c>
    </row>
    <row r="49" spans="1:11" ht="16.5">
      <c r="A49" s="231" t="s">
        <v>119</v>
      </c>
      <c r="B49" s="232" t="s">
        <v>364</v>
      </c>
      <c r="C49" s="233" t="s">
        <v>67</v>
      </c>
      <c r="D49" s="234">
        <v>0.84177616742832573</v>
      </c>
      <c r="E49" s="235">
        <v>6599</v>
      </c>
      <c r="F49" s="236" t="s">
        <v>91</v>
      </c>
      <c r="G49" s="240" t="s">
        <v>239</v>
      </c>
      <c r="H49" s="237">
        <v>13</v>
      </c>
      <c r="I49" s="238">
        <v>3438.2210000000005</v>
      </c>
      <c r="J49" s="239">
        <v>0.11633923473796476</v>
      </c>
      <c r="K49" s="252">
        <v>24.983850659977932</v>
      </c>
    </row>
    <row r="50" spans="1:11" ht="16.5">
      <c r="A50" s="231" t="s">
        <v>119</v>
      </c>
      <c r="B50" s="232" t="s">
        <v>366</v>
      </c>
      <c r="C50" s="233" t="s">
        <v>69</v>
      </c>
      <c r="D50" s="234">
        <v>0.85036125411652519</v>
      </c>
      <c r="E50" s="235">
        <v>5006</v>
      </c>
      <c r="F50" s="236" t="s">
        <v>121</v>
      </c>
      <c r="G50" s="240" t="s">
        <v>232</v>
      </c>
      <c r="H50" s="237">
        <v>4</v>
      </c>
      <c r="I50" s="238">
        <v>2080.4319999999998</v>
      </c>
      <c r="J50" s="239">
        <v>0.43260245948918308</v>
      </c>
      <c r="K50" s="252">
        <v>32.445184461688733</v>
      </c>
    </row>
    <row r="51" spans="1:11" ht="16.5">
      <c r="A51" s="231" t="s">
        <v>119</v>
      </c>
      <c r="B51" s="232" t="s">
        <v>368</v>
      </c>
      <c r="C51" s="233" t="s">
        <v>67</v>
      </c>
      <c r="D51" s="234">
        <v>0.81073314076945402</v>
      </c>
      <c r="E51" s="235">
        <v>4591</v>
      </c>
      <c r="F51" s="236" t="s">
        <v>121</v>
      </c>
      <c r="G51" s="240" t="s">
        <v>230</v>
      </c>
      <c r="H51" s="237">
        <v>2</v>
      </c>
      <c r="I51" s="238">
        <v>1506.8839999999998</v>
      </c>
      <c r="J51" s="239">
        <v>0.13272421765709905</v>
      </c>
      <c r="K51" s="252">
        <v>50.634289036183283</v>
      </c>
    </row>
    <row r="52" spans="1:11" ht="16.5">
      <c r="A52" s="231" t="s">
        <v>119</v>
      </c>
      <c r="B52" s="232" t="s">
        <v>370</v>
      </c>
      <c r="C52" s="233" t="s">
        <v>69</v>
      </c>
      <c r="D52" s="234">
        <v>0.88199832307613457</v>
      </c>
      <c r="E52" s="235">
        <v>7389</v>
      </c>
      <c r="F52" s="236" t="s">
        <v>121</v>
      </c>
      <c r="G52" s="240" t="s">
        <v>227</v>
      </c>
      <c r="H52" s="237">
        <v>2</v>
      </c>
      <c r="I52" s="238">
        <v>1262.8699999999999</v>
      </c>
      <c r="J52" s="239">
        <v>0.47510828509664499</v>
      </c>
      <c r="K52" s="252">
        <v>26.368509822863796</v>
      </c>
    </row>
    <row r="53" spans="1:11" ht="16.5">
      <c r="A53" s="231" t="s">
        <v>119</v>
      </c>
      <c r="B53" s="232" t="s">
        <v>374</v>
      </c>
      <c r="C53" s="233" t="s">
        <v>70</v>
      </c>
      <c r="D53" s="234">
        <v>0.7723981270227418</v>
      </c>
      <c r="E53" s="235">
        <v>9911</v>
      </c>
      <c r="F53" s="236" t="s">
        <v>120</v>
      </c>
      <c r="G53" s="240" t="s">
        <v>204</v>
      </c>
      <c r="H53" s="237">
        <v>12</v>
      </c>
      <c r="I53" s="238">
        <v>3324.4670000000001</v>
      </c>
      <c r="J53" s="239">
        <v>0.18048005890869123</v>
      </c>
      <c r="K53" s="252">
        <v>70.447382994025801</v>
      </c>
    </row>
    <row r="54" spans="1:11" ht="16.5">
      <c r="A54" s="231" t="s">
        <v>119</v>
      </c>
      <c r="B54" s="232" t="s">
        <v>376</v>
      </c>
      <c r="C54" s="233" t="s">
        <v>69</v>
      </c>
      <c r="D54" s="234">
        <v>0.86056396637599497</v>
      </c>
      <c r="E54" s="235">
        <v>1800</v>
      </c>
      <c r="F54" s="236" t="s">
        <v>120</v>
      </c>
      <c r="G54" s="240" t="s">
        <v>386</v>
      </c>
      <c r="H54" s="237">
        <v>11</v>
      </c>
      <c r="I54" s="238">
        <v>3263.4070000000002</v>
      </c>
      <c r="J54" s="239">
        <v>0.12257128822730355</v>
      </c>
      <c r="K54" s="252">
        <v>21.909617770630508</v>
      </c>
    </row>
    <row r="55" spans="1:11" ht="16.5">
      <c r="A55" s="231" t="s">
        <v>119</v>
      </c>
      <c r="B55" s="232" t="s">
        <v>378</v>
      </c>
      <c r="C55" s="233" t="s">
        <v>67</v>
      </c>
      <c r="D55" s="234">
        <v>0.82145604976224917</v>
      </c>
      <c r="E55" s="235">
        <v>2876</v>
      </c>
      <c r="F55" s="236" t="s">
        <v>120</v>
      </c>
      <c r="G55" s="240" t="s">
        <v>212</v>
      </c>
      <c r="H55" s="237">
        <v>2</v>
      </c>
      <c r="I55" s="238">
        <v>3956.127</v>
      </c>
      <c r="J55" s="239">
        <v>5.0554494332462029E-2</v>
      </c>
      <c r="K55" s="252">
        <v>59.325699099144188</v>
      </c>
    </row>
    <row r="56" spans="1:11" ht="16.5">
      <c r="A56" s="231" t="s">
        <v>119</v>
      </c>
      <c r="B56" s="232" t="s">
        <v>380</v>
      </c>
      <c r="C56" s="233" t="s">
        <v>70</v>
      </c>
      <c r="D56" s="234">
        <v>0.79185185185185181</v>
      </c>
      <c r="E56" s="235">
        <v>558</v>
      </c>
      <c r="F56" s="236" t="s">
        <v>120</v>
      </c>
      <c r="G56" s="240" t="s">
        <v>212</v>
      </c>
      <c r="H56" s="237">
        <v>1</v>
      </c>
      <c r="I56" s="238">
        <v>3827.6610000000001</v>
      </c>
      <c r="J56" s="239">
        <v>0.33963300302717508</v>
      </c>
      <c r="K56" s="252">
        <v>49.873800213759786</v>
      </c>
    </row>
  </sheetData>
  <mergeCells count="1">
    <mergeCell ref="A2:K2"/>
  </mergeCells>
  <phoneticPr fontId="2" type="noConversion"/>
  <conditionalFormatting sqref="C14:D56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2024-11-04T05:12:29Z</dcterms:modified>
</cp:coreProperties>
</file>