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FF6FFE8B-AA2D-4E89-A207-A65DC9B61E0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운전자별!$A$1:$R$274</definedName>
    <definedName name="_xlnm.Print_Area" localSheetId="1">종합!$A$1:$L$162</definedName>
    <definedName name="_xlnm.Print_Area" localSheetId="3">차량별!$A$1:$T$113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9" i="7" l="1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L272" i="7" s="1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I151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L112" i="7" s="1"/>
  <c r="I113" i="7"/>
  <c r="L113" i="7" s="1"/>
  <c r="I114" i="7"/>
  <c r="L114" i="7" s="1"/>
  <c r="I115" i="7"/>
  <c r="L115" i="7" s="1"/>
  <c r="I116" i="7"/>
  <c r="L116" i="7" s="1"/>
  <c r="I117" i="7"/>
  <c r="L117" i="7" s="1"/>
  <c r="I118" i="7"/>
  <c r="I119" i="7"/>
  <c r="L119" i="7" s="1"/>
  <c r="I120" i="7"/>
  <c r="L120" i="7" s="1"/>
  <c r="I121" i="7"/>
  <c r="L121" i="7" s="1"/>
  <c r="I122" i="7"/>
  <c r="L122" i="7" s="1"/>
  <c r="I123" i="7"/>
  <c r="L123" i="7" s="1"/>
  <c r="I124" i="7"/>
  <c r="L124" i="7" s="1"/>
  <c r="I125" i="7"/>
  <c r="L125" i="7" s="1"/>
  <c r="I126" i="7"/>
  <c r="I127" i="7"/>
  <c r="L127" i="7" s="1"/>
  <c r="I128" i="7"/>
  <c r="L128" i="7" s="1"/>
  <c r="I129" i="7"/>
  <c r="L129" i="7" s="1"/>
  <c r="I130" i="7"/>
  <c r="L130" i="7" s="1"/>
  <c r="I131" i="7"/>
  <c r="L131" i="7" s="1"/>
  <c r="I132" i="7"/>
  <c r="L132" i="7" s="1"/>
  <c r="I133" i="7"/>
  <c r="L133" i="7" s="1"/>
  <c r="I134" i="7"/>
  <c r="L134" i="7" s="1"/>
  <c r="I135" i="7"/>
  <c r="L135" i="7" s="1"/>
  <c r="I136" i="7"/>
  <c r="L136" i="7" s="1"/>
  <c r="I137" i="7"/>
  <c r="L137" i="7" s="1"/>
  <c r="I138" i="7"/>
  <c r="L138" i="7" s="1"/>
  <c r="I139" i="7"/>
  <c r="L139" i="7" s="1"/>
  <c r="I140" i="7"/>
  <c r="L140" i="7" s="1"/>
  <c r="I141" i="7"/>
  <c r="L141" i="7" s="1"/>
  <c r="I142" i="7"/>
  <c r="L142" i="7" s="1"/>
  <c r="I143" i="7"/>
  <c r="I144" i="7"/>
  <c r="L144" i="7" s="1"/>
  <c r="I145" i="7"/>
  <c r="L145" i="7" s="1"/>
  <c r="I146" i="7"/>
  <c r="L146" i="7" s="1"/>
  <c r="I147" i="7"/>
  <c r="L147" i="7" s="1"/>
  <c r="I148" i="7"/>
  <c r="L148" i="7" s="1"/>
  <c r="I149" i="7"/>
  <c r="L149" i="7" s="1"/>
  <c r="I150" i="7"/>
  <c r="L150" i="7" s="1"/>
  <c r="I151" i="7"/>
  <c r="L151" i="7" s="1"/>
  <c r="I152" i="7"/>
  <c r="L152" i="7" s="1"/>
  <c r="I153" i="7"/>
  <c r="L153" i="7" s="1"/>
  <c r="I154" i="7"/>
  <c r="L154" i="7" s="1"/>
  <c r="I155" i="7"/>
  <c r="L155" i="7" s="1"/>
  <c r="I156" i="7"/>
  <c r="L156" i="7" s="1"/>
  <c r="I157" i="7"/>
  <c r="L157" i="7" s="1"/>
  <c r="I158" i="7"/>
  <c r="L158" i="7" s="1"/>
  <c r="I159" i="7"/>
  <c r="L159" i="7" s="1"/>
  <c r="I160" i="7"/>
  <c r="L160" i="7" s="1"/>
  <c r="I161" i="7"/>
  <c r="L161" i="7" s="1"/>
  <c r="I162" i="7"/>
  <c r="L162" i="7" s="1"/>
  <c r="I163" i="7"/>
  <c r="L163" i="7" s="1"/>
  <c r="I164" i="7"/>
  <c r="L164" i="7" s="1"/>
  <c r="I165" i="7"/>
  <c r="L165" i="7" s="1"/>
  <c r="I166" i="7"/>
  <c r="L166" i="7" s="1"/>
  <c r="I167" i="7"/>
  <c r="L167" i="7" s="1"/>
  <c r="I168" i="7"/>
  <c r="L168" i="7" s="1"/>
  <c r="I169" i="7"/>
  <c r="L169" i="7" s="1"/>
  <c r="I170" i="7"/>
  <c r="L170" i="7" s="1"/>
  <c r="I171" i="7"/>
  <c r="L171" i="7" s="1"/>
  <c r="I172" i="7"/>
  <c r="L172" i="7" s="1"/>
  <c r="I173" i="7"/>
  <c r="L173" i="7" s="1"/>
  <c r="I174" i="7"/>
  <c r="I175" i="7"/>
  <c r="L175" i="7" s="1"/>
  <c r="I176" i="7"/>
  <c r="L176" i="7" s="1"/>
  <c r="I177" i="7"/>
  <c r="L177" i="7" s="1"/>
  <c r="I178" i="7"/>
  <c r="L178" i="7" s="1"/>
  <c r="I179" i="7"/>
  <c r="L179" i="7" s="1"/>
  <c r="I180" i="7"/>
  <c r="L180" i="7" s="1"/>
  <c r="I181" i="7"/>
  <c r="L181" i="7" s="1"/>
  <c r="I182" i="7"/>
  <c r="L182" i="7" s="1"/>
  <c r="I183" i="7"/>
  <c r="L183" i="7" s="1"/>
  <c r="I184" i="7"/>
  <c r="L184" i="7" s="1"/>
  <c r="I185" i="7"/>
  <c r="L185" i="7" s="1"/>
  <c r="I186" i="7"/>
  <c r="L186" i="7" s="1"/>
  <c r="I187" i="7"/>
  <c r="L187" i="7" s="1"/>
  <c r="I188" i="7"/>
  <c r="L188" i="7" s="1"/>
  <c r="I189" i="7"/>
  <c r="L189" i="7" s="1"/>
  <c r="I190" i="7"/>
  <c r="L190" i="7" s="1"/>
  <c r="I191" i="7"/>
  <c r="L191" i="7" s="1"/>
  <c r="I192" i="7"/>
  <c r="L192" i="7" s="1"/>
  <c r="I193" i="7"/>
  <c r="L193" i="7" s="1"/>
  <c r="I194" i="7"/>
  <c r="L194" i="7" s="1"/>
  <c r="I195" i="7"/>
  <c r="L195" i="7" s="1"/>
  <c r="I196" i="7"/>
  <c r="L196" i="7" s="1"/>
  <c r="I197" i="7"/>
  <c r="L197" i="7" s="1"/>
  <c r="I198" i="7"/>
  <c r="I199" i="7"/>
  <c r="L199" i="7" s="1"/>
  <c r="I200" i="7"/>
  <c r="L200" i="7" s="1"/>
  <c r="I201" i="7"/>
  <c r="L201" i="7" s="1"/>
  <c r="I202" i="7"/>
  <c r="L202" i="7" s="1"/>
  <c r="I203" i="7"/>
  <c r="L203" i="7" s="1"/>
  <c r="I204" i="7"/>
  <c r="L204" i="7" s="1"/>
  <c r="I205" i="7"/>
  <c r="L205" i="7" s="1"/>
  <c r="I206" i="7"/>
  <c r="L206" i="7" s="1"/>
  <c r="I207" i="7"/>
  <c r="L207" i="7" s="1"/>
  <c r="I208" i="7"/>
  <c r="L208" i="7" s="1"/>
  <c r="I209" i="7"/>
  <c r="L209" i="7" s="1"/>
  <c r="I210" i="7"/>
  <c r="L210" i="7" s="1"/>
  <c r="I211" i="7"/>
  <c r="L211" i="7" s="1"/>
  <c r="I212" i="7"/>
  <c r="L212" i="7" s="1"/>
  <c r="I213" i="7"/>
  <c r="L213" i="7" s="1"/>
  <c r="I214" i="7"/>
  <c r="I215" i="7"/>
  <c r="L215" i="7" s="1"/>
  <c r="I216" i="7"/>
  <c r="L216" i="7" s="1"/>
  <c r="I217" i="7"/>
  <c r="L217" i="7" s="1"/>
  <c r="I218" i="7"/>
  <c r="L218" i="7" s="1"/>
  <c r="I219" i="7"/>
  <c r="L219" i="7" s="1"/>
  <c r="I220" i="7"/>
  <c r="L220" i="7" s="1"/>
  <c r="I221" i="7"/>
  <c r="L221" i="7" s="1"/>
  <c r="I222" i="7"/>
  <c r="I223" i="7"/>
  <c r="L223" i="7" s="1"/>
  <c r="I224" i="7"/>
  <c r="L224" i="7" s="1"/>
  <c r="I225" i="7"/>
  <c r="L225" i="7" s="1"/>
  <c r="I226" i="7"/>
  <c r="L226" i="7" s="1"/>
  <c r="I227" i="7"/>
  <c r="L227" i="7" s="1"/>
  <c r="I228" i="7"/>
  <c r="L228" i="7" s="1"/>
  <c r="I229" i="7"/>
  <c r="L229" i="7" s="1"/>
  <c r="I230" i="7"/>
  <c r="L230" i="7" s="1"/>
  <c r="I231" i="7"/>
  <c r="L231" i="7" s="1"/>
  <c r="I232" i="7"/>
  <c r="L232" i="7" s="1"/>
  <c r="I233" i="7"/>
  <c r="L233" i="7" s="1"/>
  <c r="I234" i="7"/>
  <c r="L234" i="7" s="1"/>
  <c r="I235" i="7"/>
  <c r="L235" i="7" s="1"/>
  <c r="I236" i="7"/>
  <c r="L236" i="7" s="1"/>
  <c r="I237" i="7"/>
  <c r="L237" i="7" s="1"/>
  <c r="I238" i="7"/>
  <c r="L238" i="7" s="1"/>
  <c r="I239" i="7"/>
  <c r="L239" i="7" s="1"/>
  <c r="I240" i="7"/>
  <c r="L240" i="7" s="1"/>
  <c r="I241" i="7"/>
  <c r="L241" i="7" s="1"/>
  <c r="I242" i="7"/>
  <c r="L242" i="7" s="1"/>
  <c r="I243" i="7"/>
  <c r="L243" i="7" s="1"/>
  <c r="I244" i="7"/>
  <c r="L244" i="7" s="1"/>
  <c r="I245" i="7"/>
  <c r="L245" i="7" s="1"/>
  <c r="I246" i="7"/>
  <c r="I247" i="7"/>
  <c r="L247" i="7" s="1"/>
  <c r="I248" i="7"/>
  <c r="L248" i="7" s="1"/>
  <c r="I249" i="7"/>
  <c r="L249" i="7" s="1"/>
  <c r="I250" i="7"/>
  <c r="L250" i="7" s="1"/>
  <c r="I251" i="7"/>
  <c r="L251" i="7" s="1"/>
  <c r="I252" i="7"/>
  <c r="L252" i="7" s="1"/>
  <c r="I253" i="7"/>
  <c r="L253" i="7" s="1"/>
  <c r="I254" i="7"/>
  <c r="L254" i="7" s="1"/>
  <c r="I255" i="7"/>
  <c r="L255" i="7" s="1"/>
  <c r="I256" i="7"/>
  <c r="L256" i="7" s="1"/>
  <c r="I257" i="7"/>
  <c r="L257" i="7" s="1"/>
  <c r="I258" i="7"/>
  <c r="L258" i="7" s="1"/>
  <c r="I259" i="7"/>
  <c r="L259" i="7" s="1"/>
  <c r="I260" i="7"/>
  <c r="L260" i="7" s="1"/>
  <c r="I261" i="7"/>
  <c r="L261" i="7" s="1"/>
  <c r="I262" i="7"/>
  <c r="L262" i="7" s="1"/>
  <c r="I263" i="7"/>
  <c r="L263" i="7" s="1"/>
  <c r="I264" i="7"/>
  <c r="L264" i="7" s="1"/>
  <c r="I265" i="7"/>
  <c r="L265" i="7" s="1"/>
  <c r="I266" i="7"/>
  <c r="L266" i="7" s="1"/>
  <c r="I267" i="7"/>
  <c r="L267" i="7" s="1"/>
  <c r="I268" i="7"/>
  <c r="L268" i="7" s="1"/>
  <c r="L143" i="7"/>
  <c r="I5" i="7"/>
  <c r="A112" i="7"/>
  <c r="C112" i="7"/>
  <c r="D112" i="7"/>
  <c r="E112" i="7"/>
  <c r="F112" i="7"/>
  <c r="G112" i="7"/>
  <c r="H112" i="7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J118" i="7"/>
  <c r="K118" i="7"/>
  <c r="L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J126" i="7"/>
  <c r="K126" i="7"/>
  <c r="L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J165" i="7"/>
  <c r="K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J172" i="7"/>
  <c r="K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J173" i="7"/>
  <c r="K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L174" i="7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J181" i="7"/>
  <c r="K181" i="7"/>
  <c r="M181" i="7"/>
  <c r="N181" i="7"/>
  <c r="O181" i="7"/>
  <c r="P181" i="7"/>
  <c r="Q181" i="7"/>
  <c r="R181" i="7"/>
  <c r="A182" i="7"/>
  <c r="C182" i="7"/>
  <c r="D182" i="7"/>
  <c r="E182" i="7"/>
  <c r="F182" i="7"/>
  <c r="G182" i="7"/>
  <c r="H182" i="7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J189" i="7"/>
  <c r="K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J197" i="7"/>
  <c r="K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L198" i="7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J205" i="7"/>
  <c r="K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J213" i="7"/>
  <c r="K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L214" i="7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J221" i="7"/>
  <c r="K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L222" i="7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J229" i="7"/>
  <c r="K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J237" i="7"/>
  <c r="K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J245" i="7"/>
  <c r="K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L246" i="7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J248" i="7"/>
  <c r="K248" i="7"/>
  <c r="M248" i="7"/>
  <c r="N248" i="7"/>
  <c r="O248" i="7"/>
  <c r="P248" i="7"/>
  <c r="Q248" i="7"/>
  <c r="R248" i="7"/>
  <c r="A249" i="7"/>
  <c r="C249" i="7"/>
  <c r="D249" i="7"/>
  <c r="E249" i="7"/>
  <c r="F249" i="7"/>
  <c r="G249" i="7"/>
  <c r="H249" i="7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J251" i="7"/>
  <c r="K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J253" i="7"/>
  <c r="K253" i="7"/>
  <c r="M253" i="7"/>
  <c r="N253" i="7"/>
  <c r="O253" i="7"/>
  <c r="P253" i="7"/>
  <c r="Q253" i="7"/>
  <c r="R253" i="7"/>
  <c r="A254" i="7"/>
  <c r="C254" i="7"/>
  <c r="D254" i="7"/>
  <c r="E254" i="7"/>
  <c r="F254" i="7"/>
  <c r="G254" i="7"/>
  <c r="H254" i="7"/>
  <c r="J254" i="7"/>
  <c r="K254" i="7"/>
  <c r="M254" i="7"/>
  <c r="N254" i="7"/>
  <c r="O254" i="7"/>
  <c r="P254" i="7"/>
  <c r="Q254" i="7"/>
  <c r="R254" i="7"/>
  <c r="A255" i="7"/>
  <c r="C255" i="7"/>
  <c r="D255" i="7"/>
  <c r="E255" i="7"/>
  <c r="F255" i="7"/>
  <c r="G255" i="7"/>
  <c r="H255" i="7"/>
  <c r="J255" i="7"/>
  <c r="K255" i="7"/>
  <c r="M255" i="7"/>
  <c r="N255" i="7"/>
  <c r="O255" i="7"/>
  <c r="P255" i="7"/>
  <c r="Q255" i="7"/>
  <c r="R255" i="7"/>
  <c r="A256" i="7"/>
  <c r="C256" i="7"/>
  <c r="D256" i="7"/>
  <c r="E256" i="7"/>
  <c r="F256" i="7"/>
  <c r="G256" i="7"/>
  <c r="H256" i="7"/>
  <c r="J256" i="7"/>
  <c r="K256" i="7"/>
  <c r="M256" i="7"/>
  <c r="N256" i="7"/>
  <c r="O256" i="7"/>
  <c r="P256" i="7"/>
  <c r="Q256" i="7"/>
  <c r="R256" i="7"/>
  <c r="A257" i="7"/>
  <c r="C257" i="7"/>
  <c r="D257" i="7"/>
  <c r="E257" i="7"/>
  <c r="F257" i="7"/>
  <c r="G257" i="7"/>
  <c r="H257" i="7"/>
  <c r="J257" i="7"/>
  <c r="K257" i="7"/>
  <c r="M257" i="7"/>
  <c r="N257" i="7"/>
  <c r="O257" i="7"/>
  <c r="P257" i="7"/>
  <c r="Q257" i="7"/>
  <c r="R257" i="7"/>
  <c r="A258" i="7"/>
  <c r="C258" i="7"/>
  <c r="D258" i="7"/>
  <c r="E258" i="7"/>
  <c r="F258" i="7"/>
  <c r="G258" i="7"/>
  <c r="H258" i="7"/>
  <c r="J258" i="7"/>
  <c r="K258" i="7"/>
  <c r="M258" i="7"/>
  <c r="N258" i="7"/>
  <c r="O258" i="7"/>
  <c r="P258" i="7"/>
  <c r="Q258" i="7"/>
  <c r="R258" i="7"/>
  <c r="A259" i="7"/>
  <c r="C259" i="7"/>
  <c r="D259" i="7"/>
  <c r="E259" i="7"/>
  <c r="F259" i="7"/>
  <c r="G259" i="7"/>
  <c r="H259" i="7"/>
  <c r="J259" i="7"/>
  <c r="K259" i="7"/>
  <c r="M259" i="7"/>
  <c r="N259" i="7"/>
  <c r="O259" i="7"/>
  <c r="P259" i="7"/>
  <c r="Q259" i="7"/>
  <c r="R259" i="7"/>
  <c r="A260" i="7"/>
  <c r="C260" i="7"/>
  <c r="D260" i="7"/>
  <c r="E260" i="7"/>
  <c r="F260" i="7"/>
  <c r="G260" i="7"/>
  <c r="H260" i="7"/>
  <c r="J260" i="7"/>
  <c r="K260" i="7"/>
  <c r="M260" i="7"/>
  <c r="N260" i="7"/>
  <c r="O260" i="7"/>
  <c r="P260" i="7"/>
  <c r="Q260" i="7"/>
  <c r="R260" i="7"/>
  <c r="A261" i="7"/>
  <c r="C261" i="7"/>
  <c r="D261" i="7"/>
  <c r="E261" i="7"/>
  <c r="F261" i="7"/>
  <c r="G261" i="7"/>
  <c r="H261" i="7"/>
  <c r="J261" i="7"/>
  <c r="K261" i="7"/>
  <c r="M261" i="7"/>
  <c r="N261" i="7"/>
  <c r="O261" i="7"/>
  <c r="P261" i="7"/>
  <c r="Q261" i="7"/>
  <c r="R261" i="7"/>
  <c r="A262" i="7"/>
  <c r="C262" i="7"/>
  <c r="D262" i="7"/>
  <c r="E262" i="7"/>
  <c r="F262" i="7"/>
  <c r="G262" i="7"/>
  <c r="H262" i="7"/>
  <c r="J262" i="7"/>
  <c r="K262" i="7"/>
  <c r="M262" i="7"/>
  <c r="N262" i="7"/>
  <c r="O262" i="7"/>
  <c r="P262" i="7"/>
  <c r="Q262" i="7"/>
  <c r="R262" i="7"/>
  <c r="A263" i="7"/>
  <c r="C263" i="7"/>
  <c r="D263" i="7"/>
  <c r="E263" i="7"/>
  <c r="F263" i="7"/>
  <c r="G263" i="7"/>
  <c r="H263" i="7"/>
  <c r="J263" i="7"/>
  <c r="K263" i="7"/>
  <c r="M263" i="7"/>
  <c r="N263" i="7"/>
  <c r="O263" i="7"/>
  <c r="P263" i="7"/>
  <c r="Q263" i="7"/>
  <c r="R263" i="7"/>
  <c r="A264" i="7"/>
  <c r="C264" i="7"/>
  <c r="D264" i="7"/>
  <c r="E264" i="7"/>
  <c r="F264" i="7"/>
  <c r="G264" i="7"/>
  <c r="H264" i="7"/>
  <c r="J264" i="7"/>
  <c r="K264" i="7"/>
  <c r="M264" i="7"/>
  <c r="N264" i="7"/>
  <c r="O264" i="7"/>
  <c r="P264" i="7"/>
  <c r="Q264" i="7"/>
  <c r="R264" i="7"/>
  <c r="A265" i="7"/>
  <c r="C265" i="7"/>
  <c r="D265" i="7"/>
  <c r="E265" i="7"/>
  <c r="F265" i="7"/>
  <c r="G265" i="7"/>
  <c r="H265" i="7"/>
  <c r="J265" i="7"/>
  <c r="K265" i="7"/>
  <c r="M265" i="7"/>
  <c r="N265" i="7"/>
  <c r="O265" i="7"/>
  <c r="P265" i="7"/>
  <c r="Q265" i="7"/>
  <c r="R265" i="7"/>
  <c r="A266" i="7"/>
  <c r="C266" i="7"/>
  <c r="D266" i="7"/>
  <c r="E266" i="7"/>
  <c r="F266" i="7"/>
  <c r="G266" i="7"/>
  <c r="H266" i="7"/>
  <c r="J266" i="7"/>
  <c r="K266" i="7"/>
  <c r="M266" i="7"/>
  <c r="N266" i="7"/>
  <c r="O266" i="7"/>
  <c r="P266" i="7"/>
  <c r="Q266" i="7"/>
  <c r="R266" i="7"/>
  <c r="A267" i="7"/>
  <c r="C267" i="7"/>
  <c r="D267" i="7"/>
  <c r="E267" i="7"/>
  <c r="F267" i="7"/>
  <c r="G267" i="7"/>
  <c r="H267" i="7"/>
  <c r="J267" i="7"/>
  <c r="K267" i="7"/>
  <c r="M267" i="7"/>
  <c r="N267" i="7"/>
  <c r="O267" i="7"/>
  <c r="P267" i="7"/>
  <c r="Q267" i="7"/>
  <c r="R267" i="7"/>
  <c r="A268" i="7"/>
  <c r="C268" i="7"/>
  <c r="D268" i="7"/>
  <c r="E268" i="7"/>
  <c r="F268" i="7"/>
  <c r="G268" i="7"/>
  <c r="H268" i="7"/>
  <c r="J268" i="7"/>
  <c r="K268" i="7"/>
  <c r="M268" i="7"/>
  <c r="N268" i="7"/>
  <c r="O268" i="7"/>
  <c r="P268" i="7"/>
  <c r="Q268" i="7"/>
  <c r="R268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F107" i="60" l="1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04" i="60"/>
  <c r="F110" i="60"/>
  <c r="F92" i="60"/>
  <c r="F77" i="60"/>
  <c r="F63" i="60"/>
  <c r="F90" i="60"/>
  <c r="F73" i="60"/>
  <c r="F81" i="60"/>
  <c r="F106" i="60"/>
  <c r="F59" i="60"/>
  <c r="F109" i="60"/>
  <c r="A109" i="7"/>
  <c r="C109" i="7"/>
  <c r="D109" i="7"/>
  <c r="E109" i="7"/>
  <c r="F109" i="7"/>
  <c r="G109" i="7"/>
  <c r="H109" i="7"/>
  <c r="L109" i="7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L110" i="7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L111" i="7"/>
  <c r="J111" i="7"/>
  <c r="K111" i="7"/>
  <c r="M111" i="7"/>
  <c r="N111" i="7"/>
  <c r="O111" i="7"/>
  <c r="P111" i="7"/>
  <c r="Q111" i="7"/>
  <c r="R111" i="7"/>
  <c r="A14" i="7" l="1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L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L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L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L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L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L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L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L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L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L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L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L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L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L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L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L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L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L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L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L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L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L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L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L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L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L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L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L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L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L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L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L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L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L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L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L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L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L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L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L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L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L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L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L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L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L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L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L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L95" i="7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L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L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L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L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L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L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L105" i="7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L106" i="7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L107" i="7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L108" i="7"/>
  <c r="J108" i="7"/>
  <c r="K108" i="7"/>
  <c r="M108" i="7"/>
  <c r="N108" i="7"/>
  <c r="O108" i="7"/>
  <c r="P108" i="7"/>
  <c r="Q108" i="7"/>
  <c r="R10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3" i="12" a="1"/>
  <c r="B153" i="12" l="1"/>
  <c r="I153" i="12" s="1"/>
  <c r="B152" i="12"/>
  <c r="F152" i="12" s="1"/>
  <c r="B150" i="12"/>
  <c r="J53" i="12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1" i="12" l="1"/>
  <c r="B148" i="12"/>
  <c r="B154" i="12"/>
  <c r="B149" i="12" l="1"/>
  <c r="J10" i="12" l="1"/>
  <c r="J32" i="12" s="1"/>
  <c r="N26" i="12"/>
  <c r="K28" i="12"/>
  <c r="D28" i="12" l="1"/>
  <c r="F53" i="12" a="1"/>
  <c r="D53" i="12" a="1"/>
  <c r="G53" i="12" a="1"/>
  <c r="H53" i="12" a="1"/>
  <c r="I53" i="12" a="1"/>
  <c r="E53" i="12" a="1"/>
  <c r="N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48" i="12" l="1"/>
  <c r="F154" i="12"/>
  <c r="H152" i="12"/>
  <c r="D148" i="12"/>
  <c r="E148" i="12"/>
  <c r="F150" i="12"/>
  <c r="E152" i="12"/>
  <c r="G152" i="12"/>
  <c r="J152" i="12"/>
  <c r="H148" i="12"/>
  <c r="E150" i="12"/>
  <c r="H149" i="12"/>
  <c r="G150" i="12"/>
  <c r="H151" i="12"/>
  <c r="F148" i="12"/>
  <c r="G151" i="12"/>
  <c r="G154" i="12"/>
  <c r="H150" i="12"/>
  <c r="J154" i="12"/>
  <c r="E151" i="12"/>
  <c r="J148" i="12"/>
  <c r="G148" i="12"/>
  <c r="D151" i="12"/>
  <c r="J151" i="12"/>
  <c r="J150" i="12"/>
  <c r="H153" i="12"/>
  <c r="H154" i="12"/>
  <c r="I152" i="12"/>
  <c r="I154" i="12"/>
  <c r="I150" i="12"/>
  <c r="D152" i="12"/>
  <c r="F153" i="12"/>
  <c r="D150" i="12"/>
  <c r="E154" i="12"/>
  <c r="G153" i="12"/>
  <c r="F151" i="12"/>
  <c r="D153" i="12"/>
  <c r="I149" i="12"/>
  <c r="J153" i="12"/>
  <c r="D149" i="12"/>
  <c r="J149" i="12"/>
  <c r="D154" i="12"/>
  <c r="G149" i="12"/>
  <c r="F149" i="12"/>
  <c r="E153" i="12"/>
  <c r="E14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<sst xmlns="http://schemas.openxmlformats.org/spreadsheetml/2006/main" count="6877" uniqueCount="1287">
  <si>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</si>
  <si>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</si>
  <si>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</si>
  <si>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</si>
  <si>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</si>
  <si>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</si>
  <si>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</si>
  <si>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</si>
  <si>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</si>
  <si>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</si>
  <si>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</si>
  <si>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</si>
  <si>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</si>
  <si>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</si>
  <si>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</si>
  <si>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</si>
  <si>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</si>
  <si>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</si>
  <si>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</si>
  <si>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</si>
  <si>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</si>
  <si>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</si>
  <si>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</si>
  <si>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</si>
  <si>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</si>
  <si>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</si>
  <si>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</si>
  <si>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</si>
  <si>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</si>
  <si>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</si>
  <si>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</si>
  <si>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</si>
  <si>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</si>
  <si>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</si>
  <si>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</si>
  <si>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</si>
  <si>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</si>
  <si>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</si>
  <si>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</si>
  <si>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</si>
  <si>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</si>
  <si>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</si>
  <si>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</si>
  <si>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</si>
  <si>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</si>
  <si>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</si>
  <si>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</si>
  <si>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</si>
  <si>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</si>
  <si>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</si>
  <si>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</si>
  <si>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</si>
  <si>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</si>
  <si>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</si>
  <si>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</si>
  <si>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</si>
  <si>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</si>
  <si>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</si>
  <si>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</si>
  <si>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</si>
  <si>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</si>
  <si>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</si>
  <si>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</si>
  <si>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</si>
  <si>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</si>
  <si>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</si>
  <si>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</si>
  <si>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</si>
  <si>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</si>
  <si>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</si>
  <si>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</si>
  <si>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</si>
  <si>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</si>
  <si>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</si>
  <si>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</si>
  <si>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</si>
  <si>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</si>
  <si>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</si>
  <si>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</si>
  <si>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</si>
  <si>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</si>
  <si>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</si>
  <si>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</si>
  <si>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</si>
  <si>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</si>
  <si>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</si>
  <si>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</si>
  <si>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</si>
  <si>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</si>
  <si>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</si>
  <si>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</si>
  <si>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</si>
  <si>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</si>
  <si>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</si>
  <si>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</si>
  <si>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</si>
  <si>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</si>
  <si>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</si>
  <si>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</si>
  <si>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</si>
  <si>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</si>
  <si>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</si>
  <si>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</si>
  <si>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</si>
  <si>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</si>
  <si>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</si>
  <si>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</si>
  <si>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</si>
  <si>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</si>
  <si>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</si>
  <si>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</si>
  <si>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</si>
  <si>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</si>
  <si>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</si>
  <si>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</si>
  <si>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</si>
  <si>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</si>
  <si>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</si>
  <si>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</si>
  <si>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</si>
  <si>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</si>
  <si>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</si>
  <si>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</si>
  <si>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</si>
  <si>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</si>
  <si>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</si>
  <si>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</si>
  <si>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</si>
  <si>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</si>
  <si>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</si>
  <si>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</si>
  <si>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</si>
  <si>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</si>
  <si>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</si>
  <si>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</si>
  <si>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</si>
  <si>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</si>
  <si>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</si>
  <si>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</si>
  <si>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</si>
  <si>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</si>
  <si>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</si>
  <si>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</si>
  <si>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</si>
  <si>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</si>
  <si>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</si>
  <si>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</si>
  <si>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</si>
  <si>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</si>
  <si>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</si>
  <si>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</si>
  <si>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</si>
  <si>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</si>
  <si>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</si>
  <si>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</si>
  <si>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</si>
  <si>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</si>
  <si>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</si>
  <si>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</si>
  <si>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</si>
  <si>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</si>
  <si>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</si>
  <si>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</si>
  <si>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</si>
  <si>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</si>
  <si>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</si>
  <si>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</si>
  <si>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</si>
  <si>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</si>
  <si>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</si>
  <si>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</si>
  <si>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</si>
  <si>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</si>
  <si>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</si>
  <si>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</si>
  <si>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</si>
  <si>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</si>
  <si>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</si>
  <si>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</si>
  <si>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</si>
  <si>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</si>
  <si>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</si>
  <si>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</si>
  <si>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</si>
  <si>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</si>
  <si>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</si>
  <si>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</si>
  <si>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</si>
  <si>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</si>
  <si>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</si>
  <si>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</si>
  <si>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</si>
  <si>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</si>
  <si>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</si>
  <si>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</si>
  <si>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</si>
  <si>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</si>
  <si>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</si>
  <si>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</si>
  <si>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</si>
  <si>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</si>
  <si>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</si>
  <si>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</si>
  <si>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</si>
  <si>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</si>
  <si>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</si>
  <si>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</si>
  <si>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</si>
  <si>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</si>
  <si>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</si>
  <si>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</si>
  <si>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</si>
  <si>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</si>
  <si>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70바3162</t>
  </si>
  <si>
    <t>70바3175</t>
  </si>
  <si>
    <t>삼환교통14C3</t>
  </si>
  <si>
    <t>70바3178</t>
  </si>
  <si>
    <t>70바3183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</si>
  <si>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</si>
  <si>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</si>
  <si>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</si>
  <si>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</si>
  <si>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</si>
  <si>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</si>
  <si>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</si>
  <si>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</si>
  <si>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</si>
  <si>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</si>
  <si>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70바3122</t>
  </si>
  <si>
    <t>70바3129</t>
  </si>
  <si>
    <t>70바3159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</si>
  <si>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</si>
  <si>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</si>
  <si>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</si>
  <si>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</si>
  <si>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</si>
  <si>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</si>
  <si>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</si>
  <si>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</si>
  <si>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</si>
  <si>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</si>
  <si>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</si>
  <si>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</si>
  <si>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</si>
  <si>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</si>
  <si>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</si>
  <si>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72아1207</t>
  </si>
  <si>
    <t>72아1211</t>
  </si>
  <si>
    <t>72아1213</t>
  </si>
  <si>
    <t>삼환교통4D3</t>
  </si>
  <si>
    <t>72아1215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</si>
  <si>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</si>
  <si>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</si>
  <si>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</si>
  <si>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</si>
  <si>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</si>
  <si>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</si>
  <si>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</si>
  <si>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</si>
  <si>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</si>
  <si>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</si>
  <si>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삼환교통4F4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</si>
  <si>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</si>
  <si>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</si>
  <si>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</si>
  <si>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</si>
  <si>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</si>
  <si>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</si>
  <si>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</si>
  <si>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</si>
  <si>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</si>
  <si>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</si>
  <si>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</si>
  <si>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</si>
  <si>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72아1194</t>
  </si>
  <si>
    <t>72아1195</t>
  </si>
  <si>
    <t>삼환교통58F3</t>
  </si>
  <si>
    <t>72아1196</t>
  </si>
  <si>
    <t>72아1197</t>
  </si>
  <si>
    <t>삼환교통58F4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</si>
  <si>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</si>
  <si>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</si>
  <si>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</si>
  <si>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</si>
  <si>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</si>
  <si>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</si>
  <si>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</si>
  <si>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</si>
  <si>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</si>
  <si>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</si>
  <si>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</si>
  <si>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</si>
  <si>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</si>
  <si>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</si>
  <si>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</si>
  <si>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</si>
  <si>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</si>
  <si>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</si>
  <si>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</si>
  <si>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</si>
  <si>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</si>
  <si>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</si>
  <si>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</si>
  <si>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</si>
  <si>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</si>
  <si>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</si>
  <si>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70바3177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</si>
  <si>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</si>
  <si>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</si>
  <si>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</si>
  <si>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</si>
  <si>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</si>
  <si>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</si>
  <si>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</si>
  <si>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</si>
  <si>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</si>
  <si>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</si>
  <si>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</si>
  <si>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</si>
  <si>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</si>
  <si>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</si>
  <si>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</si>
  <si>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</si>
  <si>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</si>
  <si>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</si>
  <si>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</si>
  <si>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</si>
  <si>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</si>
  <si>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</si>
  <si>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</si>
  <si>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</si>
  <si>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</si>
  <si>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</si>
  <si>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</si>
  <si>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</si>
  <si>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</si>
  <si>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</si>
  <si>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</si>
  <si>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</si>
  <si>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</si>
  <si>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</si>
  <si>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</si>
  <si>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</si>
  <si>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</si>
  <si>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</si>
  <si>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</si>
  <si>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</si>
  <si>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</si>
  <si>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</si>
  <si>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</si>
  <si>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</si>
  <si>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</si>
  <si>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</si>
  <si>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5145820</t>
  </si>
  <si>
    <t>강승민</t>
  </si>
  <si>
    <t>5146686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</si>
  <si>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</si>
  <si>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</si>
  <si>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</si>
  <si>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</si>
  <si>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</si>
  <si>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</si>
  <si>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</si>
  <si>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</si>
  <si>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고신일</t>
  </si>
  <si>
    <t>5149053</t>
  </si>
  <si>
    <t>고용근</t>
  </si>
  <si>
    <t>5143350</t>
  </si>
  <si>
    <t>고창석</t>
  </si>
  <si>
    <t>5141149</t>
  </si>
  <si>
    <t>곽민수</t>
  </si>
  <si>
    <t>5147850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</si>
  <si>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</si>
  <si>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</si>
  <si>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</si>
  <si>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</si>
  <si>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</si>
  <si>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</si>
  <si>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</si>
  <si>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</si>
  <si>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길진</t>
  </si>
  <si>
    <t>5144788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</si>
  <si>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</si>
  <si>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</si>
  <si>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</si>
  <si>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</si>
  <si>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</si>
  <si>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</si>
  <si>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</si>
  <si>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</si>
  <si>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</si>
  <si>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</si>
  <si>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김기정</t>
  </si>
  <si>
    <t>514766</t>
  </si>
  <si>
    <t>5143217</t>
  </si>
  <si>
    <t>김대영</t>
  </si>
  <si>
    <t>5145099</t>
  </si>
  <si>
    <t>김덕환</t>
  </si>
  <si>
    <t>5146771</t>
  </si>
  <si>
    <t>김도연</t>
  </si>
  <si>
    <t>5142156</t>
  </si>
  <si>
    <t>김범주</t>
  </si>
  <si>
    <t>5149256</t>
  </si>
  <si>
    <t>김병남</t>
  </si>
  <si>
    <t>5148335</t>
  </si>
  <si>
    <t>김병우</t>
  </si>
  <si>
    <t>514788</t>
  </si>
  <si>
    <t>김부기</t>
  </si>
  <si>
    <t>5148286</t>
  </si>
  <si>
    <t>김상태</t>
  </si>
  <si>
    <t>5149585</t>
  </si>
  <si>
    <t>김성호</t>
  </si>
  <si>
    <t>5143371</t>
  </si>
  <si>
    <t>김수용</t>
  </si>
  <si>
    <t>5144271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</si>
  <si>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</si>
  <si>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</si>
  <si>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</si>
  <si>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</si>
  <si>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</si>
  <si>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</si>
  <si>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</si>
  <si>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</si>
  <si>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</si>
  <si>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김영웅</t>
  </si>
  <si>
    <t>5145914</t>
  </si>
  <si>
    <t>김영인</t>
  </si>
  <si>
    <t>5142547</t>
  </si>
  <si>
    <t>김영준</t>
  </si>
  <si>
    <t>5148695</t>
  </si>
  <si>
    <t>514332</t>
  </si>
  <si>
    <t>김오균</t>
  </si>
  <si>
    <t>5141843</t>
  </si>
  <si>
    <t>김완기</t>
  </si>
  <si>
    <t>5148966</t>
  </si>
  <si>
    <t>김용원</t>
  </si>
  <si>
    <t>5146569</t>
  </si>
  <si>
    <t>김용유</t>
  </si>
  <si>
    <t>5148558</t>
  </si>
  <si>
    <t>김우회</t>
  </si>
  <si>
    <t>5142078</t>
  </si>
  <si>
    <t>김원균</t>
  </si>
  <si>
    <t>5145836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</si>
  <si>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</si>
  <si>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</si>
  <si>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</si>
  <si>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</si>
  <si>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</si>
  <si>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</si>
  <si>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</si>
  <si>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</si>
  <si>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</si>
  <si>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</si>
  <si>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</si>
  <si>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</si>
  <si>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</si>
  <si>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</si>
  <si>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</si>
  <si>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</si>
  <si>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김진락</t>
  </si>
  <si>
    <t>5148833</t>
  </si>
  <si>
    <t>김창호</t>
  </si>
  <si>
    <t>5143287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</si>
  <si>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</si>
  <si>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</si>
  <si>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</si>
  <si>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</si>
  <si>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</si>
  <si>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</si>
  <si>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</si>
  <si>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</si>
  <si>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김행덕</t>
  </si>
  <si>
    <t>5141749</t>
  </si>
  <si>
    <t>김현균</t>
  </si>
  <si>
    <t>5146454</t>
  </si>
  <si>
    <t>김형균</t>
  </si>
  <si>
    <t>5149876</t>
  </si>
  <si>
    <t>김희주</t>
  </si>
  <si>
    <t>5142197</t>
  </si>
  <si>
    <t>나종수</t>
  </si>
  <si>
    <t>5144286</t>
  </si>
  <si>
    <t>남성훈</t>
  </si>
  <si>
    <t>5142177</t>
  </si>
  <si>
    <t>남재권</t>
  </si>
  <si>
    <t>5146011</t>
  </si>
  <si>
    <t>노은상</t>
  </si>
  <si>
    <t>514439</t>
  </si>
  <si>
    <t>문강연</t>
  </si>
  <si>
    <t>5149570</t>
  </si>
  <si>
    <t>문영규</t>
  </si>
  <si>
    <t>5144772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</si>
  <si>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</si>
  <si>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</si>
  <si>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</si>
  <si>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</si>
  <si>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</si>
  <si>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</si>
  <si>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</si>
  <si>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</si>
  <si>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</si>
  <si>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</si>
  <si>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박동수</t>
  </si>
  <si>
    <t>5143318</t>
  </si>
  <si>
    <t>박석훈</t>
  </si>
  <si>
    <t>5146513</t>
  </si>
  <si>
    <t>박용산</t>
  </si>
  <si>
    <t>5145963</t>
  </si>
  <si>
    <t>박일우</t>
  </si>
  <si>
    <t>5143762</t>
  </si>
  <si>
    <t>박창남</t>
  </si>
  <si>
    <t>5146991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</si>
  <si>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</si>
  <si>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</si>
  <si>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</si>
  <si>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</si>
  <si>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</si>
  <si>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</si>
  <si>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</si>
  <si>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</si>
  <si>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백기관</t>
  </si>
  <si>
    <t>5144291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</si>
  <si>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</si>
  <si>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</si>
  <si>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</si>
  <si>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</si>
  <si>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</si>
  <si>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</si>
  <si>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</si>
  <si>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</si>
  <si>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</si>
  <si>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</si>
  <si>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</si>
  <si>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</si>
  <si>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</si>
  <si>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</si>
  <si>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</si>
  <si>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</si>
  <si>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</si>
  <si>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</si>
  <si>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</si>
  <si>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</si>
  <si>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</si>
  <si>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</si>
  <si>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손보영</t>
  </si>
  <si>
    <t>514315</t>
  </si>
  <si>
    <t>손현수</t>
  </si>
  <si>
    <t>5145147</t>
  </si>
  <si>
    <t>송백석</t>
  </si>
  <si>
    <t>5149627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</si>
  <si>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</si>
  <si>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</si>
  <si>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</si>
  <si>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</si>
  <si>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</si>
  <si>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</si>
  <si>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</si>
  <si>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</si>
  <si>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신영철</t>
  </si>
  <si>
    <t>5142409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</si>
  <si>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</si>
  <si>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</si>
  <si>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</si>
  <si>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</si>
  <si>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</si>
  <si>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</si>
  <si>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</si>
  <si>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</si>
  <si>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</si>
  <si>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</si>
  <si>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</si>
  <si>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</si>
  <si>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안은석</t>
  </si>
  <si>
    <t>5149190</t>
  </si>
  <si>
    <t>안종열</t>
  </si>
  <si>
    <t>5149187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</si>
  <si>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</si>
  <si>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</si>
  <si>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</si>
  <si>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</si>
  <si>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</si>
  <si>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</si>
  <si>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</si>
  <si>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</si>
  <si>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</si>
  <si>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</si>
  <si>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</si>
  <si>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</si>
  <si>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</si>
  <si>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</si>
  <si>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</si>
  <si>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</si>
  <si>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</si>
  <si>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</si>
  <si>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</si>
  <si>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</si>
  <si>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</si>
  <si>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</si>
  <si>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</si>
  <si>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</si>
  <si>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</si>
  <si>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</si>
  <si>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유대용</t>
  </si>
  <si>
    <t>5144105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</si>
  <si>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</si>
  <si>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</si>
  <si>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</si>
  <si>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</si>
  <si>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</si>
  <si>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</si>
  <si>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</si>
  <si>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</si>
  <si>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</si>
  <si>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</si>
  <si>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</si>
  <si>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</si>
  <si>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</si>
  <si>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</si>
  <si>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</si>
  <si>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</si>
  <si>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</si>
  <si>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</si>
  <si>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</si>
  <si>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</si>
  <si>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</si>
  <si>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</si>
  <si>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</si>
  <si>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</si>
  <si>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</si>
  <si>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</si>
  <si>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</si>
  <si>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</si>
  <si>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</si>
  <si>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</si>
  <si>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</si>
  <si>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</si>
  <si>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</si>
  <si>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</si>
  <si>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</si>
  <si>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</si>
  <si>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이기혁</t>
  </si>
  <si>
    <t>5149592</t>
  </si>
  <si>
    <t>이두형</t>
  </si>
  <si>
    <t>514837</t>
  </si>
  <si>
    <t>이명규</t>
  </si>
  <si>
    <t>5146444</t>
  </si>
  <si>
    <t>이명희</t>
  </si>
  <si>
    <t>5142467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</si>
  <si>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</si>
  <si>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</si>
  <si>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</si>
  <si>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</si>
  <si>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</si>
  <si>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</si>
  <si>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</si>
  <si>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</si>
  <si>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</si>
  <si>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</si>
  <si>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</si>
  <si>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</si>
  <si>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</si>
  <si>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</si>
  <si>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</si>
  <si>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</si>
  <si>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</si>
  <si>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</si>
  <si>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</si>
  <si>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</si>
  <si>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</si>
  <si>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</si>
  <si>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</si>
  <si>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</si>
  <si>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이정빈</t>
  </si>
  <si>
    <t>5144852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</si>
  <si>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</si>
  <si>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</si>
  <si>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</si>
  <si>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</si>
  <si>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</si>
  <si>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</si>
  <si>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</si>
  <si>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</si>
  <si>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</si>
  <si>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</si>
  <si>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</si>
  <si>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</si>
  <si>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</si>
  <si>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</si>
  <si>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</si>
  <si>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</si>
  <si>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</si>
  <si>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</si>
  <si>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</si>
  <si>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</si>
  <si>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</si>
  <si>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</si>
  <si>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</si>
  <si>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</si>
  <si>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</si>
  <si>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</si>
  <si>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</si>
  <si>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</si>
  <si>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</si>
  <si>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</si>
  <si>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</si>
  <si>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</si>
  <si>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임봉재</t>
  </si>
  <si>
    <t>5141232</t>
  </si>
  <si>
    <t>임영만</t>
  </si>
  <si>
    <t>5143240</t>
  </si>
  <si>
    <t>장규봉</t>
  </si>
  <si>
    <t>5143009</t>
  </si>
  <si>
    <t>장기산</t>
  </si>
  <si>
    <t>5142585</t>
  </si>
  <si>
    <t>장성인</t>
  </si>
  <si>
    <t>5143105</t>
  </si>
  <si>
    <t>장진태</t>
  </si>
  <si>
    <t>5147643</t>
  </si>
  <si>
    <t>장천웅</t>
  </si>
  <si>
    <t>5145354</t>
  </si>
  <si>
    <t>장훈</t>
  </si>
  <si>
    <t>5148002</t>
  </si>
  <si>
    <t>전상범</t>
  </si>
  <si>
    <t>5145465</t>
  </si>
  <si>
    <t>전상훈</t>
  </si>
  <si>
    <t>5143655</t>
  </si>
  <si>
    <t>전성환</t>
  </si>
  <si>
    <t>5143021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</si>
  <si>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</si>
  <si>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</si>
  <si>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</si>
  <si>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</si>
  <si>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</si>
  <si>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</si>
  <si>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</si>
  <si>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</si>
  <si>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</si>
  <si>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</si>
  <si>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</si>
  <si>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</si>
  <si>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</si>
  <si>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</si>
  <si>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</si>
  <si>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</si>
  <si>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</si>
  <si>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</si>
  <si>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</si>
  <si>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</si>
  <si>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</si>
  <si>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</si>
  <si>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</si>
  <si>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</si>
  <si>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</si>
  <si>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</si>
  <si>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</si>
  <si>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</si>
  <si>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</si>
  <si>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</si>
  <si>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</si>
  <si>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</si>
  <si>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</si>
  <si>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</si>
  <si>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</si>
  <si>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</si>
  <si>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</si>
  <si>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</si>
  <si>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지병섭</t>
  </si>
  <si>
    <t>514411</t>
  </si>
  <si>
    <t>차주만</t>
  </si>
  <si>
    <t>5149828</t>
  </si>
  <si>
    <t>최기호</t>
  </si>
  <si>
    <t>5146</t>
  </si>
  <si>
    <t>최만수</t>
  </si>
  <si>
    <t>514107</t>
  </si>
  <si>
    <t>최명수</t>
  </si>
  <si>
    <t>5144787</t>
  </si>
  <si>
    <t>최민호</t>
  </si>
  <si>
    <t>5144060</t>
  </si>
  <si>
    <t>최복식</t>
  </si>
  <si>
    <t>5141688</t>
  </si>
  <si>
    <t>최세종</t>
  </si>
  <si>
    <t>5144725</t>
  </si>
  <si>
    <t>최오창</t>
  </si>
  <si>
    <t>5145999</t>
  </si>
  <si>
    <t>최윤규</t>
  </si>
  <si>
    <t>5148111</t>
  </si>
  <si>
    <t>최재석</t>
  </si>
  <si>
    <t>5141572</t>
  </si>
  <si>
    <t>최정민</t>
  </si>
  <si>
    <t>5149284</t>
  </si>
  <si>
    <t>하용호</t>
  </si>
  <si>
    <t>5143638</t>
  </si>
  <si>
    <t>하재성</t>
  </si>
  <si>
    <t>5142244</t>
  </si>
  <si>
    <t>한복현</t>
  </si>
  <si>
    <t>5142318</t>
  </si>
  <si>
    <t>한상현</t>
  </si>
  <si>
    <t>5144383</t>
  </si>
  <si>
    <t>한용수</t>
  </si>
  <si>
    <t>514354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</si>
  <si>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</si>
  <si>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</si>
  <si>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</si>
  <si>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</si>
  <si>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</si>
  <si>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</si>
  <si>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</si>
  <si>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</si>
  <si>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</si>
  <si>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</si>
  <si>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▲</t>
  </si>
  <si>
    <t>▽</t>
  </si>
  <si>
    <t>=</t>
  </si>
  <si>
    <t>삼환교통23B1</t>
  </si>
  <si>
    <t>삼환교통23A1</t>
  </si>
  <si>
    <t>삼환교통23B2</t>
  </si>
  <si>
    <t>삼환교통23C3</t>
  </si>
  <si>
    <t>72아1222</t>
  </si>
  <si>
    <t>삼환교통58C1</t>
  </si>
  <si>
    <t>삼환교통79D5</t>
  </si>
  <si>
    <t>강원철</t>
  </si>
  <si>
    <t>5145739</t>
  </si>
  <si>
    <t>김고경</t>
  </si>
  <si>
    <t>5143521</t>
  </si>
  <si>
    <t>김지회</t>
  </si>
  <si>
    <t>5144676</t>
  </si>
  <si>
    <t>김한성</t>
  </si>
  <si>
    <t>5147764</t>
  </si>
  <si>
    <t>임보현</t>
  </si>
  <si>
    <t>5141356</t>
  </si>
  <si>
    <t>한명희</t>
  </si>
  <si>
    <t>5149434</t>
  </si>
  <si>
    <t>0%(0명)</t>
  </si>
  <si>
    <t>개선율(유카전)</t>
  </si>
  <si>
    <t>삼환교통14D2</t>
  </si>
  <si>
    <t>삼환교통62F8</t>
  </si>
  <si>
    <t>삼환교통62F9</t>
  </si>
  <si>
    <t>삼환교통62F10</t>
  </si>
  <si>
    <t>삼환교통62F7</t>
  </si>
  <si>
    <t>삼환교통79D7</t>
  </si>
  <si>
    <t>삼환교통79D8</t>
  </si>
  <si>
    <t>삼환교통79F2</t>
  </si>
  <si>
    <t>삼환교통79D6</t>
  </si>
  <si>
    <t>삼환교통급행99D1</t>
  </si>
  <si>
    <t>삼환교통급행99D3</t>
  </si>
  <si>
    <t>삼환교통급행99D2</t>
  </si>
  <si>
    <t>NULL</t>
  </si>
  <si>
    <t>5146568</t>
  </si>
  <si>
    <t>김명수</t>
  </si>
  <si>
    <t>5141101</t>
  </si>
  <si>
    <t>김상화</t>
  </si>
  <si>
    <t>5144710</t>
  </si>
  <si>
    <t>박상호</t>
  </si>
  <si>
    <t>5143053</t>
  </si>
  <si>
    <t>신성배</t>
  </si>
  <si>
    <t>5146917</t>
  </si>
  <si>
    <t>이영환</t>
  </si>
  <si>
    <t>5149116</t>
  </si>
  <si>
    <t>인천전체</t>
  </si>
  <si>
    <t xml:space="preserve"> 장착대수</t>
    <phoneticPr fontId="2" type="noConversion"/>
  </si>
  <si>
    <t>HE</t>
  </si>
  <si>
    <t>삼환교통14D3</t>
  </si>
  <si>
    <t>삼환교통23C4</t>
  </si>
  <si>
    <t>삼환교통23F2</t>
  </si>
  <si>
    <t>삼환교통4C1</t>
  </si>
  <si>
    <t>삼환교통4C2</t>
  </si>
  <si>
    <t>삼환교통4D7</t>
  </si>
  <si>
    <t>삼환교통4C3</t>
  </si>
  <si>
    <t>삼환교통4D6</t>
  </si>
  <si>
    <t>삼환교통4D5</t>
  </si>
  <si>
    <t>삼환교통58D3</t>
  </si>
  <si>
    <t>삼환교통58D2</t>
  </si>
  <si>
    <t>삼환교통58D1</t>
  </si>
  <si>
    <t>삼환교통62D5</t>
  </si>
  <si>
    <t>삼환교통62C1</t>
  </si>
  <si>
    <t>삼환교통62D4</t>
  </si>
  <si>
    <t>삼환교통79C2</t>
  </si>
  <si>
    <t>삼환교통79D9</t>
  </si>
  <si>
    <t>삼환교통79D10</t>
  </si>
  <si>
    <t>삼환교통급행99B1</t>
  </si>
  <si>
    <t>삼환교통급행99C1</t>
  </si>
  <si>
    <t>삼환교통예비F9</t>
  </si>
  <si>
    <t>강종협</t>
  </si>
  <si>
    <t>5145742</t>
  </si>
  <si>
    <t>김민범</t>
  </si>
  <si>
    <t>5147453</t>
  </si>
  <si>
    <t>김정배</t>
  </si>
  <si>
    <t>5144124</t>
  </si>
  <si>
    <t>백낙신</t>
  </si>
  <si>
    <t>5145235</t>
  </si>
  <si>
    <t>송인만</t>
  </si>
  <si>
    <t>5146995</t>
  </si>
  <si>
    <t>S</t>
  </si>
  <si>
    <t>(최우수)</t>
  </si>
  <si>
    <t>신정호</t>
  </si>
  <si>
    <t>5145991</t>
  </si>
  <si>
    <t>유민호</t>
  </si>
  <si>
    <t>5142782</t>
  </si>
  <si>
    <t>이동우</t>
  </si>
  <si>
    <t>5143696</t>
  </si>
  <si>
    <t>이지수</t>
  </si>
  <si>
    <t>5145375</t>
  </si>
  <si>
    <t>한재호</t>
  </si>
  <si>
    <t>5147416</t>
  </si>
  <si>
    <t>분석기간: 24.10.01-24.10.31</t>
  </si>
  <si>
    <t>24'10</t>
    <phoneticPr fontId="2" type="noConversion"/>
  </si>
  <si>
    <t>17위/(32개사)</t>
  </si>
  <si>
    <t>3%(8명)</t>
  </si>
  <si>
    <t>11%(28명)</t>
  </si>
  <si>
    <t>24%(67명)</t>
  </si>
  <si>
    <t>28%(79명)</t>
  </si>
  <si>
    <t>30%(80명)</t>
  </si>
  <si>
    <t>D</t>
    <phoneticPr fontId="2" type="noConversion"/>
  </si>
  <si>
    <t>20%(5명)</t>
  </si>
  <si>
    <t>3%(1명)</t>
  </si>
  <si>
    <t>2%(1명)</t>
  </si>
  <si>
    <t>4%(1명)</t>
  </si>
  <si>
    <t>7%(4명)</t>
  </si>
  <si>
    <t>12%(3명)</t>
  </si>
  <si>
    <t>13%(5명)</t>
  </si>
  <si>
    <t>13%(7명)</t>
  </si>
  <si>
    <t>7%(2명)</t>
  </si>
  <si>
    <t>18%(7명)</t>
  </si>
  <si>
    <t>8%(4명)</t>
  </si>
  <si>
    <t>24%(6명)</t>
  </si>
  <si>
    <t>33%(13명)</t>
  </si>
  <si>
    <t>33%(18명)</t>
  </si>
  <si>
    <t>37%(10명)</t>
  </si>
  <si>
    <t>28%(9명)</t>
  </si>
  <si>
    <t>10%(4명)</t>
  </si>
  <si>
    <t>14%(7명)</t>
  </si>
  <si>
    <t>35%(14명)</t>
  </si>
  <si>
    <t>24%(13명)</t>
  </si>
  <si>
    <t>19%(5명)</t>
  </si>
  <si>
    <t>44%(14명)</t>
  </si>
  <si>
    <t>28%(11명)</t>
  </si>
  <si>
    <t>33%(17명)</t>
  </si>
  <si>
    <t>22%(12명)</t>
  </si>
  <si>
    <t>33%(9명)</t>
  </si>
  <si>
    <t>40%(16명)</t>
  </si>
  <si>
    <t>43%(22명)</t>
  </si>
  <si>
    <t>삼환교통14F3</t>
  </si>
  <si>
    <t>삼환교통14F2</t>
  </si>
  <si>
    <t>삼환교통14F1</t>
  </si>
  <si>
    <t>70바3105</t>
  </si>
  <si>
    <t>NEW</t>
  </si>
  <si>
    <t>new</t>
  </si>
  <si>
    <t>삼환교통23D3</t>
  </si>
  <si>
    <t>삼환교통23D4</t>
  </si>
  <si>
    <t>삼환교통23C5</t>
  </si>
  <si>
    <t>삼환교통23F3</t>
  </si>
  <si>
    <t>삼환교통23D5</t>
  </si>
  <si>
    <t>삼환교통23F4</t>
  </si>
  <si>
    <t>삼환교통4B2</t>
  </si>
  <si>
    <t>삼환교통4B1</t>
  </si>
  <si>
    <t>삼환교통4C6</t>
  </si>
  <si>
    <t>72아1224</t>
  </si>
  <si>
    <t>삼환교통4C5</t>
  </si>
  <si>
    <t>삼환교통4C4</t>
  </si>
  <si>
    <t>삼환교통4C8</t>
  </si>
  <si>
    <t>삼환교통4C9</t>
  </si>
  <si>
    <t>삼환교통58A1</t>
  </si>
  <si>
    <t>삼환교통58D4</t>
  </si>
  <si>
    <t>삼환교통58D6</t>
  </si>
  <si>
    <t>삼환교통58D5</t>
  </si>
  <si>
    <t>삼환교통62C4</t>
  </si>
  <si>
    <t>삼환교통62C3</t>
  </si>
  <si>
    <t>삼환교통62B1</t>
  </si>
  <si>
    <t>삼환교통62C2</t>
  </si>
  <si>
    <t>삼환교통79C3</t>
  </si>
  <si>
    <t>삼환교통급행99D5</t>
  </si>
  <si>
    <t>삼환교통급행99S1</t>
  </si>
  <si>
    <t>삼환교통급행99D4</t>
  </si>
  <si>
    <t>삼환교통급행99S2</t>
  </si>
  <si>
    <t>삼환교통예비D5</t>
  </si>
  <si>
    <t>삼환교통예비F5</t>
  </si>
  <si>
    <t>삼환교통예비F3</t>
  </si>
  <si>
    <t>51465681894.629</t>
  </si>
  <si>
    <t>51458203006.09</t>
  </si>
  <si>
    <t>5146686336.456</t>
  </si>
  <si>
    <t>51457395134.919</t>
  </si>
  <si>
    <t>51457422084.37</t>
  </si>
  <si>
    <t>51455261302.884</t>
  </si>
  <si>
    <t>5142683480.235</t>
  </si>
  <si>
    <t>514900596.165</t>
  </si>
  <si>
    <t>5146687223.88</t>
  </si>
  <si>
    <t>고성만</t>
  </si>
  <si>
    <t>5143927</t>
  </si>
  <si>
    <t>5143927279.197</t>
  </si>
  <si>
    <t>51490531712.38</t>
  </si>
  <si>
    <t>5143350309.655</t>
  </si>
  <si>
    <t>51411491774.828</t>
  </si>
  <si>
    <t>5147850400.191</t>
  </si>
  <si>
    <t>51488681770.774</t>
  </si>
  <si>
    <t>51436902144.201</t>
  </si>
  <si>
    <t>51411561957.641</t>
  </si>
  <si>
    <t>5143347333.283</t>
  </si>
  <si>
    <t>5144788348.017</t>
  </si>
  <si>
    <t>51494021979.996</t>
  </si>
  <si>
    <t>5147411431.08</t>
  </si>
  <si>
    <t>51471701585.626</t>
  </si>
  <si>
    <t>5143521297.755</t>
  </si>
  <si>
    <t>5145432284.066</t>
  </si>
  <si>
    <t>51442481995.129</t>
  </si>
  <si>
    <t>김기웅</t>
  </si>
  <si>
    <t>5142268</t>
  </si>
  <si>
    <t>5142268239.829</t>
  </si>
  <si>
    <t>5147662804.645</t>
  </si>
  <si>
    <t>51432172117.519</t>
  </si>
  <si>
    <t>51450992309.593</t>
  </si>
  <si>
    <t>51467711403.071</t>
  </si>
  <si>
    <t>51421562319.748</t>
  </si>
  <si>
    <t>51411011377.376</t>
  </si>
  <si>
    <t>5147453184.204</t>
  </si>
  <si>
    <t>5149256968.467</t>
  </si>
  <si>
    <t>51483351701.804</t>
  </si>
  <si>
    <t>514788811.929</t>
  </si>
  <si>
    <t>5148286277.805</t>
  </si>
  <si>
    <t>51495852056.199</t>
  </si>
  <si>
    <t>5144710268.414</t>
  </si>
  <si>
    <t>51433712105.646</t>
  </si>
  <si>
    <t>5144271319.212</t>
  </si>
  <si>
    <t>5147962492.573</t>
  </si>
  <si>
    <t>5148781545.928</t>
  </si>
  <si>
    <t>5146088233.867</t>
  </si>
  <si>
    <t>5142709221.452</t>
  </si>
  <si>
    <t>51496362337.656</t>
  </si>
  <si>
    <t>김영운</t>
  </si>
  <si>
    <t>5147942</t>
  </si>
  <si>
    <t>5147942771.932</t>
  </si>
  <si>
    <t>5145914381.975</t>
  </si>
  <si>
    <t>5142547238.585</t>
  </si>
  <si>
    <t>51486951315.943</t>
  </si>
  <si>
    <t>5143322190.864</t>
  </si>
  <si>
    <t>51418432000.418</t>
  </si>
  <si>
    <t>51489661611.064</t>
  </si>
  <si>
    <t>51465691860.211</t>
  </si>
  <si>
    <t>5148558194.215</t>
  </si>
  <si>
    <t>김용하</t>
  </si>
  <si>
    <t>5141390</t>
  </si>
  <si>
    <t>51413903921.836</t>
  </si>
  <si>
    <t>51420781993.915</t>
  </si>
  <si>
    <t>5145836161.135</t>
  </si>
  <si>
    <t>김유열</t>
  </si>
  <si>
    <t>5145753</t>
  </si>
  <si>
    <t>5145753751.866</t>
  </si>
  <si>
    <t>김일권</t>
  </si>
  <si>
    <t>5145572</t>
  </si>
  <si>
    <t>5145572670.168</t>
  </si>
  <si>
    <t>51484031915.644</t>
  </si>
  <si>
    <t>5144124138.317</t>
  </si>
  <si>
    <t>51415471986.988</t>
  </si>
  <si>
    <t>51489012107.22</t>
  </si>
  <si>
    <t>51471511930.962</t>
  </si>
  <si>
    <t>51484351682.826</t>
  </si>
  <si>
    <t>51489122245.364</t>
  </si>
  <si>
    <t>5146021065.63</t>
  </si>
  <si>
    <t>51492981857.014</t>
  </si>
  <si>
    <t>51446762313.382</t>
  </si>
  <si>
    <t>5148833225.576</t>
  </si>
  <si>
    <t>5143287366.907</t>
  </si>
  <si>
    <t>김태근</t>
  </si>
  <si>
    <t>5147143</t>
  </si>
  <si>
    <t>5147143163.152</t>
  </si>
  <si>
    <t>51463462443.843</t>
  </si>
  <si>
    <t>51445802066.02</t>
  </si>
  <si>
    <t>51490952547.873</t>
  </si>
  <si>
    <t>514181828.164</t>
  </si>
  <si>
    <t>51477644961.467</t>
  </si>
  <si>
    <t>51417492052.862</t>
  </si>
  <si>
    <t>51464541616.398</t>
  </si>
  <si>
    <t>51498762245.255</t>
  </si>
  <si>
    <t>김형탁</t>
  </si>
  <si>
    <t>5144638</t>
  </si>
  <si>
    <t>5144638458.744</t>
  </si>
  <si>
    <t>51421971694.021</t>
  </si>
  <si>
    <t>51442861684.857</t>
  </si>
  <si>
    <t>51421771682.495</t>
  </si>
  <si>
    <t>51460112163.842</t>
  </si>
  <si>
    <t>5144392338.972</t>
  </si>
  <si>
    <t>노종학</t>
  </si>
  <si>
    <t>5143785</t>
  </si>
  <si>
    <t>51437851488.955</t>
  </si>
  <si>
    <t>51495701735.247</t>
  </si>
  <si>
    <t>51447722042.412</t>
  </si>
  <si>
    <t>51492337.81</t>
  </si>
  <si>
    <t>5145579193.524</t>
  </si>
  <si>
    <t>51476302005.447</t>
  </si>
  <si>
    <t>51430871916.799</t>
  </si>
  <si>
    <t>51450821984.938</t>
  </si>
  <si>
    <t>51433182356.776</t>
  </si>
  <si>
    <t>5143053395.746</t>
  </si>
  <si>
    <t>51465132061.404</t>
  </si>
  <si>
    <t>51459632331.77</t>
  </si>
  <si>
    <t>51437621642.674</t>
  </si>
  <si>
    <t>5146991365.892</t>
  </si>
  <si>
    <t>5145945223.863</t>
  </si>
  <si>
    <t>5142098257.253</t>
  </si>
  <si>
    <t>51452092266.379</t>
  </si>
  <si>
    <t>51485271672.23</t>
  </si>
  <si>
    <t>51442911784.37</t>
  </si>
  <si>
    <t>5145235449.585</t>
  </si>
  <si>
    <t>51454441791.423</t>
  </si>
  <si>
    <t>5149735438.083</t>
  </si>
  <si>
    <t>514120379.45</t>
  </si>
  <si>
    <t>51491411744.603</t>
  </si>
  <si>
    <t>51472402689.484</t>
  </si>
  <si>
    <t>51428491342.668</t>
  </si>
  <si>
    <t>51438962078.111</t>
  </si>
  <si>
    <t>51412071332.193</t>
  </si>
  <si>
    <t>51431332159.606</t>
  </si>
  <si>
    <t>51431681712.728</t>
  </si>
  <si>
    <t>51448651727.085</t>
  </si>
  <si>
    <t>5143155433.901</t>
  </si>
  <si>
    <t>5145147196.146</t>
  </si>
  <si>
    <t>51496272516.553</t>
  </si>
  <si>
    <t>송병무</t>
  </si>
  <si>
    <t>5149956</t>
  </si>
  <si>
    <t>5149956190.184</t>
  </si>
  <si>
    <t>51469952616.565</t>
  </si>
  <si>
    <t>51449432091.328</t>
  </si>
  <si>
    <t>51456432303.897</t>
  </si>
  <si>
    <t>5145357252.674</t>
  </si>
  <si>
    <t>5146917436.384</t>
  </si>
  <si>
    <t>5141911710.852</t>
  </si>
  <si>
    <t>5142409382.027</t>
  </si>
  <si>
    <t>51459912415.03</t>
  </si>
  <si>
    <t>5147740863.667</t>
  </si>
  <si>
    <t>51437732034.948</t>
  </si>
  <si>
    <t>51412981931.267</t>
  </si>
  <si>
    <t>5142051931.493</t>
  </si>
  <si>
    <t>5147593329.677</t>
  </si>
  <si>
    <t>51451072372.862</t>
  </si>
  <si>
    <t>51491901318.487</t>
  </si>
  <si>
    <t>51491872008.056</t>
  </si>
  <si>
    <t>양만영</t>
  </si>
  <si>
    <t>5145230</t>
  </si>
  <si>
    <t>51452301744.243</t>
  </si>
  <si>
    <t>51420151796.823</t>
  </si>
  <si>
    <t>51469651897.675</t>
  </si>
  <si>
    <t>51490061715.749</t>
  </si>
  <si>
    <t>51441499.836</t>
  </si>
  <si>
    <t>514225466.233</t>
  </si>
  <si>
    <t>51416312023.535</t>
  </si>
  <si>
    <t>51436421687.942</t>
  </si>
  <si>
    <t>51473891846.827</t>
  </si>
  <si>
    <t>51492972563.663</t>
  </si>
  <si>
    <t>51412011757.043</t>
  </si>
  <si>
    <t>5145600962.606</t>
  </si>
  <si>
    <t>5142451387.188</t>
  </si>
  <si>
    <t>51421001978.541</t>
  </si>
  <si>
    <t>51441051501.143</t>
  </si>
  <si>
    <t>5142782191.37</t>
  </si>
  <si>
    <t>51497271707.464</t>
  </si>
  <si>
    <t>5143384695.27</t>
  </si>
  <si>
    <t>51453871779.902</t>
  </si>
  <si>
    <t>51487212229.954</t>
  </si>
  <si>
    <t>51435512236.799</t>
  </si>
  <si>
    <t>51498562588.247</t>
  </si>
  <si>
    <t>51455141884.231</t>
  </si>
  <si>
    <t>51463681628.846</t>
  </si>
  <si>
    <t>51497461669.107</t>
  </si>
  <si>
    <t>5142199916.51</t>
  </si>
  <si>
    <t>51414931998.299</t>
  </si>
  <si>
    <t>51462991594.048</t>
  </si>
  <si>
    <t>윤건우</t>
  </si>
  <si>
    <t>5143507</t>
  </si>
  <si>
    <t>5143507247.044</t>
  </si>
  <si>
    <t>51434262886.896</t>
  </si>
  <si>
    <t>5149900252.731</t>
  </si>
  <si>
    <t>51426852019.944</t>
  </si>
  <si>
    <t>51441012063.682</t>
  </si>
  <si>
    <t>51463701818.273</t>
  </si>
  <si>
    <t>51424052446.435</t>
  </si>
  <si>
    <t>51495922476.541</t>
  </si>
  <si>
    <t>51436962113.656</t>
  </si>
  <si>
    <t>5148372226.191</t>
  </si>
  <si>
    <t>51464442113.501</t>
  </si>
  <si>
    <t>51424672122.091</t>
  </si>
  <si>
    <t>이민혁</t>
  </si>
  <si>
    <t>5144870</t>
  </si>
  <si>
    <t>5144870261.66</t>
  </si>
  <si>
    <t>51433042598.202</t>
  </si>
  <si>
    <t>51476621028.332</t>
  </si>
  <si>
    <t>51416751875.35</t>
  </si>
  <si>
    <t>51427811303.985</t>
  </si>
  <si>
    <t>51438121847.465</t>
  </si>
  <si>
    <t>51445641934.062</t>
  </si>
  <si>
    <t>51444882265.996</t>
  </si>
  <si>
    <t>5142260309.513</t>
  </si>
  <si>
    <t>51426182144.375</t>
  </si>
  <si>
    <t>51490581537.095</t>
  </si>
  <si>
    <t>51491162019.768</t>
  </si>
  <si>
    <t>5142278669.271</t>
  </si>
  <si>
    <t>51464701606.494</t>
  </si>
  <si>
    <t>51448521830.589</t>
  </si>
  <si>
    <t>514153206.908</t>
  </si>
  <si>
    <t>51474741648.411</t>
  </si>
  <si>
    <t>51499702352.803</t>
  </si>
  <si>
    <t>51432711594.304</t>
  </si>
  <si>
    <t>5142492125.334</t>
  </si>
  <si>
    <t>51470131696.145</t>
  </si>
  <si>
    <t>51477881842.116</t>
  </si>
  <si>
    <t>5145375322.003</t>
  </si>
  <si>
    <t>5146172033.699</t>
  </si>
  <si>
    <t>51463842076.165</t>
  </si>
  <si>
    <t>51452361992.605</t>
  </si>
  <si>
    <t>5144331802.235</t>
  </si>
  <si>
    <t>51450111796.072</t>
  </si>
  <si>
    <t>51452022410.135</t>
  </si>
  <si>
    <t>이호남</t>
  </si>
  <si>
    <t>5149753</t>
  </si>
  <si>
    <t>5149753107.546</t>
  </si>
  <si>
    <t>51467582436.941</t>
  </si>
  <si>
    <t>5142008353.58</t>
  </si>
  <si>
    <t>5142036366.993</t>
  </si>
  <si>
    <t>51413562063.443</t>
  </si>
  <si>
    <t>51412322211.837</t>
  </si>
  <si>
    <t>51432401978.251</t>
  </si>
  <si>
    <t>51430092407.421</t>
  </si>
  <si>
    <t>51425851759.983</t>
  </si>
  <si>
    <t>51431052125.646</t>
  </si>
  <si>
    <t>5147643514.271</t>
  </si>
  <si>
    <t>51453542110.102</t>
  </si>
  <si>
    <t>51480021704.682</t>
  </si>
  <si>
    <t>전기영</t>
  </si>
  <si>
    <t>5147103</t>
  </si>
  <si>
    <t>5147103246.722</t>
  </si>
  <si>
    <t>5145465264.947</t>
  </si>
  <si>
    <t>51436552260.288</t>
  </si>
  <si>
    <t>51430212158.761</t>
  </si>
  <si>
    <t>51470492695.499</t>
  </si>
  <si>
    <t>5141008604.33</t>
  </si>
  <si>
    <t>5144283252.678</t>
  </si>
  <si>
    <t>51441581501.026</t>
  </si>
  <si>
    <t>51498892099.539</t>
  </si>
  <si>
    <t>51463022148.253</t>
  </si>
  <si>
    <t>51441401924.103</t>
  </si>
  <si>
    <t>5144830500.507</t>
  </si>
  <si>
    <t>51419442455.881</t>
  </si>
  <si>
    <t>51439922034.095</t>
  </si>
  <si>
    <t>51414612154.058</t>
  </si>
  <si>
    <t>5149341997.982</t>
  </si>
  <si>
    <t>51451081753.729</t>
  </si>
  <si>
    <t>5143694870.891</t>
  </si>
  <si>
    <t>5148504449.313</t>
  </si>
  <si>
    <t>51419332362.805</t>
  </si>
  <si>
    <t>51480891460.413</t>
  </si>
  <si>
    <t>5147083931.731</t>
  </si>
  <si>
    <t>51481441500.706</t>
  </si>
  <si>
    <t>조한철</t>
  </si>
  <si>
    <t>5147431</t>
  </si>
  <si>
    <t>5147431138.733</t>
  </si>
  <si>
    <t>5144112430.414</t>
  </si>
  <si>
    <t>51498282033.381</t>
  </si>
  <si>
    <t>51462036.434</t>
  </si>
  <si>
    <t>최대범</t>
  </si>
  <si>
    <t>5145887</t>
  </si>
  <si>
    <t>5145887454.927</t>
  </si>
  <si>
    <t>5141072147.051</t>
  </si>
  <si>
    <t>5144787223.729</t>
  </si>
  <si>
    <t>51440601314.086</t>
  </si>
  <si>
    <t>51416881982.149</t>
  </si>
  <si>
    <t>5144725258.2</t>
  </si>
  <si>
    <t>51459992112.987</t>
  </si>
  <si>
    <t>51481111790.807</t>
  </si>
  <si>
    <t>5141572477.633</t>
  </si>
  <si>
    <t>51492841305.737</t>
  </si>
  <si>
    <t>최항기</t>
  </si>
  <si>
    <t>5148495</t>
  </si>
  <si>
    <t>5148495880.802</t>
  </si>
  <si>
    <t>51436381757.944</t>
  </si>
  <si>
    <t>51422442013.379</t>
  </si>
  <si>
    <t>51494341946.278</t>
  </si>
  <si>
    <t>5142318278.225</t>
  </si>
  <si>
    <t>51443832100.428</t>
  </si>
  <si>
    <t>5143542380.683</t>
  </si>
  <si>
    <t>5147416435.446</t>
  </si>
  <si>
    <t>51494432170.386</t>
  </si>
  <si>
    <t>51417921992.003</t>
  </si>
  <si>
    <t>51478991844.851</t>
  </si>
  <si>
    <t>5141402362.864</t>
  </si>
  <si>
    <t>5148949870.352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</si>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</sst>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83" fillId="0" borderId="0" xfId="0" applyFont="1">
      <alignment vertical="center"/>
    </xf>
    <xf numFmtId="9" fontId="83" fillId="0" borderId="0" xfId="2" applyFont="1" applyFill="1" applyBorder="1">
      <alignment vertical="center"/>
    </xf>
    <xf numFmtId="184" fontId="30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E4C-42A7-B10C-F96F58A06F77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E4C-42A7-B10C-F96F58A06F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  <c:pt idx="9">
                  <c:v>2.1241096835224313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2.9629629629629631E-2</c:v>
                </c:pt>
                <c:pt idx="1">
                  <c:v>2.9629629629629631E-2</c:v>
                </c:pt>
                <c:pt idx="2">
                  <c:v>0.11481481481481481</c:v>
                </c:pt>
                <c:pt idx="3">
                  <c:v>0.24074074074074073</c:v>
                </c:pt>
                <c:pt idx="4">
                  <c:v>0.2814814814814815</c:v>
                </c:pt>
                <c:pt idx="5">
                  <c:v>0.3037037037037037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0.2</c:v>
                </c:pt>
                <c:pt idx="1">
                  <c:v>0.17499999999999999</c:v>
                </c:pt>
                <c:pt idx="2">
                  <c:v>0.21818181818181817</c:v>
                </c:pt>
                <c:pt idx="3">
                  <c:v>0.33333333333333331</c:v>
                </c:pt>
                <c:pt idx="4">
                  <c:v>0.28125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</c:v>
                </c:pt>
                <c:pt idx="1">
                  <c:v>0.35</c:v>
                </c:pt>
                <c:pt idx="2">
                  <c:v>0.23636363636363636</c:v>
                </c:pt>
                <c:pt idx="3">
                  <c:v>0.18518518518518517</c:v>
                </c:pt>
                <c:pt idx="4">
                  <c:v>0.4375</c:v>
                </c:pt>
                <c:pt idx="5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0.24</c:v>
                </c:pt>
                <c:pt idx="1">
                  <c:v>0.32500000000000001</c:v>
                </c:pt>
                <c:pt idx="2">
                  <c:v>0.32727272727272727</c:v>
                </c:pt>
                <c:pt idx="3">
                  <c:v>0.37037037037037035</c:v>
                </c:pt>
                <c:pt idx="4">
                  <c:v>0.28125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0.12</c:v>
                </c:pt>
                <c:pt idx="1">
                  <c:v>0.125</c:v>
                </c:pt>
                <c:pt idx="2">
                  <c:v>0.12727272727272726</c:v>
                </c:pt>
                <c:pt idx="3">
                  <c:v>7.407407407407407E-2</c:v>
                </c:pt>
                <c:pt idx="4">
                  <c:v>0</c:v>
                </c:pt>
                <c:pt idx="5">
                  <c:v>0.17499999999999999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0.04</c:v>
                </c:pt>
                <c:pt idx="1">
                  <c:v>0</c:v>
                </c:pt>
                <c:pt idx="2">
                  <c:v>7.2727272727272724E-2</c:v>
                </c:pt>
                <c:pt idx="3">
                  <c:v>3.7037037037037035E-2</c:v>
                </c:pt>
                <c:pt idx="4">
                  <c:v>0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</c:v>
                </c:pt>
                <c:pt idx="1">
                  <c:v>2.5000000000000001E-2</c:v>
                </c:pt>
                <c:pt idx="2">
                  <c:v>1.8181818181818181E-2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79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154639</xdr:colOff>
      <xdr:row>14</xdr:row>
      <xdr:rowOff>121025</xdr:rowOff>
    </xdr:from>
    <xdr:to>
      <xdr:col>6</xdr:col>
      <xdr:colOff>311526</xdr:colOff>
      <xdr:row>16</xdr:row>
      <xdr:rowOff>20174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807757" y="46369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0A0CC3F-D569-4E48-BC0E-34C637B4149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717176</xdr:colOff>
      <xdr:row>15</xdr:row>
      <xdr:rowOff>11205</xdr:rowOff>
    </xdr:from>
    <xdr:to>
      <xdr:col>6</xdr:col>
      <xdr:colOff>134471</xdr:colOff>
      <xdr:row>16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 flipV="1">
          <a:off x="4370294" y="4818529"/>
          <a:ext cx="291353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643214</xdr:colOff>
      <xdr:row>12</xdr:row>
      <xdr:rowOff>15690</xdr:rowOff>
    </xdr:from>
    <xdr:to>
      <xdr:col>6</xdr:col>
      <xdr:colOff>800101</xdr:colOff>
      <xdr:row>13</xdr:row>
      <xdr:rowOff>206191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296332" y="39489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324971</xdr:colOff>
      <xdr:row>11</xdr:row>
      <xdr:rowOff>224117</xdr:rowOff>
    </xdr:from>
    <xdr:to>
      <xdr:col>6</xdr:col>
      <xdr:colOff>627530</xdr:colOff>
      <xdr:row>14</xdr:row>
      <xdr:rowOff>145677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4852147" y="3866029"/>
          <a:ext cx="302559" cy="795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903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92" t="s">
        <v>38</v>
      </c>
      <c r="D4" s="292"/>
      <c r="E4" s="61" t="s">
        <v>111</v>
      </c>
      <c r="F4" s="61" t="s">
        <v>858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904</v>
      </c>
      <c r="C5" s="293" t="s">
        <v>202</v>
      </c>
      <c r="D5" s="293"/>
      <c r="E5" s="62">
        <v>7</v>
      </c>
      <c r="F5" s="63">
        <v>116</v>
      </c>
      <c r="G5" s="93" t="s">
        <v>190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0"/>
    </row>
    <row r="7" spans="1:28" ht="16.5" customHeight="1">
      <c r="B7" s="51" t="s">
        <v>131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삼환교통</v>
      </c>
      <c r="K10" s="193" t="s">
        <v>92</v>
      </c>
      <c r="X10" s="280"/>
      <c r="Z10" s="39"/>
      <c r="AA10" s="277"/>
      <c r="AB10" s="277"/>
    </row>
    <row r="11" spans="1:28" ht="23.25" customHeight="1" thickTop="1">
      <c r="G11" s="6"/>
      <c r="H11" s="262">
        <v>1</v>
      </c>
      <c r="I11" s="263">
        <v>2.0099999999999998</v>
      </c>
      <c r="J11" s="264">
        <v>1.932779127135916</v>
      </c>
      <c r="K11" s="265"/>
      <c r="M11" s="2"/>
      <c r="Y11" s="294"/>
      <c r="Z11" s="295"/>
      <c r="AA11" s="278"/>
      <c r="AB11" s="277"/>
    </row>
    <row r="12" spans="1:28" ht="23.25" customHeight="1">
      <c r="G12" s="6"/>
      <c r="H12" s="266">
        <v>2</v>
      </c>
      <c r="I12" s="263">
        <v>2.3662575846193561</v>
      </c>
      <c r="J12" s="264">
        <v>2.2507827236523932</v>
      </c>
      <c r="K12" s="267">
        <v>0.1645317833019595</v>
      </c>
      <c r="M12" s="281"/>
      <c r="Y12" s="294"/>
      <c r="Z12" s="295"/>
      <c r="AA12" s="278"/>
      <c r="AB12" s="277"/>
    </row>
    <row r="13" spans="1:28" ht="23.25" customHeight="1">
      <c r="G13" s="6"/>
      <c r="H13" s="266">
        <v>3</v>
      </c>
      <c r="I13" s="263">
        <v>2.37</v>
      </c>
      <c r="J13" s="264">
        <v>2.23199806299785</v>
      </c>
      <c r="K13" s="268">
        <v>-8.3458347432403546E-3</v>
      </c>
      <c r="M13" s="281"/>
      <c r="Y13" s="294"/>
      <c r="Z13" s="295"/>
      <c r="AA13" s="278"/>
      <c r="AB13" s="277"/>
    </row>
    <row r="14" spans="1:28" ht="23.25" customHeight="1">
      <c r="G14" s="6"/>
      <c r="H14" s="266">
        <v>4</v>
      </c>
      <c r="I14" s="263">
        <v>2.33</v>
      </c>
      <c r="J14" s="264">
        <v>2.1931355413503706</v>
      </c>
      <c r="K14" s="268">
        <v>-1.741153914590865E-2</v>
      </c>
      <c r="M14" s="281"/>
      <c r="Y14" s="294"/>
      <c r="Z14" s="295"/>
      <c r="AA14" s="278"/>
      <c r="AB14" s="277"/>
    </row>
    <row r="15" spans="1:28" ht="23.25" customHeight="1">
      <c r="G15" s="6"/>
      <c r="H15" s="266">
        <v>5</v>
      </c>
      <c r="I15" s="263">
        <v>2.2850259626150282</v>
      </c>
      <c r="J15" s="264">
        <v>2.1605932873849274</v>
      </c>
      <c r="K15" s="268">
        <v>-1.4838231997921114E-2</v>
      </c>
      <c r="M15" s="281"/>
      <c r="Y15" s="294"/>
      <c r="Z15" s="295"/>
      <c r="AA15" s="278"/>
      <c r="AB15" s="277"/>
    </row>
    <row r="16" spans="1:28" ht="23.25" customHeight="1">
      <c r="G16" s="6"/>
      <c r="H16" s="266">
        <v>6</v>
      </c>
      <c r="I16" s="263">
        <v>2.0664933427553414</v>
      </c>
      <c r="J16" s="264">
        <v>2.0668874490647817</v>
      </c>
      <c r="K16" s="268">
        <v>-4.3370419998648879E-2</v>
      </c>
      <c r="M16" s="281"/>
      <c r="Y16" s="294"/>
      <c r="Z16" s="295"/>
      <c r="AA16" s="278"/>
      <c r="AB16" s="277"/>
    </row>
    <row r="17" spans="2:28" ht="23.25" customHeight="1">
      <c r="G17" s="6"/>
      <c r="H17" s="266">
        <v>7</v>
      </c>
      <c r="I17" s="263">
        <v>2.13</v>
      </c>
      <c r="J17" s="264">
        <v>2.0329953095739177</v>
      </c>
      <c r="K17" s="268">
        <v>-1.6397670567983469E-2</v>
      </c>
      <c r="M17" s="281"/>
      <c r="Y17" s="294"/>
      <c r="Z17" s="295"/>
      <c r="AA17" s="278"/>
      <c r="AB17" s="277"/>
    </row>
    <row r="18" spans="2:28" ht="23.25" customHeight="1">
      <c r="G18" s="6"/>
      <c r="H18" s="266">
        <v>8</v>
      </c>
      <c r="I18" s="263">
        <v>2.08</v>
      </c>
      <c r="J18" s="264">
        <v>1.97865294183062</v>
      </c>
      <c r="K18" s="268">
        <v>-2.6730198287908014E-2</v>
      </c>
      <c r="M18" s="281"/>
      <c r="Y18" s="294"/>
      <c r="Z18" s="295"/>
      <c r="AA18" s="278"/>
      <c r="AB18" s="277"/>
    </row>
    <row r="19" spans="2:28" ht="23.25" customHeight="1">
      <c r="G19" s="6"/>
      <c r="H19" s="266">
        <v>9</v>
      </c>
      <c r="I19" s="263">
        <v>2.13</v>
      </c>
      <c r="J19" s="264">
        <v>2.024259208605713</v>
      </c>
      <c r="K19" s="268">
        <v>2.3049149151391113E-2</v>
      </c>
      <c r="M19" s="281"/>
      <c r="Y19" s="294"/>
      <c r="Z19" s="295"/>
      <c r="AA19" s="278"/>
      <c r="AB19" s="277"/>
    </row>
    <row r="20" spans="2:28" ht="23.25" customHeight="1">
      <c r="G20" s="6"/>
      <c r="H20" s="266">
        <v>10</v>
      </c>
      <c r="I20" s="263">
        <v>2.25</v>
      </c>
      <c r="J20" s="264">
        <v>2.1241096835224313</v>
      </c>
      <c r="K20" s="268">
        <v>4.9326921420055792E-2</v>
      </c>
      <c r="M20" s="281"/>
      <c r="Y20" s="294"/>
      <c r="Z20" s="295"/>
      <c r="AA20" s="278"/>
      <c r="AB20" s="277"/>
    </row>
    <row r="21" spans="2:28" ht="23.25" customHeight="1">
      <c r="G21" s="6"/>
      <c r="H21" s="269" t="s">
        <v>832</v>
      </c>
      <c r="I21" s="270">
        <v>0.11940298507462699</v>
      </c>
      <c r="J21" s="271">
        <v>9.8992457906992293E-2</v>
      </c>
      <c r="K21" s="272">
        <v>-2.0410527167634696E-2</v>
      </c>
      <c r="M21" s="281"/>
      <c r="Y21" s="294"/>
      <c r="Z21" s="295"/>
      <c r="AA21" s="278"/>
      <c r="AB21" s="277"/>
    </row>
    <row r="22" spans="2:28" ht="23.25" customHeight="1">
      <c r="H22" s="273" t="s">
        <v>107</v>
      </c>
      <c r="I22" s="274"/>
      <c r="J22" s="275" t="s">
        <v>905</v>
      </c>
      <c r="K22" s="276"/>
      <c r="M22" s="281"/>
      <c r="X22" s="2"/>
      <c r="Y22" s="2"/>
      <c r="AB22" s="277"/>
    </row>
    <row r="23" spans="2:28" ht="9" customHeight="1">
      <c r="M23" s="281"/>
      <c r="X23" s="2"/>
      <c r="Y23" s="2"/>
      <c r="AB23" s="278"/>
    </row>
    <row r="24" spans="2:28" ht="16.5" customHeight="1">
      <c r="B24" s="51" t="s">
        <v>132</v>
      </c>
      <c r="C24" s="51"/>
      <c r="D24" s="50"/>
      <c r="E24" s="50"/>
      <c r="F24" s="50"/>
      <c r="G24" s="50"/>
      <c r="H24" s="50"/>
      <c r="I24" s="50"/>
      <c r="J24" s="50"/>
      <c r="K24" s="50"/>
      <c r="M24" s="281"/>
      <c r="X24" s="2"/>
      <c r="Y24" s="2"/>
      <c r="AB24" s="278"/>
    </row>
    <row r="25" spans="2:28" ht="27.75" customHeight="1">
      <c r="B25" s="55" t="s">
        <v>62</v>
      </c>
      <c r="C25" s="55" t="s">
        <v>99</v>
      </c>
      <c r="D25" s="55" t="s">
        <v>101</v>
      </c>
      <c r="E25" s="55" t="s">
        <v>102</v>
      </c>
      <c r="F25" s="55" t="s">
        <v>103</v>
      </c>
      <c r="G25" s="55" t="s">
        <v>104</v>
      </c>
      <c r="H25" s="55" t="s">
        <v>6</v>
      </c>
      <c r="I25" s="55" t="s">
        <v>7</v>
      </c>
      <c r="J25" s="55" t="s">
        <v>105</v>
      </c>
      <c r="K25" s="55" t="s">
        <v>70</v>
      </c>
      <c r="M25" s="281"/>
      <c r="X25" s="2"/>
      <c r="Y25" s="2"/>
      <c r="AB25" s="278"/>
    </row>
    <row r="26" spans="2:28" ht="23.25" customHeight="1">
      <c r="B26" s="75" t="s">
        <v>857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68</v>
      </c>
      <c r="M26" s="281"/>
      <c r="N26" s="282" t="str">
        <f>C5</f>
        <v>삼환교통</v>
      </c>
      <c r="Y26" s="2"/>
    </row>
    <row r="27" spans="2:28" ht="22.5" customHeight="1">
      <c r="B27" s="222" t="s">
        <v>117</v>
      </c>
      <c r="C27" s="68">
        <v>10</v>
      </c>
      <c r="D27" s="69">
        <v>2.0466944234322892E-2</v>
      </c>
      <c r="E27" s="69">
        <v>0.35404918479330538</v>
      </c>
      <c r="F27" s="69">
        <v>0.22637632904829022</v>
      </c>
      <c r="G27" s="70">
        <v>11.599532110091749</v>
      </c>
      <c r="H27" s="71">
        <v>0.18020634800975077</v>
      </c>
      <c r="I27" s="71">
        <v>18.565712558769519</v>
      </c>
      <c r="J27" s="72">
        <v>2.1241096835224313</v>
      </c>
      <c r="K27" s="73" t="s">
        <v>66</v>
      </c>
      <c r="M27" s="281"/>
      <c r="N27" s="39" t="s">
        <v>66</v>
      </c>
      <c r="O27" s="39">
        <v>270</v>
      </c>
      <c r="Y27" s="2"/>
    </row>
    <row r="28" spans="2:28" ht="22.5" customHeight="1">
      <c r="B28" s="52" t="s">
        <v>106</v>
      </c>
      <c r="C28" s="52"/>
      <c r="D28" s="66">
        <f>D27/D26-1</f>
        <v>6.5248886465885114E-3</v>
      </c>
      <c r="E28" s="66">
        <f t="shared" ref="E28:J28" si="0">E27/E26-1</f>
        <v>-5.5613455630001418E-3</v>
      </c>
      <c r="F28" s="66">
        <f t="shared" si="0"/>
        <v>0.14795836102902604</v>
      </c>
      <c r="G28" s="66">
        <f t="shared" si="0"/>
        <v>-9.1606955594518924E-2</v>
      </c>
      <c r="H28" s="66">
        <f t="shared" si="0"/>
        <v>-0.51662329675549612</v>
      </c>
      <c r="I28" s="66">
        <f t="shared" si="0"/>
        <v>3.127227831046886E-2</v>
      </c>
      <c r="J28" s="66">
        <f t="shared" si="0"/>
        <v>-5.4142845343174151E-2</v>
      </c>
      <c r="K28" s="67" t="str">
        <f>J22</f>
        <v>17위/(32개사)</v>
      </c>
      <c r="M28" s="2" t="s">
        <v>187</v>
      </c>
      <c r="N28" s="283">
        <v>2.9629629629629631E-2</v>
      </c>
      <c r="O28" s="39">
        <v>8</v>
      </c>
      <c r="X28" s="2"/>
      <c r="Y28" s="2"/>
    </row>
    <row r="29" spans="2:28" ht="22.5" customHeight="1">
      <c r="M29" s="2" t="s">
        <v>188</v>
      </c>
      <c r="N29" s="283">
        <v>2.9629629629629631E-2</v>
      </c>
      <c r="O29" s="39">
        <v>8</v>
      </c>
      <c r="X29" s="2"/>
      <c r="Y29" s="2"/>
    </row>
    <row r="30" spans="2:28" ht="17.25" customHeight="1">
      <c r="B30" s="51" t="s">
        <v>133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116</v>
      </c>
      <c r="N30" s="283">
        <v>0.11481481481481481</v>
      </c>
      <c r="O30" s="39">
        <v>28</v>
      </c>
      <c r="X30" s="2"/>
      <c r="Y30" s="2"/>
    </row>
    <row r="31" spans="2:28" ht="22.5" customHeight="1">
      <c r="B31" s="59"/>
      <c r="C31" s="59"/>
      <c r="M31" s="2" t="s">
        <v>189</v>
      </c>
      <c r="N31" s="283">
        <v>0.24074074074074073</v>
      </c>
      <c r="O31" s="39">
        <v>67</v>
      </c>
      <c r="X31" s="2"/>
      <c r="Y31" s="2"/>
    </row>
    <row r="32" spans="2:28" ht="22.5" customHeight="1" thickBot="1">
      <c r="H32" s="194" t="s">
        <v>90</v>
      </c>
      <c r="I32" s="195" t="s">
        <v>91</v>
      </c>
      <c r="J32" s="196" t="str">
        <f>J10</f>
        <v>삼환교통</v>
      </c>
      <c r="K32" s="197" t="s">
        <v>115</v>
      </c>
      <c r="M32" s="2" t="s">
        <v>190</v>
      </c>
      <c r="N32" s="283">
        <v>0.2814814814814815</v>
      </c>
      <c r="O32" s="39">
        <v>79</v>
      </c>
      <c r="X32" s="2"/>
      <c r="Y32" s="2"/>
    </row>
    <row r="33" spans="2:28" ht="22.5" customHeight="1" thickTop="1">
      <c r="H33" s="202" t="s">
        <v>109</v>
      </c>
      <c r="I33" s="203" t="s">
        <v>68</v>
      </c>
      <c r="J33" s="204" t="s">
        <v>66</v>
      </c>
      <c r="K33" s="205"/>
      <c r="M33" s="2" t="s">
        <v>74</v>
      </c>
      <c r="N33" s="283">
        <v>0.3037037037037037</v>
      </c>
      <c r="O33" s="39">
        <v>80</v>
      </c>
      <c r="X33" s="2"/>
      <c r="Z33" s="39"/>
      <c r="AA33" s="277"/>
      <c r="AB33" s="277"/>
    </row>
    <row r="34" spans="2:28" ht="21" customHeight="1">
      <c r="H34" s="198" t="s">
        <v>93</v>
      </c>
      <c r="I34" s="199">
        <v>7.2690414132638284E-2</v>
      </c>
      <c r="J34" s="200" t="s">
        <v>906</v>
      </c>
      <c r="K34" s="201">
        <v>-4.3060784503008653E-2</v>
      </c>
      <c r="M34" s="2"/>
      <c r="X34" s="2"/>
      <c r="Z34" s="39"/>
      <c r="AA34" s="277"/>
      <c r="AB34" s="277"/>
    </row>
    <row r="35" spans="2:28" ht="21" customHeight="1">
      <c r="H35" s="182" t="s">
        <v>94</v>
      </c>
      <c r="I35" s="174">
        <v>9.556907037358818E-2</v>
      </c>
      <c r="J35" s="183" t="s">
        <v>906</v>
      </c>
      <c r="K35" s="184">
        <v>-6.5939440743958549E-2</v>
      </c>
      <c r="L35" s="4"/>
      <c r="M35" s="2"/>
      <c r="X35" s="2"/>
      <c r="Z35" s="39"/>
      <c r="AA35" s="277"/>
      <c r="AB35" s="277"/>
    </row>
    <row r="36" spans="2:28" ht="21" customHeight="1">
      <c r="H36" s="181" t="s">
        <v>95</v>
      </c>
      <c r="I36" s="174">
        <v>0.16188821314798726</v>
      </c>
      <c r="J36" s="183" t="s">
        <v>907</v>
      </c>
      <c r="K36" s="184">
        <v>-4.707339833317245E-2</v>
      </c>
      <c r="L36" s="4"/>
      <c r="M36" s="2"/>
      <c r="X36" s="2"/>
      <c r="Z36" s="39"/>
      <c r="AA36" s="277"/>
      <c r="AB36" s="277"/>
    </row>
    <row r="37" spans="2:28" ht="21" customHeight="1">
      <c r="H37" s="181" t="s">
        <v>98</v>
      </c>
      <c r="I37" s="174">
        <v>0.22473211699971041</v>
      </c>
      <c r="J37" s="183" t="s">
        <v>908</v>
      </c>
      <c r="K37" s="184">
        <v>1.600862374103032E-2</v>
      </c>
      <c r="L37" s="4"/>
      <c r="M37" s="2"/>
      <c r="X37" s="2"/>
      <c r="Z37" s="39"/>
      <c r="AA37" s="277"/>
      <c r="AB37" s="277"/>
    </row>
    <row r="38" spans="2:28" ht="21" customHeight="1">
      <c r="H38" s="185" t="s">
        <v>96</v>
      </c>
      <c r="I38" s="174">
        <v>0.23284100781928757</v>
      </c>
      <c r="J38" s="183" t="s">
        <v>909</v>
      </c>
      <c r="K38" s="184">
        <v>4.8640473662193928E-2</v>
      </c>
      <c r="L38" s="4"/>
      <c r="M38" s="2"/>
      <c r="X38" s="2"/>
      <c r="Z38" s="39"/>
      <c r="AA38" s="277"/>
      <c r="AB38" s="277"/>
    </row>
    <row r="39" spans="2:28" ht="21" customHeight="1">
      <c r="H39" s="186" t="s">
        <v>97</v>
      </c>
      <c r="I39" s="187">
        <v>0.21227917752678829</v>
      </c>
      <c r="J39" s="188" t="s">
        <v>910</v>
      </c>
      <c r="K39" s="189">
        <v>9.1424526176915405E-2</v>
      </c>
      <c r="L39" s="4"/>
      <c r="M39" s="2"/>
      <c r="X39" s="2"/>
      <c r="Z39" s="39"/>
      <c r="AA39" s="277"/>
      <c r="AB39" s="277"/>
    </row>
    <row r="40" spans="2:28" ht="22.5" customHeight="1">
      <c r="L40" s="4"/>
      <c r="M40" s="2"/>
      <c r="X40" s="2"/>
      <c r="Z40" s="39"/>
      <c r="AA40" s="277"/>
      <c r="AB40" s="277"/>
    </row>
    <row r="41" spans="2:28" ht="18" customHeight="1">
      <c r="B41" s="51" t="s">
        <v>134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277"/>
      <c r="AB41" s="277"/>
    </row>
    <row r="42" spans="2:28" ht="30.75" customHeight="1">
      <c r="B42" s="55" t="s">
        <v>62</v>
      </c>
      <c r="C42" s="55" t="s">
        <v>100</v>
      </c>
      <c r="D42" s="55" t="s">
        <v>101</v>
      </c>
      <c r="E42" s="55" t="s">
        <v>102</v>
      </c>
      <c r="F42" s="55" t="s">
        <v>103</v>
      </c>
      <c r="G42" s="55" t="s">
        <v>104</v>
      </c>
      <c r="H42" s="55" t="s">
        <v>6</v>
      </c>
      <c r="I42" s="55" t="s">
        <v>7</v>
      </c>
      <c r="J42" s="55" t="s">
        <v>105</v>
      </c>
      <c r="K42" s="55" t="s">
        <v>70</v>
      </c>
      <c r="L42" s="4"/>
      <c r="M42" s="2"/>
      <c r="N42" s="39" t="s">
        <v>127</v>
      </c>
      <c r="X42" s="2"/>
      <c r="Z42" s="39"/>
      <c r="AA42" s="277"/>
      <c r="AB42" s="277"/>
    </row>
    <row r="43" spans="2:28" ht="22.5" customHeight="1">
      <c r="B43" s="224" t="s">
        <v>117</v>
      </c>
      <c r="C43" s="76">
        <v>1</v>
      </c>
      <c r="D43" s="77">
        <v>5.734723681084624E-2</v>
      </c>
      <c r="E43" s="77">
        <v>0.37307690390580706</v>
      </c>
      <c r="F43" s="77">
        <v>0.22424658705077552</v>
      </c>
      <c r="G43" s="78">
        <v>12.967111111111107</v>
      </c>
      <c r="H43" s="79">
        <v>2.1380090915668117</v>
      </c>
      <c r="I43" s="79">
        <v>34.857583329380638</v>
      </c>
      <c r="J43" s="80">
        <v>1.9696743148950608</v>
      </c>
      <c r="K43" s="82" t="s">
        <v>74</v>
      </c>
      <c r="L43" s="4"/>
      <c r="M43" s="2"/>
      <c r="N43" s="39">
        <v>1</v>
      </c>
      <c r="X43" s="2"/>
      <c r="Z43" s="39"/>
      <c r="AA43" s="277"/>
      <c r="AB43" s="277"/>
    </row>
    <row r="44" spans="2:28" ht="22.5" customHeight="1">
      <c r="B44" s="222" t="s">
        <v>117</v>
      </c>
      <c r="C44" s="68">
        <v>2</v>
      </c>
      <c r="D44" s="69">
        <v>3.3259476176793201E-2</v>
      </c>
      <c r="E44" s="69">
        <v>0.34196175002009455</v>
      </c>
      <c r="F44" s="69">
        <v>0.19492678764737148</v>
      </c>
      <c r="G44" s="70">
        <v>9.5591532258064476</v>
      </c>
      <c r="H44" s="71">
        <v>0.26192586820840585</v>
      </c>
      <c r="I44" s="71">
        <v>9.7763293575450998</v>
      </c>
      <c r="J44" s="72">
        <v>2.1997102252507674</v>
      </c>
      <c r="K44" s="73" t="s">
        <v>67</v>
      </c>
      <c r="M44" s="2"/>
      <c r="N44" s="39">
        <v>4</v>
      </c>
      <c r="X44" s="2"/>
      <c r="Z44" s="39"/>
      <c r="AA44" s="277"/>
      <c r="AB44" s="277"/>
    </row>
    <row r="45" spans="2:28" ht="22.5" customHeight="1">
      <c r="B45" s="222" t="s">
        <v>117</v>
      </c>
      <c r="C45" s="68">
        <v>3</v>
      </c>
      <c r="D45" s="69">
        <v>1.6784939575494415E-2</v>
      </c>
      <c r="E45" s="69">
        <v>0.34524234161731504</v>
      </c>
      <c r="F45" s="69">
        <v>0.20601243788308965</v>
      </c>
      <c r="G45" s="70">
        <v>9.6319512195121959</v>
      </c>
      <c r="H45" s="71">
        <v>0.18176369395817604</v>
      </c>
      <c r="I45" s="71">
        <v>10.943043799033568</v>
      </c>
      <c r="J45" s="72">
        <v>2.231254265797932</v>
      </c>
      <c r="K45" s="73" t="s">
        <v>68</v>
      </c>
      <c r="M45" s="2"/>
      <c r="N45" s="39">
        <v>3</v>
      </c>
      <c r="X45" s="2"/>
      <c r="Z45" s="39"/>
      <c r="AA45" s="277"/>
      <c r="AB45" s="277"/>
    </row>
    <row r="46" spans="2:28" ht="22.5" customHeight="1">
      <c r="B46" s="222" t="s">
        <v>117</v>
      </c>
      <c r="C46" s="68">
        <v>4</v>
      </c>
      <c r="D46" s="69">
        <v>1.5176041965153814E-2</v>
      </c>
      <c r="E46" s="69">
        <v>0.34734857844106998</v>
      </c>
      <c r="F46" s="69">
        <v>0.21363390024099696</v>
      </c>
      <c r="G46" s="70">
        <v>10.133887096774194</v>
      </c>
      <c r="H46" s="71">
        <v>0.21626806578155908</v>
      </c>
      <c r="I46" s="71">
        <v>12.067963064038278</v>
      </c>
      <c r="J46" s="72">
        <v>2.1931355413503706</v>
      </c>
      <c r="K46" s="73" t="s">
        <v>68</v>
      </c>
      <c r="M46" s="2"/>
      <c r="N46" s="39">
        <v>3</v>
      </c>
      <c r="X46" s="2"/>
      <c r="Z46" s="39"/>
      <c r="AA46" s="277"/>
      <c r="AB46" s="277"/>
    </row>
    <row r="47" spans="2:28" ht="22.5" customHeight="1">
      <c r="B47" s="222" t="s">
        <v>117</v>
      </c>
      <c r="C47" s="68">
        <v>5</v>
      </c>
      <c r="D47" s="69">
        <v>1.5385300893400526E-2</v>
      </c>
      <c r="E47" s="69">
        <v>0.34773229177200393</v>
      </c>
      <c r="F47" s="69">
        <v>0.21239429257246772</v>
      </c>
      <c r="G47" s="70">
        <v>10.533709677419356</v>
      </c>
      <c r="H47" s="71">
        <v>0.16392062271304014</v>
      </c>
      <c r="I47" s="71">
        <v>12.37608559614935</v>
      </c>
      <c r="J47" s="72">
        <v>2.1676228067263312</v>
      </c>
      <c r="K47" s="73" t="s">
        <v>68</v>
      </c>
      <c r="M47" s="2"/>
      <c r="N47" s="39">
        <v>3</v>
      </c>
      <c r="X47" s="2"/>
      <c r="Z47" s="39"/>
      <c r="AA47" s="277"/>
      <c r="AB47" s="277"/>
    </row>
    <row r="48" spans="2:28" ht="22.5" customHeight="1">
      <c r="B48" s="222" t="s">
        <v>117</v>
      </c>
      <c r="C48" s="68">
        <v>6</v>
      </c>
      <c r="D48" s="69">
        <v>1.7310790050450303E-2</v>
      </c>
      <c r="E48" s="69">
        <v>0.34658394083132382</v>
      </c>
      <c r="F48" s="69">
        <v>0.20443470122211205</v>
      </c>
      <c r="G48" s="70">
        <v>11.820288135593225</v>
      </c>
      <c r="H48" s="71">
        <v>0.12019169353711688</v>
      </c>
      <c r="I48" s="71">
        <v>13.604400338741771</v>
      </c>
      <c r="J48" s="72">
        <v>2.066731105998175</v>
      </c>
      <c r="K48" s="73" t="s">
        <v>66</v>
      </c>
      <c r="M48" s="2"/>
      <c r="N48" s="39">
        <v>2</v>
      </c>
      <c r="X48" s="2"/>
      <c r="Z48" s="39"/>
      <c r="AA48" s="277"/>
      <c r="AB48" s="277"/>
    </row>
    <row r="49" spans="2:28" ht="22.5" customHeight="1">
      <c r="B49" s="222" t="s">
        <v>117</v>
      </c>
      <c r="C49" s="68">
        <v>7</v>
      </c>
      <c r="D49" s="69">
        <v>1.9696305066792839E-2</v>
      </c>
      <c r="E49" s="69">
        <v>0.34574710668227671</v>
      </c>
      <c r="F49" s="69">
        <v>0.20038284030100442</v>
      </c>
      <c r="G49" s="70">
        <v>12.425991452991452</v>
      </c>
      <c r="H49" s="71">
        <v>0.11411758800760217</v>
      </c>
      <c r="I49" s="71">
        <v>13.474611659577064</v>
      </c>
      <c r="J49" s="72">
        <v>2.0316448458520502</v>
      </c>
      <c r="K49" s="73" t="s">
        <v>66</v>
      </c>
      <c r="M49" s="2"/>
      <c r="N49" s="39">
        <v>2</v>
      </c>
      <c r="X49" s="2"/>
      <c r="Z49" s="39"/>
      <c r="AA49" s="277"/>
      <c r="AB49" s="277"/>
    </row>
    <row r="50" spans="2:28" ht="22.5" customHeight="1">
      <c r="B50" s="222" t="s">
        <v>117</v>
      </c>
      <c r="C50" s="68">
        <v>8</v>
      </c>
      <c r="D50" s="69">
        <v>2.419670047032196E-2</v>
      </c>
      <c r="E50" s="69">
        <v>0.34717426515404126</v>
      </c>
      <c r="F50" s="69">
        <v>0.18945404048745673</v>
      </c>
      <c r="G50" s="70">
        <v>13.413853448275866</v>
      </c>
      <c r="H50" s="71">
        <v>0.10358571267125698</v>
      </c>
      <c r="I50" s="71">
        <v>15.876941560126703</v>
      </c>
      <c r="J50" s="72">
        <v>1.97865294183062</v>
      </c>
      <c r="K50" s="73" t="s">
        <v>69</v>
      </c>
      <c r="M50" s="2"/>
      <c r="N50" s="39">
        <v>1</v>
      </c>
      <c r="X50" s="2"/>
      <c r="Z50" s="39"/>
      <c r="AA50" s="277"/>
      <c r="AB50" s="277"/>
    </row>
    <row r="51" spans="2:28" ht="22.5" customHeight="1">
      <c r="B51" s="222" t="s">
        <v>117</v>
      </c>
      <c r="C51" s="68">
        <v>9</v>
      </c>
      <c r="D51" s="69">
        <v>2.1638837724690264E-2</v>
      </c>
      <c r="E51" s="69">
        <v>0.35011502451270243</v>
      </c>
      <c r="F51" s="69">
        <v>0.19847752460701237</v>
      </c>
      <c r="G51" s="70">
        <v>12.669127272727266</v>
      </c>
      <c r="H51" s="71">
        <v>0.12782417810498833</v>
      </c>
      <c r="I51" s="71">
        <v>16.31406886563277</v>
      </c>
      <c r="J51" s="72">
        <v>2.024259208605713</v>
      </c>
      <c r="K51" s="73" t="s">
        <v>911</v>
      </c>
      <c r="M51" s="2"/>
      <c r="N51" s="39">
        <v>2</v>
      </c>
      <c r="X51" s="2"/>
      <c r="Z51" s="39"/>
      <c r="AA51" s="277"/>
      <c r="AB51" s="277"/>
    </row>
    <row r="52" spans="2:28" ht="22.5" customHeight="1">
      <c r="B52" s="222" t="s">
        <v>117</v>
      </c>
      <c r="C52" s="68">
        <v>10</v>
      </c>
      <c r="D52" s="69">
        <v>2.0466944234322892E-2</v>
      </c>
      <c r="E52" s="69">
        <v>0.35404918479330538</v>
      </c>
      <c r="F52" s="69">
        <v>0.22637632904829022</v>
      </c>
      <c r="G52" s="70">
        <v>11.599532110091749</v>
      </c>
      <c r="H52" s="71">
        <v>0.18020634800975077</v>
      </c>
      <c r="I52" s="71">
        <v>18.565712558769519</v>
      </c>
      <c r="J52" s="72">
        <v>2.1241096835224313</v>
      </c>
      <c r="K52" s="73" t="s">
        <v>66</v>
      </c>
      <c r="M52" s="2"/>
      <c r="N52" s="39">
        <v>2</v>
      </c>
      <c r="X52" s="2"/>
      <c r="Z52" s="39"/>
      <c r="AA52" s="277"/>
      <c r="AB52" s="277"/>
    </row>
    <row r="53" spans="2:28" ht="25.5" customHeight="1">
      <c r="B53" s="52" t="s">
        <v>106</v>
      </c>
      <c r="C53" s="52"/>
      <c r="D53" s="66" cm="1">
        <f t="array" aca="1" ref="D53" ca="1">(INDIRECT(ADDRESS(ROW()-1,COLUMN()))/INDIRECT(ADDRESS(ROW()-2,COLUMN())))-1</f>
        <v>-5.4156951740075288E-2</v>
      </c>
      <c r="E53" s="66" cm="1">
        <f t="array" aca="1" ref="E53" ca="1">(INDIRECT(ADDRESS(ROW()-1,COLUMN()))/INDIRECT(ADDRESS(ROW()-2,COLUMN())))-1</f>
        <v>1.1236765077644373E-2</v>
      </c>
      <c r="F53" s="66" cm="1">
        <f t="array" aca="1" ref="F53" ca="1">(INDIRECT(ADDRESS(ROW()-1,COLUMN()))/INDIRECT(ADDRESS(ROW()-2,COLUMN())))-1</f>
        <v>0.14056404873306327</v>
      </c>
      <c r="G53" s="66" cm="1">
        <f t="array" aca="1" ref="G53" ca="1">(INDIRECT(ADDRESS(ROW()-1,COLUMN()))/INDIRECT(ADDRESS(ROW()-2,COLUMN())))-1</f>
        <v>-8.4425323040050793E-2</v>
      </c>
      <c r="H53" s="66" cm="1">
        <f t="array" aca="1" ref="H53" ca="1">(INDIRECT(ADDRESS(ROW()-1,COLUMN()))/INDIRECT(ADDRESS(ROW()-2,COLUMN())))-1</f>
        <v>0.40979860525086553</v>
      </c>
      <c r="I53" s="66" cm="1">
        <f t="array" aca="1" ref="I53" ca="1">(INDIRECT(ADDRESS(ROW()-1,COLUMN()))/INDIRECT(ADDRESS(ROW()-2,COLUMN())))-1</f>
        <v>0.13801852325633268</v>
      </c>
      <c r="J53" s="66" cm="1">
        <f t="array" aca="1" ref="J53" ca="1">(INDIRECT(ADDRESS(ROW()-1,COLUMN()))/INDIRECT(ADDRESS(ROW()-2,COLUMN())))-1</f>
        <v>4.9326921420055792E-2</v>
      </c>
      <c r="K53" s="74" t="str" cm="1">
        <f t="array" aca="1" ref="K53" ca="1">_xlfn.IFS(N53=0,"등급유지",N53&gt;0,N53&amp;"등급 상승",N53&lt;0,N53&amp;"등급 하락")</f>
        <v>등급유지</v>
      </c>
      <c r="M53" s="284"/>
      <c r="N53" s="39" cm="1">
        <f t="array" aca="1" ref="N53" ca="1">(INDIRECT(ADDRESS(ROW()-1,COLUMN()))-INDIRECT(ADDRESS(ROW()-2,COLUMN())))</f>
        <v>0</v>
      </c>
      <c r="O53" s="39" t="s">
        <v>128</v>
      </c>
      <c r="X53" s="285"/>
      <c r="Z53" s="286"/>
      <c r="AA53" s="277"/>
      <c r="AB53" s="277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4"/>
      <c r="N54" s="2"/>
      <c r="O54" s="2"/>
      <c r="X54" s="285"/>
      <c r="Z54" s="286"/>
      <c r="AA54" s="277"/>
      <c r="AB54" s="277"/>
    </row>
    <row r="55" spans="2:28" ht="18" customHeight="1">
      <c r="B55" s="51" t="s">
        <v>135</v>
      </c>
      <c r="C55" s="51"/>
      <c r="D55" s="50"/>
      <c r="E55" s="50"/>
      <c r="F55" s="50"/>
      <c r="G55" s="50"/>
      <c r="H55" s="50"/>
      <c r="I55" s="50"/>
      <c r="J55" s="50"/>
      <c r="K55" s="50"/>
      <c r="M55" s="284"/>
      <c r="X55" s="285"/>
      <c r="Z55" s="286"/>
      <c r="AA55" s="277"/>
      <c r="AB55" s="277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84"/>
      <c r="X56" s="285"/>
      <c r="Z56" s="286"/>
      <c r="AA56" s="277"/>
      <c r="AB56" s="277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84"/>
      <c r="N57" s="285"/>
      <c r="P57" s="286"/>
      <c r="AA57" s="279"/>
    </row>
    <row r="58" spans="2:28" ht="25.5" customHeight="1">
      <c r="B58" s="47"/>
      <c r="C58" s="47"/>
      <c r="D58" s="48"/>
      <c r="M58" s="284"/>
      <c r="N58" s="285"/>
      <c r="P58" s="286"/>
      <c r="AA58" s="279"/>
    </row>
    <row r="59" spans="2:28" ht="25.5" customHeight="1">
      <c r="B59" s="47"/>
      <c r="C59" s="47"/>
      <c r="D59" s="48"/>
      <c r="M59" s="284"/>
      <c r="N59" s="285"/>
      <c r="P59" s="286"/>
      <c r="AA59" s="279"/>
    </row>
    <row r="60" spans="2:28" ht="25.5" customHeight="1">
      <c r="B60" s="47"/>
      <c r="C60" s="47"/>
      <c r="D60" s="48"/>
      <c r="M60" s="284"/>
      <c r="N60" s="285"/>
      <c r="P60" s="286"/>
      <c r="AA60" s="279"/>
    </row>
    <row r="61" spans="2:28" ht="25.5" customHeight="1">
      <c r="B61" s="47"/>
      <c r="C61" s="47"/>
      <c r="D61" s="48"/>
      <c r="M61" s="284"/>
      <c r="N61" s="285"/>
      <c r="P61" s="286"/>
      <c r="AA61" s="279"/>
    </row>
    <row r="62" spans="2:28" ht="25.5" customHeight="1">
      <c r="B62" s="47"/>
      <c r="C62" s="47"/>
      <c r="D62" s="48"/>
      <c r="M62" s="284"/>
      <c r="N62" s="285"/>
      <c r="P62" s="286"/>
      <c r="AA62" s="279"/>
    </row>
    <row r="63" spans="2:28" ht="25.5" customHeight="1">
      <c r="B63" s="47"/>
      <c r="C63" s="47"/>
      <c r="D63" s="48"/>
      <c r="M63" s="284"/>
      <c r="N63" s="285"/>
      <c r="P63" s="286"/>
      <c r="AA63" s="279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84"/>
      <c r="N64" s="285"/>
      <c r="P64" s="286"/>
      <c r="AA64" s="27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84"/>
      <c r="N65" s="285"/>
      <c r="P65" s="286"/>
      <c r="AA65" s="279"/>
    </row>
    <row r="66" spans="2:27" ht="25.5" customHeight="1" thickBot="1">
      <c r="B66" s="206" t="s">
        <v>90</v>
      </c>
      <c r="C66" s="207" t="s">
        <v>124</v>
      </c>
      <c r="D66" s="207" t="s">
        <v>119</v>
      </c>
      <c r="E66" s="207" t="s">
        <v>120</v>
      </c>
      <c r="F66" s="207" t="s">
        <v>121</v>
      </c>
      <c r="G66" s="207" t="s">
        <v>118</v>
      </c>
      <c r="H66" s="207" t="s">
        <v>123</v>
      </c>
      <c r="I66" s="207" t="s">
        <v>122</v>
      </c>
      <c r="J66" s="207" t="s">
        <v>178</v>
      </c>
      <c r="K66" s="208" t="s">
        <v>178</v>
      </c>
      <c r="M66" s="287">
        <v>1</v>
      </c>
      <c r="N66" s="288">
        <v>2</v>
      </c>
      <c r="O66" s="288">
        <v>3</v>
      </c>
      <c r="P66" s="287">
        <v>4</v>
      </c>
      <c r="Q66" s="288">
        <v>5</v>
      </c>
      <c r="R66" s="288">
        <v>6</v>
      </c>
      <c r="S66" s="287">
        <v>7</v>
      </c>
      <c r="T66" s="288"/>
      <c r="U66" s="289"/>
      <c r="AA66" s="279"/>
    </row>
    <row r="67" spans="2:27" ht="25.5" customHeight="1" thickTop="1">
      <c r="B67" s="211" t="s">
        <v>109</v>
      </c>
      <c r="C67" s="212" t="s">
        <v>68</v>
      </c>
      <c r="D67" s="213" t="s">
        <v>68</v>
      </c>
      <c r="E67" s="213" t="s">
        <v>66</v>
      </c>
      <c r="F67" s="213" t="s">
        <v>66</v>
      </c>
      <c r="G67" s="213" t="s">
        <v>66</v>
      </c>
      <c r="H67" s="213" t="s">
        <v>66</v>
      </c>
      <c r="I67" s="213" t="s">
        <v>66</v>
      </c>
      <c r="J67" s="213" t="s">
        <v>178</v>
      </c>
      <c r="K67" s="213" t="s">
        <v>178</v>
      </c>
      <c r="M67" s="287" t="s">
        <v>124</v>
      </c>
      <c r="N67" s="287" t="s">
        <v>119</v>
      </c>
      <c r="O67" s="287" t="s">
        <v>120</v>
      </c>
      <c r="P67" s="287" t="s">
        <v>121</v>
      </c>
      <c r="Q67" s="287" t="s">
        <v>118</v>
      </c>
      <c r="R67" s="287" t="s">
        <v>123</v>
      </c>
      <c r="S67" s="287" t="s">
        <v>122</v>
      </c>
      <c r="T67" s="287"/>
      <c r="U67" s="284"/>
      <c r="AA67" s="279"/>
    </row>
    <row r="68" spans="2:27" ht="25.5" customHeight="1">
      <c r="B68" s="209" t="s">
        <v>93</v>
      </c>
      <c r="C68" s="199" t="s">
        <v>912</v>
      </c>
      <c r="D68" s="199" t="s">
        <v>913</v>
      </c>
      <c r="E68" s="199" t="s">
        <v>914</v>
      </c>
      <c r="F68" s="199" t="s">
        <v>831</v>
      </c>
      <c r="G68" s="199" t="s">
        <v>831</v>
      </c>
      <c r="H68" s="199" t="s">
        <v>913</v>
      </c>
      <c r="I68" s="199" t="s">
        <v>831</v>
      </c>
      <c r="J68" s="199" t="s">
        <v>178</v>
      </c>
      <c r="K68" s="210" t="s">
        <v>178</v>
      </c>
      <c r="M68" s="284"/>
      <c r="N68" s="285"/>
      <c r="P68" s="286"/>
      <c r="AA68" s="279"/>
    </row>
    <row r="69" spans="2:27" ht="25.5" customHeight="1">
      <c r="B69" s="173" t="s">
        <v>94</v>
      </c>
      <c r="C69" s="175" t="s">
        <v>915</v>
      </c>
      <c r="D69" s="175" t="s">
        <v>831</v>
      </c>
      <c r="E69" s="175" t="s">
        <v>916</v>
      </c>
      <c r="F69" s="175" t="s">
        <v>915</v>
      </c>
      <c r="G69" s="175" t="s">
        <v>831</v>
      </c>
      <c r="H69" s="175" t="s">
        <v>913</v>
      </c>
      <c r="I69" s="175" t="s">
        <v>914</v>
      </c>
      <c r="J69" s="175" t="s">
        <v>178</v>
      </c>
      <c r="K69" s="176" t="s">
        <v>178</v>
      </c>
      <c r="M69" s="290">
        <v>0.2</v>
      </c>
      <c r="N69" s="290">
        <v>2.5000000000000001E-2</v>
      </c>
      <c r="O69" s="290">
        <v>1.8181818181818181E-2</v>
      </c>
      <c r="P69" s="290">
        <v>0</v>
      </c>
      <c r="Q69" s="290">
        <v>0</v>
      </c>
      <c r="R69" s="290">
        <v>2.5000000000000001E-2</v>
      </c>
      <c r="S69" s="290">
        <v>0</v>
      </c>
      <c r="T69" s="290"/>
      <c r="AA69" s="279"/>
    </row>
    <row r="70" spans="2:27" ht="25.5" customHeight="1">
      <c r="B70" s="172" t="s">
        <v>95</v>
      </c>
      <c r="C70" s="175" t="s">
        <v>917</v>
      </c>
      <c r="D70" s="175" t="s">
        <v>918</v>
      </c>
      <c r="E70" s="175" t="s">
        <v>919</v>
      </c>
      <c r="F70" s="175" t="s">
        <v>920</v>
      </c>
      <c r="G70" s="175" t="s">
        <v>831</v>
      </c>
      <c r="H70" s="175" t="s">
        <v>921</v>
      </c>
      <c r="I70" s="175" t="s">
        <v>922</v>
      </c>
      <c r="J70" s="175" t="s">
        <v>178</v>
      </c>
      <c r="K70" s="176" t="s">
        <v>178</v>
      </c>
      <c r="M70" s="290">
        <v>0.04</v>
      </c>
      <c r="N70" s="290">
        <v>0</v>
      </c>
      <c r="O70" s="290">
        <v>7.2727272727272724E-2</v>
      </c>
      <c r="P70" s="290">
        <v>3.7037037037037035E-2</v>
      </c>
      <c r="Q70" s="290">
        <v>0</v>
      </c>
      <c r="R70" s="290">
        <v>2.5000000000000001E-2</v>
      </c>
      <c r="S70" s="290">
        <v>1.9607843137254902E-2</v>
      </c>
      <c r="T70" s="290"/>
      <c r="AA70" s="279"/>
    </row>
    <row r="71" spans="2:27" ht="25.5" customHeight="1">
      <c r="B71" s="172" t="s">
        <v>98</v>
      </c>
      <c r="C71" s="175" t="s">
        <v>923</v>
      </c>
      <c r="D71" s="175" t="s">
        <v>924</v>
      </c>
      <c r="E71" s="175" t="s">
        <v>925</v>
      </c>
      <c r="F71" s="175" t="s">
        <v>926</v>
      </c>
      <c r="G71" s="175" t="s">
        <v>927</v>
      </c>
      <c r="H71" s="175" t="s">
        <v>928</v>
      </c>
      <c r="I71" s="175" t="s">
        <v>929</v>
      </c>
      <c r="J71" s="175" t="s">
        <v>178</v>
      </c>
      <c r="K71" s="176" t="s">
        <v>178</v>
      </c>
      <c r="M71" s="290">
        <v>0.12</v>
      </c>
      <c r="N71" s="290">
        <v>0.125</v>
      </c>
      <c r="O71" s="290">
        <v>0.12727272727272726</v>
      </c>
      <c r="P71" s="290">
        <v>7.407407407407407E-2</v>
      </c>
      <c r="Q71" s="290">
        <v>0</v>
      </c>
      <c r="R71" s="290">
        <v>0.17499999999999999</v>
      </c>
      <c r="S71" s="290">
        <v>7.8431372549019607E-2</v>
      </c>
      <c r="T71" s="290"/>
      <c r="AA71" s="279"/>
    </row>
    <row r="72" spans="2:27" ht="25.5" customHeight="1">
      <c r="B72" s="177" t="s">
        <v>96</v>
      </c>
      <c r="C72" s="175" t="s">
        <v>912</v>
      </c>
      <c r="D72" s="175" t="s">
        <v>930</v>
      </c>
      <c r="E72" s="175" t="s">
        <v>931</v>
      </c>
      <c r="F72" s="175" t="s">
        <v>932</v>
      </c>
      <c r="G72" s="175" t="s">
        <v>933</v>
      </c>
      <c r="H72" s="175" t="s">
        <v>934</v>
      </c>
      <c r="I72" s="175" t="s">
        <v>935</v>
      </c>
      <c r="J72" s="175" t="s">
        <v>178</v>
      </c>
      <c r="K72" s="176" t="s">
        <v>178</v>
      </c>
      <c r="M72" s="290">
        <v>0.24</v>
      </c>
      <c r="N72" s="290">
        <v>0.32500000000000001</v>
      </c>
      <c r="O72" s="290">
        <v>0.32727272727272727</v>
      </c>
      <c r="P72" s="290">
        <v>0.37037037037037035</v>
      </c>
      <c r="Q72" s="290">
        <v>0.28125</v>
      </c>
      <c r="R72" s="290">
        <v>0.1</v>
      </c>
      <c r="S72" s="290">
        <v>0.13725490196078433</v>
      </c>
      <c r="T72" s="290"/>
      <c r="AA72" s="279"/>
    </row>
    <row r="73" spans="2:27" ht="25.5" customHeight="1">
      <c r="B73" s="178" t="s">
        <v>97</v>
      </c>
      <c r="C73" s="179" t="s">
        <v>912</v>
      </c>
      <c r="D73" s="179" t="s">
        <v>921</v>
      </c>
      <c r="E73" s="179" t="s">
        <v>936</v>
      </c>
      <c r="F73" s="179" t="s">
        <v>937</v>
      </c>
      <c r="G73" s="179" t="s">
        <v>927</v>
      </c>
      <c r="H73" s="179" t="s">
        <v>938</v>
      </c>
      <c r="I73" s="179" t="s">
        <v>939</v>
      </c>
      <c r="J73" s="179" t="s">
        <v>178</v>
      </c>
      <c r="K73" s="180" t="s">
        <v>178</v>
      </c>
      <c r="M73" s="290">
        <v>0.2</v>
      </c>
      <c r="N73" s="290">
        <v>0.35</v>
      </c>
      <c r="O73" s="290">
        <v>0.23636363636363636</v>
      </c>
      <c r="P73" s="290">
        <v>0.18518518518518517</v>
      </c>
      <c r="Q73" s="290">
        <v>0.4375</v>
      </c>
      <c r="R73" s="290">
        <v>0.27500000000000002</v>
      </c>
      <c r="S73" s="290">
        <v>0.33333333333333331</v>
      </c>
      <c r="T73" s="290"/>
      <c r="AA73" s="279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0">
        <v>0.2</v>
      </c>
      <c r="N74" s="290">
        <v>0.17499999999999999</v>
      </c>
      <c r="O74" s="290">
        <v>0.21818181818181817</v>
      </c>
      <c r="P74" s="290">
        <v>0.33333333333333331</v>
      </c>
      <c r="Q74" s="290">
        <v>0.28125</v>
      </c>
      <c r="R74" s="290">
        <v>0.4</v>
      </c>
      <c r="S74" s="290">
        <v>0.43137254901960786</v>
      </c>
      <c r="T74" s="290"/>
      <c r="AA74" s="279"/>
    </row>
    <row r="75" spans="2:27" ht="17.25" customHeight="1">
      <c r="B75" s="51" t="s">
        <v>136</v>
      </c>
      <c r="C75" s="51"/>
      <c r="D75" s="50"/>
      <c r="E75" s="50"/>
      <c r="F75" s="50"/>
      <c r="G75" s="50"/>
      <c r="H75" s="50"/>
      <c r="I75" s="50"/>
      <c r="J75" s="50"/>
      <c r="K75" s="50"/>
      <c r="M75" s="284"/>
      <c r="N75" s="285"/>
      <c r="P75" s="286"/>
      <c r="AA75" s="279"/>
    </row>
    <row r="76" spans="2:27" ht="30.75" customHeight="1">
      <c r="B76" s="55" t="s">
        <v>73</v>
      </c>
      <c r="C76" s="55" t="s">
        <v>100</v>
      </c>
      <c r="D76" s="55" t="s">
        <v>101</v>
      </c>
      <c r="E76" s="55" t="s">
        <v>102</v>
      </c>
      <c r="F76" s="55" t="s">
        <v>103</v>
      </c>
      <c r="G76" s="55" t="s">
        <v>104</v>
      </c>
      <c r="H76" s="55" t="s">
        <v>6</v>
      </c>
      <c r="I76" s="55" t="s">
        <v>7</v>
      </c>
      <c r="J76" s="55" t="s">
        <v>105</v>
      </c>
      <c r="K76" s="55" t="s">
        <v>108</v>
      </c>
      <c r="M76" s="284"/>
      <c r="N76" s="285"/>
      <c r="P76" s="286"/>
      <c r="AA76" s="279"/>
    </row>
    <row r="77" spans="2:27" ht="20.25" customHeight="1">
      <c r="B77" s="85" t="s">
        <v>124</v>
      </c>
      <c r="C77" s="65">
        <v>1</v>
      </c>
      <c r="D77" s="86">
        <v>5.7076802784118495E-2</v>
      </c>
      <c r="E77" s="86">
        <v>0.35386754028845513</v>
      </c>
      <c r="F77" s="86">
        <v>0.2098952024767741</v>
      </c>
      <c r="G77" s="87">
        <v>12.803111111111111</v>
      </c>
      <c r="H77" s="88">
        <v>1.6586161806729536</v>
      </c>
      <c r="I77" s="88">
        <v>17.581331515133307</v>
      </c>
      <c r="J77" s="89">
        <v>2.495623144375382</v>
      </c>
      <c r="K77" s="73"/>
      <c r="M77" s="284"/>
      <c r="N77" s="285"/>
      <c r="P77" s="286"/>
      <c r="AA77" s="279"/>
    </row>
    <row r="78" spans="2:27" ht="20.25" customHeight="1">
      <c r="B78" s="85" t="s">
        <v>124</v>
      </c>
      <c r="C78" s="65">
        <v>2</v>
      </c>
      <c r="D78" s="86">
        <v>2.8222059748370377E-2</v>
      </c>
      <c r="E78" s="86">
        <v>0.32658260641902409</v>
      </c>
      <c r="F78" s="86">
        <v>0.20515335704110879</v>
      </c>
      <c r="G78" s="87">
        <v>9.5524444444444452</v>
      </c>
      <c r="H78" s="88">
        <v>0.21424764519738959</v>
      </c>
      <c r="I78" s="88">
        <v>5.580926422099834</v>
      </c>
      <c r="J78" s="89">
        <v>2.8803846088947758</v>
      </c>
      <c r="K78" s="73"/>
      <c r="M78" s="284"/>
      <c r="N78" s="285"/>
      <c r="P78" s="286"/>
      <c r="AA78" s="279"/>
    </row>
    <row r="79" spans="2:27" ht="20.25" customHeight="1">
      <c r="B79" s="85" t="s">
        <v>124</v>
      </c>
      <c r="C79" s="65">
        <v>3</v>
      </c>
      <c r="D79" s="86">
        <v>1.4660307039491132E-2</v>
      </c>
      <c r="E79" s="86">
        <v>0.32975769899072682</v>
      </c>
      <c r="F79" s="86">
        <v>0.21048292014437206</v>
      </c>
      <c r="G79" s="87">
        <v>9.9002222222222223</v>
      </c>
      <c r="H79" s="88">
        <v>0.21401564413314519</v>
      </c>
      <c r="I79" s="88">
        <v>7.0962310496476428</v>
      </c>
      <c r="J79" s="89">
        <v>2.8411349344885233</v>
      </c>
      <c r="K79" s="73"/>
      <c r="M79" s="284"/>
      <c r="N79" s="285"/>
      <c r="P79" s="286"/>
      <c r="AA79" s="279"/>
    </row>
    <row r="80" spans="2:27" ht="20.25" customHeight="1">
      <c r="B80" s="85" t="s">
        <v>124</v>
      </c>
      <c r="C80" s="65">
        <v>4</v>
      </c>
      <c r="D80" s="86">
        <v>1.4040134945448989E-2</v>
      </c>
      <c r="E80" s="86">
        <v>0.33344158311827188</v>
      </c>
      <c r="F80" s="86">
        <v>0.21860239052027844</v>
      </c>
      <c r="G80" s="87">
        <v>10.786777777777779</v>
      </c>
      <c r="H80" s="88">
        <v>0.37890661763080485</v>
      </c>
      <c r="I80" s="88">
        <v>8.1975896445104421</v>
      </c>
      <c r="J80" s="89">
        <v>2.7139768819779628</v>
      </c>
      <c r="K80" s="73"/>
      <c r="M80" s="284"/>
      <c r="N80" s="285"/>
      <c r="P80" s="286"/>
      <c r="AA80" s="279"/>
    </row>
    <row r="81" spans="2:27" ht="20.25" customHeight="1">
      <c r="B81" s="85" t="s">
        <v>124</v>
      </c>
      <c r="C81" s="65">
        <v>5</v>
      </c>
      <c r="D81" s="86">
        <v>1.5088971751659266E-2</v>
      </c>
      <c r="E81" s="86">
        <v>0.33077674214377806</v>
      </c>
      <c r="F81" s="86">
        <v>0.2155097205279751</v>
      </c>
      <c r="G81" s="87">
        <v>10.949111111111112</v>
      </c>
      <c r="H81" s="88">
        <v>5.8904186005282397E-2</v>
      </c>
      <c r="I81" s="88">
        <v>7.7180403717191641</v>
      </c>
      <c r="J81" s="89">
        <v>2.6879746886360922</v>
      </c>
      <c r="K81" s="73"/>
      <c r="M81" s="284"/>
      <c r="N81" s="285"/>
      <c r="P81" s="286"/>
      <c r="AA81" s="279"/>
    </row>
    <row r="82" spans="2:27" ht="20.25" customHeight="1">
      <c r="B82" s="85" t="s">
        <v>124</v>
      </c>
      <c r="C82" s="65">
        <v>6</v>
      </c>
      <c r="D82" s="86">
        <v>1.5478869503185491E-2</v>
      </c>
      <c r="E82" s="86">
        <v>0.33321567174147876</v>
      </c>
      <c r="F82" s="86">
        <v>0.20653110062636629</v>
      </c>
      <c r="G82" s="87">
        <v>12.230222222222221</v>
      </c>
      <c r="H82" s="88">
        <v>2.1265245339186056E-2</v>
      </c>
      <c r="I82" s="88">
        <v>7.6509314838200115</v>
      </c>
      <c r="J82" s="89">
        <v>2.5102861488357684</v>
      </c>
      <c r="K82" s="73"/>
      <c r="M82" s="284"/>
      <c r="N82" s="285"/>
      <c r="P82" s="286"/>
      <c r="AA82" s="279"/>
    </row>
    <row r="83" spans="2:27" ht="20.25" customHeight="1">
      <c r="B83" s="85" t="s">
        <v>124</v>
      </c>
      <c r="C83" s="65">
        <v>7</v>
      </c>
      <c r="D83" s="86">
        <v>1.8716138082877601E-2</v>
      </c>
      <c r="E83" s="86">
        <v>0.33789703294441986</v>
      </c>
      <c r="F83" s="86">
        <v>0.20678049704714047</v>
      </c>
      <c r="G83" s="87">
        <v>13.207875</v>
      </c>
      <c r="H83" s="88">
        <v>1.9454064794713333E-2</v>
      </c>
      <c r="I83" s="88">
        <v>7.3666058689314484</v>
      </c>
      <c r="J83" s="89">
        <v>2.4308638990480684</v>
      </c>
      <c r="K83" s="73"/>
      <c r="M83" s="284"/>
      <c r="N83" s="285"/>
      <c r="P83" s="286"/>
      <c r="AA83" s="279"/>
    </row>
    <row r="84" spans="2:27" ht="20.25" customHeight="1">
      <c r="B84" s="85" t="s">
        <v>124</v>
      </c>
      <c r="C84" s="65">
        <v>8</v>
      </c>
      <c r="D84" s="86">
        <v>2.263704745650871E-2</v>
      </c>
      <c r="E84" s="86">
        <v>0.34158525954563501</v>
      </c>
      <c r="F84" s="86">
        <v>0.1977393024773518</v>
      </c>
      <c r="G84" s="87">
        <v>14.061499999999999</v>
      </c>
      <c r="H84" s="88">
        <v>1.4620281144351335E-2</v>
      </c>
      <c r="I84" s="88">
        <v>8.0813604025402004</v>
      </c>
      <c r="J84" s="89">
        <v>2.3532049528744112</v>
      </c>
      <c r="K84" s="73"/>
      <c r="M84" s="284"/>
      <c r="N84" s="285"/>
      <c r="P84" s="286"/>
      <c r="AA84" s="279"/>
    </row>
    <row r="85" spans="2:27" ht="20.25" customHeight="1">
      <c r="B85" s="85" t="s">
        <v>124</v>
      </c>
      <c r="C85" s="65">
        <v>9</v>
      </c>
      <c r="D85" s="86">
        <v>1.8823668417341417E-2</v>
      </c>
      <c r="E85" s="86">
        <v>0.34121152767132668</v>
      </c>
      <c r="F85" s="86">
        <v>0.20470319664700118</v>
      </c>
      <c r="G85" s="87">
        <v>13.645444444444443</v>
      </c>
      <c r="H85" s="88">
        <v>2.8234923675448435E-2</v>
      </c>
      <c r="I85" s="88">
        <v>8.383890003363156</v>
      </c>
      <c r="J85" s="89">
        <v>2.3397453773844172</v>
      </c>
      <c r="K85" s="73"/>
      <c r="M85" s="284"/>
      <c r="N85" s="285"/>
      <c r="P85" s="286"/>
      <c r="AA85" s="279"/>
    </row>
    <row r="86" spans="2:27" ht="20.25" customHeight="1">
      <c r="B86" s="85" t="s">
        <v>124</v>
      </c>
      <c r="C86" s="65">
        <v>10</v>
      </c>
      <c r="D86" s="86">
        <v>1.6501903068600322E-2</v>
      </c>
      <c r="E86" s="86">
        <v>0.3402771513190942</v>
      </c>
      <c r="F86" s="86">
        <v>0.21998261313538051</v>
      </c>
      <c r="G86" s="87">
        <v>12.263333333333334</v>
      </c>
      <c r="H86" s="88">
        <v>4.6319094358479876E-2</v>
      </c>
      <c r="I86" s="88">
        <v>8.868452316278951</v>
      </c>
      <c r="J86" s="89">
        <v>2.5060759983596355</v>
      </c>
      <c r="K86" s="73" t="s">
        <v>68</v>
      </c>
      <c r="M86" s="284"/>
      <c r="N86" s="285"/>
      <c r="P86" s="286"/>
      <c r="AA86" s="279"/>
    </row>
    <row r="87" spans="2:27" ht="20.25" customHeight="1">
      <c r="B87" s="85" t="s">
        <v>119</v>
      </c>
      <c r="C87" s="65">
        <v>1</v>
      </c>
      <c r="D87" s="86">
        <v>5.391382013901138E-2</v>
      </c>
      <c r="E87" s="86">
        <v>0.39722123274603632</v>
      </c>
      <c r="F87" s="86">
        <v>0.19919336394879683</v>
      </c>
      <c r="G87" s="87">
        <v>13.292538461538459</v>
      </c>
      <c r="H87" s="88">
        <v>1.8693445739555703</v>
      </c>
      <c r="I87" s="88">
        <v>35.323401326258377</v>
      </c>
      <c r="J87" s="89">
        <v>1.6412919036698683</v>
      </c>
      <c r="K87" s="73"/>
      <c r="M87" s="284"/>
      <c r="N87" s="285"/>
      <c r="P87" s="286"/>
      <c r="AA87" s="279"/>
    </row>
    <row r="88" spans="2:27" ht="20.25" customHeight="1">
      <c r="B88" s="85" t="s">
        <v>119</v>
      </c>
      <c r="C88" s="65">
        <v>2</v>
      </c>
      <c r="D88" s="86">
        <v>3.2778862752080175E-2</v>
      </c>
      <c r="E88" s="86">
        <v>0.36690506449814364</v>
      </c>
      <c r="F88" s="86">
        <v>0.19210840449986324</v>
      </c>
      <c r="G88" s="87">
        <v>11.176142857142858</v>
      </c>
      <c r="H88" s="88">
        <v>0.33171395026827011</v>
      </c>
      <c r="I88" s="88">
        <v>10.751341144101731</v>
      </c>
      <c r="J88" s="89">
        <v>1.7563176791151622</v>
      </c>
      <c r="K88" s="73"/>
      <c r="M88" s="284"/>
      <c r="N88" s="285"/>
      <c r="P88" s="286"/>
      <c r="AA88" s="279"/>
    </row>
    <row r="89" spans="2:27" ht="20.25" customHeight="1">
      <c r="B89" s="85" t="s">
        <v>119</v>
      </c>
      <c r="C89" s="65">
        <v>3</v>
      </c>
      <c r="D89" s="86">
        <v>1.9205054260670741E-2</v>
      </c>
      <c r="E89" s="86">
        <v>0.35998564314039327</v>
      </c>
      <c r="F89" s="86">
        <v>0.19351298827432103</v>
      </c>
      <c r="G89" s="87">
        <v>10.698857142857142</v>
      </c>
      <c r="H89" s="88">
        <v>0.10254284011508306</v>
      </c>
      <c r="I89" s="88">
        <v>10.654976622042033</v>
      </c>
      <c r="J89" s="89">
        <v>1.8458660837383269</v>
      </c>
      <c r="K89" s="73"/>
      <c r="M89" s="284"/>
      <c r="N89" s="285"/>
      <c r="P89" s="286"/>
      <c r="AA89" s="279"/>
    </row>
    <row r="90" spans="2:27" ht="20.25" customHeight="1">
      <c r="B90" s="85" t="s">
        <v>119</v>
      </c>
      <c r="C90" s="65">
        <v>4</v>
      </c>
      <c r="D90" s="86">
        <v>1.7519168967458344E-2</v>
      </c>
      <c r="E90" s="86">
        <v>0.3612260796673139</v>
      </c>
      <c r="F90" s="86">
        <v>0.20385647525630876</v>
      </c>
      <c r="G90" s="87">
        <v>11.04352380952381</v>
      </c>
      <c r="H90" s="88">
        <v>9.1609576534933818E-2</v>
      </c>
      <c r="I90" s="88">
        <v>11.57099420541241</v>
      </c>
      <c r="J90" s="89">
        <v>1.8281192261419152</v>
      </c>
      <c r="K90" s="73"/>
      <c r="M90" s="284"/>
      <c r="N90" s="285"/>
      <c r="P90" s="286"/>
      <c r="AA90" s="279"/>
    </row>
    <row r="91" spans="2:27" ht="20.25" customHeight="1">
      <c r="B91" s="85" t="s">
        <v>119</v>
      </c>
      <c r="C91" s="65">
        <v>5</v>
      </c>
      <c r="D91" s="86">
        <v>1.8086991008133626E-2</v>
      </c>
      <c r="E91" s="86">
        <v>0.36092961256048223</v>
      </c>
      <c r="F91" s="86">
        <v>0.2026149166703797</v>
      </c>
      <c r="G91" s="87">
        <v>11.313428571428572</v>
      </c>
      <c r="H91" s="88">
        <v>7.4239848907059522E-2</v>
      </c>
      <c r="I91" s="88">
        <v>11.589798347926276</v>
      </c>
      <c r="J91" s="89">
        <v>1.8374754460481484</v>
      </c>
      <c r="K91" s="73"/>
      <c r="M91" s="284"/>
      <c r="N91" s="285"/>
      <c r="P91" s="286"/>
      <c r="AA91" s="279"/>
    </row>
    <row r="92" spans="2:27" ht="20.25" customHeight="1">
      <c r="B92" s="85" t="s">
        <v>119</v>
      </c>
      <c r="C92" s="65">
        <v>6</v>
      </c>
      <c r="D92" s="86">
        <v>2.1658038943923045E-2</v>
      </c>
      <c r="E92" s="86">
        <v>0.35204971973066923</v>
      </c>
      <c r="F92" s="86">
        <v>0.20178319328256875</v>
      </c>
      <c r="G92" s="87">
        <v>12.223176470588234</v>
      </c>
      <c r="H92" s="88">
        <v>8.2604390595599098E-2</v>
      </c>
      <c r="I92" s="88">
        <v>11.497828154817219</v>
      </c>
      <c r="J92" s="89">
        <v>1.8115865028489069</v>
      </c>
      <c r="K92" s="73"/>
      <c r="M92" s="284"/>
      <c r="N92" s="285"/>
      <c r="P92" s="286"/>
      <c r="AA92" s="279"/>
    </row>
    <row r="93" spans="2:27" ht="20.25" customHeight="1">
      <c r="B93" s="85" t="s">
        <v>119</v>
      </c>
      <c r="C93" s="65">
        <v>7</v>
      </c>
      <c r="D93" s="86">
        <v>2.5022208392500744E-2</v>
      </c>
      <c r="E93" s="86">
        <v>0.34891704090106945</v>
      </c>
      <c r="F93" s="86">
        <v>0.18914492590892382</v>
      </c>
      <c r="G93" s="87">
        <v>12.931941176470589</v>
      </c>
      <c r="H93" s="88">
        <v>0.10054729244800695</v>
      </c>
      <c r="I93" s="88">
        <v>10.83783796482844</v>
      </c>
      <c r="J93" s="89">
        <v>1.7701541702641441</v>
      </c>
      <c r="K93" s="73"/>
      <c r="M93" s="284"/>
      <c r="N93" s="285"/>
      <c r="P93" s="286"/>
      <c r="AA93" s="279"/>
    </row>
    <row r="94" spans="2:27" ht="20.25" customHeight="1">
      <c r="B94" s="85" t="s">
        <v>119</v>
      </c>
      <c r="C94" s="65">
        <v>8</v>
      </c>
      <c r="D94" s="86">
        <v>3.145463242919859E-2</v>
      </c>
      <c r="E94" s="86">
        <v>0.34315028193265273</v>
      </c>
      <c r="F94" s="86">
        <v>0.17530300989390848</v>
      </c>
      <c r="G94" s="87">
        <v>13.740882352941176</v>
      </c>
      <c r="H94" s="88">
        <v>7.5834034561171659E-2</v>
      </c>
      <c r="I94" s="88">
        <v>12.000735969305415</v>
      </c>
      <c r="J94" s="89">
        <v>1.7732771751783125</v>
      </c>
      <c r="K94" s="73"/>
      <c r="M94" s="284"/>
      <c r="N94" s="285"/>
      <c r="P94" s="286"/>
      <c r="AA94" s="279"/>
    </row>
    <row r="95" spans="2:27" ht="20.25" customHeight="1">
      <c r="B95" s="85" t="s">
        <v>119</v>
      </c>
      <c r="C95" s="65">
        <v>9</v>
      </c>
      <c r="D95" s="86">
        <v>3.014802563404459E-2</v>
      </c>
      <c r="E95" s="86">
        <v>0.34939075630935862</v>
      </c>
      <c r="F95" s="86">
        <v>0.18827681183579972</v>
      </c>
      <c r="G95" s="87">
        <v>13.161437499999996</v>
      </c>
      <c r="H95" s="88">
        <v>6.4174858765651585E-2</v>
      </c>
      <c r="I95" s="88">
        <v>14.017622721811611</v>
      </c>
      <c r="J95" s="89">
        <v>1.7828555964711514</v>
      </c>
      <c r="K95" s="73"/>
      <c r="M95" s="284"/>
      <c r="N95" s="285"/>
      <c r="P95" s="286"/>
      <c r="AA95" s="279"/>
    </row>
    <row r="96" spans="2:27" ht="20.25" customHeight="1">
      <c r="B96" s="85" t="s">
        <v>119</v>
      </c>
      <c r="C96" s="65">
        <v>10</v>
      </c>
      <c r="D96" s="86">
        <v>2.3341741343861088E-2</v>
      </c>
      <c r="E96" s="86">
        <v>0.36433723251407929</v>
      </c>
      <c r="F96" s="86">
        <v>0.22097962180604983</v>
      </c>
      <c r="G96" s="87">
        <v>12.550882352941175</v>
      </c>
      <c r="H96" s="88">
        <v>7.3838316533639564E-2</v>
      </c>
      <c r="I96" s="88">
        <v>15.443283903010716</v>
      </c>
      <c r="J96" s="89">
        <v>1.774676576588293</v>
      </c>
      <c r="K96" s="73" t="s">
        <v>68</v>
      </c>
      <c r="M96" s="284"/>
      <c r="N96" s="285"/>
      <c r="P96" s="286"/>
      <c r="AA96" s="279"/>
    </row>
    <row r="97" spans="2:27" ht="20.25" customHeight="1">
      <c r="B97" s="85" t="s">
        <v>120</v>
      </c>
      <c r="C97" s="65">
        <v>1</v>
      </c>
      <c r="D97" s="86">
        <v>7.4673767883378983E-2</v>
      </c>
      <c r="E97" s="86">
        <v>0.34274687618793559</v>
      </c>
      <c r="F97" s="86">
        <v>0.25198345141691775</v>
      </c>
      <c r="G97" s="87">
        <v>11.874047619047619</v>
      </c>
      <c r="H97" s="88">
        <v>1.5471136600345852</v>
      </c>
      <c r="I97" s="88">
        <v>43.238603644508252</v>
      </c>
      <c r="J97" s="89">
        <v>2.33805821938132</v>
      </c>
      <c r="K97" s="73"/>
      <c r="M97" s="284"/>
      <c r="N97" s="285"/>
      <c r="P97" s="286"/>
      <c r="AA97" s="279"/>
    </row>
    <row r="98" spans="2:27" ht="20.25" customHeight="1">
      <c r="B98" s="85" t="s">
        <v>120</v>
      </c>
      <c r="C98" s="65">
        <v>2</v>
      </c>
      <c r="D98" s="86">
        <v>4.2106515836486925E-2</v>
      </c>
      <c r="E98" s="86">
        <v>0.30917657261391646</v>
      </c>
      <c r="F98" s="86">
        <v>0.21402104302089298</v>
      </c>
      <c r="G98" s="87">
        <v>8.3873043478260882</v>
      </c>
      <c r="H98" s="88">
        <v>0.27420237999933766</v>
      </c>
      <c r="I98" s="88">
        <v>9.8526714191929123</v>
      </c>
      <c r="J98" s="89">
        <v>2.6967240824674286</v>
      </c>
      <c r="K98" s="73"/>
      <c r="M98" s="284"/>
      <c r="N98" s="285"/>
      <c r="P98" s="286"/>
      <c r="AA98" s="279"/>
    </row>
    <row r="99" spans="2:27" ht="20.25" customHeight="1">
      <c r="B99" s="85" t="s">
        <v>120</v>
      </c>
      <c r="C99" s="65">
        <v>3</v>
      </c>
      <c r="D99" s="86">
        <v>1.895633263466524E-2</v>
      </c>
      <c r="E99" s="86">
        <v>0.31920576330836059</v>
      </c>
      <c r="F99" s="86">
        <v>0.22575114705992952</v>
      </c>
      <c r="G99" s="87">
        <v>8.5658260869565215</v>
      </c>
      <c r="H99" s="88">
        <v>0.17709800282050187</v>
      </c>
      <c r="I99" s="88">
        <v>10.968920395165888</v>
      </c>
      <c r="J99" s="89">
        <v>2.6811668253076304</v>
      </c>
      <c r="K99" s="73"/>
      <c r="M99" s="284"/>
      <c r="N99" s="285"/>
      <c r="P99" s="286"/>
      <c r="AA99" s="279"/>
    </row>
    <row r="100" spans="2:27" ht="20.25" customHeight="1">
      <c r="B100" s="85" t="s">
        <v>120</v>
      </c>
      <c r="C100" s="65">
        <v>4</v>
      </c>
      <c r="D100" s="86">
        <v>1.6989609907885794E-2</v>
      </c>
      <c r="E100" s="86">
        <v>0.32198334189475508</v>
      </c>
      <c r="F100" s="86">
        <v>0.23467010800193283</v>
      </c>
      <c r="G100" s="87">
        <v>8.9304347826086978</v>
      </c>
      <c r="H100" s="88">
        <v>0.22184303022846638</v>
      </c>
      <c r="I100" s="88">
        <v>13.361065323792024</v>
      </c>
      <c r="J100" s="89">
        <v>2.6214076468692089</v>
      </c>
      <c r="K100" s="73"/>
      <c r="M100" s="284"/>
      <c r="N100" s="285"/>
      <c r="P100" s="286"/>
      <c r="AA100" s="279"/>
    </row>
    <row r="101" spans="2:27" ht="20.25" customHeight="1">
      <c r="B101" s="85" t="s">
        <v>120</v>
      </c>
      <c r="C101" s="65">
        <v>5</v>
      </c>
      <c r="D101" s="86">
        <v>1.7981020119865465E-2</v>
      </c>
      <c r="E101" s="86">
        <v>0.32393572414249366</v>
      </c>
      <c r="F101" s="86">
        <v>0.23013294591257902</v>
      </c>
      <c r="G101" s="87">
        <v>9.5891739130434779</v>
      </c>
      <c r="H101" s="88">
        <v>0.25744558171853649</v>
      </c>
      <c r="I101" s="88">
        <v>14.441136858157057</v>
      </c>
      <c r="J101" s="89">
        <v>2.519316668448643</v>
      </c>
      <c r="K101" s="73"/>
      <c r="M101" s="284"/>
      <c r="N101" s="285"/>
      <c r="P101" s="286"/>
      <c r="AA101" s="279"/>
    </row>
    <row r="102" spans="2:27" ht="20.25" customHeight="1">
      <c r="B102" s="85" t="s">
        <v>120</v>
      </c>
      <c r="C102" s="65">
        <v>6</v>
      </c>
      <c r="D102" s="86">
        <v>2.0268345394671317E-2</v>
      </c>
      <c r="E102" s="86">
        <v>0.32311347178160699</v>
      </c>
      <c r="F102" s="86">
        <v>0.21416831704611355</v>
      </c>
      <c r="G102" s="87">
        <v>11.1275</v>
      </c>
      <c r="H102" s="88">
        <v>0.13025389862612821</v>
      </c>
      <c r="I102" s="88">
        <v>15.179362525204219</v>
      </c>
      <c r="J102" s="89">
        <v>2.3034409926732149</v>
      </c>
      <c r="K102" s="73"/>
      <c r="M102" s="284"/>
      <c r="N102" s="285"/>
      <c r="P102" s="286"/>
      <c r="AA102" s="279"/>
    </row>
    <row r="103" spans="2:27" ht="20.25" customHeight="1">
      <c r="B103" s="85" t="s">
        <v>120</v>
      </c>
      <c r="C103" s="65">
        <v>7</v>
      </c>
      <c r="D103" s="86">
        <v>2.2923677582329757E-2</v>
      </c>
      <c r="E103" s="86">
        <v>0.32243862735065126</v>
      </c>
      <c r="F103" s="86">
        <v>0.20857062960416867</v>
      </c>
      <c r="G103" s="87">
        <v>11.734304347826084</v>
      </c>
      <c r="H103" s="88">
        <v>0.18208707599549115</v>
      </c>
      <c r="I103" s="88">
        <v>14.951372128963106</v>
      </c>
      <c r="J103" s="89">
        <v>2.2361310767115983</v>
      </c>
      <c r="K103" s="73"/>
      <c r="M103" s="284"/>
      <c r="N103" s="285"/>
      <c r="P103" s="286"/>
      <c r="AA103" s="279"/>
    </row>
    <row r="104" spans="2:27" ht="20.25" customHeight="1">
      <c r="B104" s="85" t="s">
        <v>120</v>
      </c>
      <c r="C104" s="65">
        <v>8</v>
      </c>
      <c r="D104" s="86">
        <v>2.5623354545567027E-2</v>
      </c>
      <c r="E104" s="86">
        <v>0.32203639032291836</v>
      </c>
      <c r="F104" s="86">
        <v>0.1946072500823515</v>
      </c>
      <c r="G104" s="87">
        <v>12.453333333333335</v>
      </c>
      <c r="H104" s="88">
        <v>0.14071574267160061</v>
      </c>
      <c r="I104" s="88">
        <v>16.878897033999696</v>
      </c>
      <c r="J104" s="89">
        <v>2.1665049923130439</v>
      </c>
      <c r="K104" s="73"/>
      <c r="M104" s="284"/>
      <c r="N104" s="285"/>
      <c r="P104" s="286"/>
      <c r="AA104" s="279"/>
    </row>
    <row r="105" spans="2:27" ht="20.25" customHeight="1">
      <c r="B105" s="85" t="s">
        <v>120</v>
      </c>
      <c r="C105" s="65">
        <v>9</v>
      </c>
      <c r="D105" s="86">
        <v>2.3192279122775654E-2</v>
      </c>
      <c r="E105" s="86">
        <v>0.32681650752484442</v>
      </c>
      <c r="F105" s="86">
        <v>0.19816596006414225</v>
      </c>
      <c r="G105" s="87">
        <v>11.861599999999999</v>
      </c>
      <c r="H105" s="88">
        <v>0.17239806059322577</v>
      </c>
      <c r="I105" s="88">
        <v>18.90564057381215</v>
      </c>
      <c r="J105" s="89">
        <v>2.2492169529502712</v>
      </c>
      <c r="K105" s="73"/>
      <c r="M105" s="284"/>
      <c r="N105" s="285"/>
      <c r="P105" s="286"/>
      <c r="AA105" s="279"/>
    </row>
    <row r="106" spans="2:27" ht="20.25" customHeight="1">
      <c r="B106" s="85" t="s">
        <v>120</v>
      </c>
      <c r="C106" s="65">
        <v>10</v>
      </c>
      <c r="D106" s="86">
        <v>2.3636252426339273E-2</v>
      </c>
      <c r="E106" s="86">
        <v>0.32853092085636065</v>
      </c>
      <c r="F106" s="86">
        <v>0.23706539478289562</v>
      </c>
      <c r="G106" s="87">
        <v>10.608454545454546</v>
      </c>
      <c r="H106" s="88">
        <v>0.29291028431708094</v>
      </c>
      <c r="I106" s="88">
        <v>21.56019973110001</v>
      </c>
      <c r="J106" s="89">
        <v>2.4335703875586288</v>
      </c>
      <c r="K106" s="73" t="s">
        <v>66</v>
      </c>
      <c r="M106" s="284"/>
      <c r="N106" s="285"/>
      <c r="P106" s="286"/>
      <c r="AA106" s="279"/>
    </row>
    <row r="107" spans="2:27" ht="20.25" customHeight="1">
      <c r="B107" s="85" t="s">
        <v>121</v>
      </c>
      <c r="C107" s="65">
        <v>1</v>
      </c>
      <c r="D107" s="86">
        <v>6.9280757012897307E-2</v>
      </c>
      <c r="E107" s="86">
        <v>0.38280144019812534</v>
      </c>
      <c r="F107" s="86">
        <v>0.25447792565056965</v>
      </c>
      <c r="G107" s="87">
        <v>13.328083333333334</v>
      </c>
      <c r="H107" s="88">
        <v>1.0506196735719719</v>
      </c>
      <c r="I107" s="88">
        <v>28.317173654670981</v>
      </c>
      <c r="J107" s="89">
        <v>2.2970967724125271</v>
      </c>
      <c r="K107" s="73"/>
      <c r="M107" s="284"/>
      <c r="N107" s="285"/>
      <c r="P107" s="286"/>
      <c r="AA107" s="279"/>
    </row>
    <row r="108" spans="2:27" ht="20.25" customHeight="1">
      <c r="B108" s="85" t="s">
        <v>121</v>
      </c>
      <c r="C108" s="65">
        <v>2</v>
      </c>
      <c r="D108" s="86">
        <v>3.7226322543770105E-2</v>
      </c>
      <c r="E108" s="86">
        <v>0.35891938719073296</v>
      </c>
      <c r="F108" s="86">
        <v>0.22360260164992882</v>
      </c>
      <c r="G108" s="87">
        <v>9.5274166666666655</v>
      </c>
      <c r="H108" s="88">
        <v>4.478489862175454E-2</v>
      </c>
      <c r="I108" s="88">
        <v>9.2998641044237154</v>
      </c>
      <c r="J108" s="89">
        <v>2.6422353359820283</v>
      </c>
      <c r="K108" s="73"/>
      <c r="M108" s="284"/>
      <c r="N108" s="285"/>
      <c r="P108" s="286"/>
      <c r="AA108" s="279"/>
    </row>
    <row r="109" spans="2:27" ht="20.25" customHeight="1">
      <c r="B109" s="85" t="s">
        <v>121</v>
      </c>
      <c r="C109" s="65">
        <v>3</v>
      </c>
      <c r="D109" s="86">
        <v>1.7322095658295258E-2</v>
      </c>
      <c r="E109" s="86">
        <v>0.36866940370276341</v>
      </c>
      <c r="F109" s="86">
        <v>0.23602024872882771</v>
      </c>
      <c r="G109" s="87">
        <v>10.051</v>
      </c>
      <c r="H109" s="88">
        <v>5.9577669786263797E-2</v>
      </c>
      <c r="I109" s="88">
        <v>11.420377323918034</v>
      </c>
      <c r="J109" s="89">
        <v>2.5641096539040418</v>
      </c>
      <c r="K109" s="73"/>
      <c r="M109" s="284"/>
      <c r="N109" s="285"/>
      <c r="P109" s="286"/>
      <c r="AA109" s="279"/>
    </row>
    <row r="110" spans="2:27" ht="20.25" customHeight="1">
      <c r="B110" s="85" t="s">
        <v>121</v>
      </c>
      <c r="C110" s="65">
        <v>4</v>
      </c>
      <c r="D110" s="86">
        <v>1.5833431704923243E-2</v>
      </c>
      <c r="E110" s="86">
        <v>0.37379870885175043</v>
      </c>
      <c r="F110" s="86">
        <v>0.24356400505496084</v>
      </c>
      <c r="G110" s="87">
        <v>10.759749999999999</v>
      </c>
      <c r="H110" s="88">
        <v>8.3113463591523926E-2</v>
      </c>
      <c r="I110" s="88">
        <v>12.29386648957958</v>
      </c>
      <c r="J110" s="89">
        <v>2.4705223835776047</v>
      </c>
      <c r="K110" s="73"/>
      <c r="M110" s="284"/>
      <c r="N110" s="285"/>
      <c r="P110" s="286"/>
      <c r="AA110" s="279"/>
    </row>
    <row r="111" spans="2:27" ht="20.25" customHeight="1">
      <c r="B111" s="85" t="s">
        <v>121</v>
      </c>
      <c r="C111" s="65">
        <v>5</v>
      </c>
      <c r="D111" s="86">
        <v>1.4204354947694828E-2</v>
      </c>
      <c r="E111" s="86">
        <v>0.37140592661230004</v>
      </c>
      <c r="F111" s="86">
        <v>0.24218976888602314</v>
      </c>
      <c r="G111" s="87">
        <v>10.844999999999999</v>
      </c>
      <c r="H111" s="88">
        <v>6.050062626070881E-2</v>
      </c>
      <c r="I111" s="88">
        <v>11.534012249273701</v>
      </c>
      <c r="J111" s="89">
        <v>2.4491042646787018</v>
      </c>
      <c r="K111" s="73"/>
      <c r="M111" s="284"/>
      <c r="N111" s="285"/>
      <c r="P111" s="286"/>
      <c r="AA111" s="279"/>
    </row>
    <row r="112" spans="2:27" ht="20.25" customHeight="1">
      <c r="B112" s="85" t="s">
        <v>121</v>
      </c>
      <c r="C112" s="65">
        <v>6</v>
      </c>
      <c r="D112" s="86">
        <v>1.5441699214146967E-2</v>
      </c>
      <c r="E112" s="86">
        <v>0.37710597865803697</v>
      </c>
      <c r="F112" s="86">
        <v>0.22749202011140554</v>
      </c>
      <c r="G112" s="87">
        <v>12.875416666666668</v>
      </c>
      <c r="H112" s="88">
        <v>5.4763941334779805E-2</v>
      </c>
      <c r="I112" s="88">
        <v>16.113637786076399</v>
      </c>
      <c r="J112" s="89">
        <v>2.2072845097369518</v>
      </c>
      <c r="K112" s="73"/>
      <c r="M112" s="284"/>
      <c r="N112" s="285"/>
      <c r="P112" s="286"/>
      <c r="AA112" s="279"/>
    </row>
    <row r="113" spans="2:27" ht="20.25" customHeight="1">
      <c r="B113" s="85" t="s">
        <v>121</v>
      </c>
      <c r="C113" s="65">
        <v>7</v>
      </c>
      <c r="D113" s="86">
        <v>1.7103933377320898E-2</v>
      </c>
      <c r="E113" s="86">
        <v>0.37396332654465347</v>
      </c>
      <c r="F113" s="86">
        <v>0.21670307142287376</v>
      </c>
      <c r="G113" s="87">
        <v>13.253083333333334</v>
      </c>
      <c r="H113" s="88">
        <v>2.0672513809101414E-2</v>
      </c>
      <c r="I113" s="88">
        <v>15.923348303357182</v>
      </c>
      <c r="J113" s="89">
        <v>2.1454897566333693</v>
      </c>
      <c r="K113" s="73"/>
      <c r="M113" s="284"/>
      <c r="N113" s="285"/>
      <c r="P113" s="286"/>
      <c r="AA113" s="279"/>
    </row>
    <row r="114" spans="2:27" ht="20.25" customHeight="1">
      <c r="B114" s="85" t="s">
        <v>121</v>
      </c>
      <c r="C114" s="65">
        <v>8</v>
      </c>
      <c r="D114" s="86">
        <v>2.130142303046768E-2</v>
      </c>
      <c r="E114" s="86">
        <v>0.37697906240419099</v>
      </c>
      <c r="F114" s="86">
        <v>0.21384053275172479</v>
      </c>
      <c r="G114" s="87">
        <v>14.43125</v>
      </c>
      <c r="H114" s="88">
        <v>3.0974280506181687E-2</v>
      </c>
      <c r="I114" s="88">
        <v>18.245326183879403</v>
      </c>
      <c r="J114" s="89">
        <v>2.0595044742109878</v>
      </c>
      <c r="K114" s="73"/>
      <c r="M114" s="284"/>
      <c r="N114" s="285"/>
      <c r="P114" s="286"/>
      <c r="AA114" s="279"/>
    </row>
    <row r="115" spans="2:27" ht="20.25" customHeight="1">
      <c r="B115" s="85" t="s">
        <v>121</v>
      </c>
      <c r="C115" s="65">
        <v>9</v>
      </c>
      <c r="D115" s="86">
        <v>2.0393121513785625E-2</v>
      </c>
      <c r="E115" s="86">
        <v>0.37615305825883788</v>
      </c>
      <c r="F115" s="86">
        <v>0.22697873908118116</v>
      </c>
      <c r="G115" s="87">
        <v>12.988333333333337</v>
      </c>
      <c r="H115" s="88">
        <v>2.3076995985014788E-2</v>
      </c>
      <c r="I115" s="88">
        <v>16.300600949700804</v>
      </c>
      <c r="J115" s="89">
        <v>2.1563110685218585</v>
      </c>
      <c r="K115" s="73"/>
      <c r="M115" s="284"/>
      <c r="N115" s="285"/>
      <c r="P115" s="286"/>
      <c r="AA115" s="279"/>
    </row>
    <row r="116" spans="2:27" ht="20.25" customHeight="1">
      <c r="B116" s="85" t="s">
        <v>121</v>
      </c>
      <c r="C116" s="65">
        <v>10</v>
      </c>
      <c r="D116" s="86">
        <v>2.0632012576275342E-2</v>
      </c>
      <c r="E116" s="86">
        <v>0.37696533271753546</v>
      </c>
      <c r="F116" s="86">
        <v>0.26103767562202573</v>
      </c>
      <c r="G116" s="87">
        <v>11.3865</v>
      </c>
      <c r="H116" s="88">
        <v>0.10095802280136945</v>
      </c>
      <c r="I116" s="88">
        <v>19.139193655920224</v>
      </c>
      <c r="J116" s="89">
        <v>2.3894631633427337</v>
      </c>
      <c r="K116" s="73" t="s">
        <v>66</v>
      </c>
      <c r="M116" s="284"/>
      <c r="N116" s="285"/>
      <c r="P116" s="286"/>
      <c r="AA116" s="279"/>
    </row>
    <row r="117" spans="2:27" ht="20.25" customHeight="1">
      <c r="B117" s="85" t="s">
        <v>118</v>
      </c>
      <c r="C117" s="65">
        <v>1</v>
      </c>
      <c r="D117" s="86">
        <v>4.8595966074153306E-2</v>
      </c>
      <c r="E117" s="86">
        <v>0.37704966998854589</v>
      </c>
      <c r="F117" s="86">
        <v>0.20053794630517766</v>
      </c>
      <c r="G117" s="87">
        <v>13.381625</v>
      </c>
      <c r="H117" s="88">
        <v>2.6977768533011739</v>
      </c>
      <c r="I117" s="88">
        <v>37.797677834329967</v>
      </c>
      <c r="J117" s="89">
        <v>1.6378174074159213</v>
      </c>
      <c r="K117" s="73"/>
      <c r="M117" s="284"/>
      <c r="N117" s="285"/>
      <c r="P117" s="286"/>
      <c r="AA117" s="279"/>
    </row>
    <row r="118" spans="2:27" ht="20.25" customHeight="1">
      <c r="B118" s="85" t="s">
        <v>118</v>
      </c>
      <c r="C118" s="65">
        <v>2</v>
      </c>
      <c r="D118" s="86">
        <v>3.1262449130459703E-2</v>
      </c>
      <c r="E118" s="86">
        <v>0.33879057448002925</v>
      </c>
      <c r="F118" s="86">
        <v>0.16710932882858845</v>
      </c>
      <c r="G118" s="87">
        <v>9.55336842105263</v>
      </c>
      <c r="H118" s="88">
        <v>0.59719266614974476</v>
      </c>
      <c r="I118" s="88">
        <v>11.221119424837029</v>
      </c>
      <c r="J118" s="89">
        <v>1.9007379619109868</v>
      </c>
      <c r="K118" s="73"/>
      <c r="M118" s="284"/>
      <c r="N118" s="285"/>
      <c r="P118" s="286"/>
      <c r="AA118" s="279"/>
    </row>
    <row r="119" spans="2:27" ht="20.25" customHeight="1">
      <c r="B119" s="85" t="s">
        <v>118</v>
      </c>
      <c r="C119" s="65">
        <v>3</v>
      </c>
      <c r="D119" s="86">
        <v>1.7848228352793993E-2</v>
      </c>
      <c r="E119" s="86">
        <v>0.3393673368363912</v>
      </c>
      <c r="F119" s="86">
        <v>0.17646747158877635</v>
      </c>
      <c r="G119" s="87">
        <v>9.4638421052631578</v>
      </c>
      <c r="H119" s="88">
        <v>0.43447273867212449</v>
      </c>
      <c r="I119" s="88">
        <v>10.489288628624402</v>
      </c>
      <c r="J119" s="89">
        <v>1.9332668950604572</v>
      </c>
      <c r="K119" s="73"/>
      <c r="M119" s="284"/>
      <c r="N119" s="285"/>
      <c r="P119" s="286"/>
      <c r="AA119" s="279"/>
    </row>
    <row r="120" spans="2:27" ht="20.25" customHeight="1">
      <c r="B120" s="85" t="s">
        <v>118</v>
      </c>
      <c r="C120" s="65">
        <v>4</v>
      </c>
      <c r="D120" s="86">
        <v>1.5370970519892894E-2</v>
      </c>
      <c r="E120" s="86">
        <v>0.33913478037176675</v>
      </c>
      <c r="F120" s="86">
        <v>0.18547243002242397</v>
      </c>
      <c r="G120" s="87">
        <v>9.8055263157894732</v>
      </c>
      <c r="H120" s="88">
        <v>0.52640900284305481</v>
      </c>
      <c r="I120" s="88">
        <v>10.786923465038191</v>
      </c>
      <c r="J120" s="89">
        <v>1.9103727998366735</v>
      </c>
      <c r="K120" s="73"/>
      <c r="M120" s="284"/>
      <c r="N120" s="285"/>
      <c r="P120" s="286"/>
      <c r="AA120" s="279"/>
    </row>
    <row r="121" spans="2:27" ht="20.25" customHeight="1">
      <c r="B121" s="85" t="s">
        <v>118</v>
      </c>
      <c r="C121" s="65">
        <v>5</v>
      </c>
      <c r="D121" s="86">
        <v>1.5708706882930763E-2</v>
      </c>
      <c r="E121" s="86">
        <v>0.34032361964193936</v>
      </c>
      <c r="F121" s="86">
        <v>0.18233846205446544</v>
      </c>
      <c r="G121" s="87">
        <v>10.132736842105263</v>
      </c>
      <c r="H121" s="88">
        <v>0.41643184067647304</v>
      </c>
      <c r="I121" s="88">
        <v>10.32841248203545</v>
      </c>
      <c r="J121" s="89">
        <v>1.8897126391494097</v>
      </c>
      <c r="K121" s="73"/>
      <c r="M121" s="284"/>
      <c r="N121" s="285"/>
      <c r="P121" s="286"/>
      <c r="AA121" s="279"/>
    </row>
    <row r="122" spans="2:27" ht="20.25" customHeight="1">
      <c r="B122" s="85" t="s">
        <v>118</v>
      </c>
      <c r="C122" s="65">
        <v>6</v>
      </c>
      <c r="D122" s="86">
        <v>1.8234141332336619E-2</v>
      </c>
      <c r="E122" s="86">
        <v>0.33421667638486879</v>
      </c>
      <c r="F122" s="86">
        <v>0.17399891002884793</v>
      </c>
      <c r="G122" s="87">
        <v>11.287333333333333</v>
      </c>
      <c r="H122" s="88">
        <v>0.44700533771572548</v>
      </c>
      <c r="I122" s="88">
        <v>10.333874950173479</v>
      </c>
      <c r="J122" s="89">
        <v>1.8183188924073965</v>
      </c>
      <c r="K122" s="73"/>
      <c r="M122" s="284"/>
      <c r="N122" s="285"/>
      <c r="P122" s="286"/>
      <c r="AA122" s="279"/>
    </row>
    <row r="123" spans="2:27" ht="20.25" customHeight="1">
      <c r="B123" s="85" t="s">
        <v>118</v>
      </c>
      <c r="C123" s="65">
        <v>7</v>
      </c>
      <c r="D123" s="86">
        <v>2.0410699050170802E-2</v>
      </c>
      <c r="E123" s="86">
        <v>0.33401081739550015</v>
      </c>
      <c r="F123" s="86">
        <v>0.16654671036341978</v>
      </c>
      <c r="G123" s="87">
        <v>12.065333333333335</v>
      </c>
      <c r="H123" s="88">
        <v>0.32796013170878896</v>
      </c>
      <c r="I123" s="88">
        <v>10.445609412348047</v>
      </c>
      <c r="J123" s="89">
        <v>1.7679348642951056</v>
      </c>
      <c r="K123" s="73"/>
      <c r="M123" s="284"/>
      <c r="N123" s="285"/>
      <c r="P123" s="286"/>
      <c r="AA123" s="279"/>
    </row>
    <row r="124" spans="2:27" ht="20.25" customHeight="1">
      <c r="B124" s="85" t="s">
        <v>118</v>
      </c>
      <c r="C124" s="65">
        <v>8</v>
      </c>
      <c r="D124" s="86">
        <v>2.7261545827795167E-2</v>
      </c>
      <c r="E124" s="86">
        <v>0.3257261604643108</v>
      </c>
      <c r="F124" s="86">
        <v>0.1568483831483298</v>
      </c>
      <c r="G124" s="87">
        <v>13.056666666666667</v>
      </c>
      <c r="H124" s="88">
        <v>0.51032009828164726</v>
      </c>
      <c r="I124" s="88">
        <v>13.430924547422372</v>
      </c>
      <c r="J124" s="89">
        <v>1.7519994972111697</v>
      </c>
      <c r="K124" s="73"/>
      <c r="M124" s="284"/>
      <c r="N124" s="285"/>
      <c r="P124" s="286"/>
      <c r="AA124" s="279"/>
    </row>
    <row r="125" spans="2:27" ht="20.25" customHeight="1">
      <c r="B125" s="85" t="s">
        <v>118</v>
      </c>
      <c r="C125" s="65">
        <v>9</v>
      </c>
      <c r="D125" s="86">
        <v>2.4897399843524515E-2</v>
      </c>
      <c r="E125" s="86">
        <v>0.33045429111441627</v>
      </c>
      <c r="F125" s="86">
        <v>0.18111903556590875</v>
      </c>
      <c r="G125" s="87">
        <v>12.145571428571428</v>
      </c>
      <c r="H125" s="88">
        <v>0.82921139003389066</v>
      </c>
      <c r="I125" s="88">
        <v>15.170095513109644</v>
      </c>
      <c r="J125" s="89">
        <v>1.7912027819340439</v>
      </c>
      <c r="K125" s="73"/>
      <c r="M125" s="284"/>
      <c r="N125" s="285"/>
      <c r="P125" s="286"/>
      <c r="AA125" s="279"/>
    </row>
    <row r="126" spans="2:27" ht="20.25" customHeight="1">
      <c r="B126" s="85" t="s">
        <v>118</v>
      </c>
      <c r="C126" s="65">
        <v>10</v>
      </c>
      <c r="D126" s="86">
        <v>2.1777722154119168E-2</v>
      </c>
      <c r="E126" s="86">
        <v>0.34502973809053045</v>
      </c>
      <c r="F126" s="86">
        <v>0.21004298137822622</v>
      </c>
      <c r="G126" s="87">
        <v>11.7019</v>
      </c>
      <c r="H126" s="88">
        <v>0.64283963695631485</v>
      </c>
      <c r="I126" s="88">
        <v>17.751139975043696</v>
      </c>
      <c r="J126" s="89">
        <v>1.7716057834681591</v>
      </c>
      <c r="K126" s="73" t="s">
        <v>66</v>
      </c>
      <c r="M126" s="284"/>
      <c r="N126" s="285"/>
      <c r="P126" s="286"/>
      <c r="AA126" s="279"/>
    </row>
    <row r="127" spans="2:27" ht="20.25" customHeight="1">
      <c r="B127" s="85" t="s">
        <v>123</v>
      </c>
      <c r="C127" s="65">
        <v>1</v>
      </c>
      <c r="D127" s="86">
        <v>5.213890440396992E-2</v>
      </c>
      <c r="E127" s="86">
        <v>0.38813654423160504</v>
      </c>
      <c r="F127" s="86">
        <v>0.22583204051460262</v>
      </c>
      <c r="G127" s="87">
        <v>14.15807142857143</v>
      </c>
      <c r="H127" s="88">
        <v>3.8612850848771272</v>
      </c>
      <c r="I127" s="88">
        <v>48.907643039898822</v>
      </c>
      <c r="J127" s="89">
        <v>1.8394460198291402</v>
      </c>
      <c r="K127" s="73"/>
      <c r="M127" s="284"/>
      <c r="N127" s="285"/>
      <c r="P127" s="286"/>
      <c r="AA127" s="279"/>
    </row>
    <row r="128" spans="2:27" ht="20.25" customHeight="1">
      <c r="B128" s="85" t="s">
        <v>123</v>
      </c>
      <c r="C128" s="65">
        <v>2</v>
      </c>
      <c r="D128" s="86">
        <v>3.1008512911249807E-2</v>
      </c>
      <c r="E128" s="86">
        <v>0.34296565841406002</v>
      </c>
      <c r="F128" s="86">
        <v>0.20099409484895661</v>
      </c>
      <c r="G128" s="87">
        <v>9.8501333333333339</v>
      </c>
      <c r="H128" s="88">
        <v>0.16679174037655867</v>
      </c>
      <c r="I128" s="88">
        <v>14.066773284770008</v>
      </c>
      <c r="J128" s="89">
        <v>2.1713582803236675</v>
      </c>
      <c r="K128" s="73"/>
      <c r="M128" s="284"/>
      <c r="N128" s="285"/>
      <c r="P128" s="286"/>
      <c r="AA128" s="279"/>
    </row>
    <row r="129" spans="2:11" ht="20.25" customHeight="1">
      <c r="B129" s="85" t="s">
        <v>123</v>
      </c>
      <c r="C129" s="65">
        <v>3</v>
      </c>
      <c r="D129" s="86">
        <v>1.615355537841253E-2</v>
      </c>
      <c r="E129" s="86">
        <v>0.34699804226682562</v>
      </c>
      <c r="F129" s="86">
        <v>0.21738019901335587</v>
      </c>
      <c r="G129" s="87">
        <v>10.1226</v>
      </c>
      <c r="H129" s="88">
        <v>0.18412298487102668</v>
      </c>
      <c r="I129" s="88">
        <v>18.047888412878759</v>
      </c>
      <c r="J129" s="89">
        <v>2.1646440436542735</v>
      </c>
      <c r="K129" s="73"/>
    </row>
    <row r="130" spans="2:11" ht="20.25" customHeight="1">
      <c r="B130" s="85" t="s">
        <v>123</v>
      </c>
      <c r="C130" s="65">
        <v>4</v>
      </c>
      <c r="D130" s="86">
        <v>1.5490366186420275E-2</v>
      </c>
      <c r="E130" s="86">
        <v>0.34785351306443113</v>
      </c>
      <c r="F130" s="86">
        <v>0.21620057774416862</v>
      </c>
      <c r="G130" s="87">
        <v>10.417133333333334</v>
      </c>
      <c r="H130" s="88">
        <v>0.13993564902535185</v>
      </c>
      <c r="I130" s="88">
        <v>18.977989177147158</v>
      </c>
      <c r="J130" s="89">
        <v>2.1247508959403203</v>
      </c>
      <c r="K130" s="73"/>
    </row>
    <row r="131" spans="2:11" ht="20.25" customHeight="1">
      <c r="B131" s="85" t="s">
        <v>123</v>
      </c>
      <c r="C131" s="65">
        <v>5</v>
      </c>
      <c r="D131" s="86">
        <v>1.5236283959433567E-2</v>
      </c>
      <c r="E131" s="86">
        <v>0.34613836545496574</v>
      </c>
      <c r="F131" s="86">
        <v>0.21555055212453958</v>
      </c>
      <c r="G131" s="87">
        <v>10.781733333333333</v>
      </c>
      <c r="H131" s="88">
        <v>0.13398219301624786</v>
      </c>
      <c r="I131" s="88">
        <v>20.104831955246091</v>
      </c>
      <c r="J131" s="89">
        <v>2.0928779860127809</v>
      </c>
      <c r="K131" s="73"/>
    </row>
    <row r="132" spans="2:11" ht="20.25" customHeight="1">
      <c r="B132" s="85" t="s">
        <v>123</v>
      </c>
      <c r="C132" s="65">
        <v>6</v>
      </c>
      <c r="D132" s="86">
        <v>1.629199798048022E-2</v>
      </c>
      <c r="E132" s="86">
        <v>0.34778605589262251</v>
      </c>
      <c r="F132" s="86">
        <v>0.20734749201195957</v>
      </c>
      <c r="G132" s="87">
        <v>11.754066666666667</v>
      </c>
      <c r="H132" s="88">
        <v>8.0404642474003238E-2</v>
      </c>
      <c r="I132" s="88">
        <v>21.550588306832175</v>
      </c>
      <c r="J132" s="89">
        <v>2.0091115660896763</v>
      </c>
      <c r="K132" s="73"/>
    </row>
    <row r="133" spans="2:11" ht="20.25" customHeight="1">
      <c r="B133" s="85" t="s">
        <v>123</v>
      </c>
      <c r="C133" s="65">
        <v>7</v>
      </c>
      <c r="D133" s="86">
        <v>1.7945299613146417E-2</v>
      </c>
      <c r="E133" s="86">
        <v>0.35113789384203808</v>
      </c>
      <c r="F133" s="86">
        <v>0.20347151305431777</v>
      </c>
      <c r="G133" s="87">
        <v>12.223266666666667</v>
      </c>
      <c r="H133" s="88">
        <v>7.6159019234304834E-2</v>
      </c>
      <c r="I133" s="88">
        <v>24.769814350966762</v>
      </c>
      <c r="J133" s="89">
        <v>1.9498550879080789</v>
      </c>
      <c r="K133" s="73"/>
    </row>
    <row r="134" spans="2:11" ht="20.25" customHeight="1">
      <c r="B134" s="85" t="s">
        <v>123</v>
      </c>
      <c r="C134" s="65">
        <v>8</v>
      </c>
      <c r="D134" s="86">
        <v>2.5793806307789581E-2</v>
      </c>
      <c r="E134" s="86">
        <v>0.35240223464854559</v>
      </c>
      <c r="F134" s="86">
        <v>0.18962543716931413</v>
      </c>
      <c r="G134" s="87">
        <v>13.293199999999997</v>
      </c>
      <c r="H134" s="88">
        <v>3.8248928360649657E-2</v>
      </c>
      <c r="I134" s="88">
        <v>26.445309068553176</v>
      </c>
      <c r="J134" s="89">
        <v>1.890349898131094</v>
      </c>
      <c r="K134" s="73"/>
    </row>
    <row r="135" spans="2:11" ht="20.25" customHeight="1">
      <c r="B135" s="85" t="s">
        <v>123</v>
      </c>
      <c r="C135" s="65">
        <v>9</v>
      </c>
      <c r="D135" s="86">
        <v>2.2571598937627529E-2</v>
      </c>
      <c r="E135" s="86">
        <v>0.35108790609095347</v>
      </c>
      <c r="F135" s="86">
        <v>0.19843527743941758</v>
      </c>
      <c r="G135" s="87">
        <v>12.6732</v>
      </c>
      <c r="H135" s="88">
        <v>5.0553369151903116E-2</v>
      </c>
      <c r="I135" s="88">
        <v>26.226555775279419</v>
      </c>
      <c r="J135" s="89">
        <v>1.9481390975114963</v>
      </c>
      <c r="K135" s="73"/>
    </row>
    <row r="136" spans="2:11" ht="20.25" customHeight="1">
      <c r="B136" s="85" t="s">
        <v>123</v>
      </c>
      <c r="C136" s="65">
        <v>10</v>
      </c>
      <c r="D136" s="86">
        <v>2.1368268522164589E-2</v>
      </c>
      <c r="E136" s="86">
        <v>0.3556787732107734</v>
      </c>
      <c r="F136" s="86">
        <v>0.22041370013573605</v>
      </c>
      <c r="G136" s="87">
        <v>12.096533333333333</v>
      </c>
      <c r="H136" s="88">
        <v>0.14282399700232831</v>
      </c>
      <c r="I136" s="88">
        <v>31.355534960939728</v>
      </c>
      <c r="J136" s="89">
        <v>2.0068283438633636</v>
      </c>
      <c r="K136" s="73" t="s">
        <v>66</v>
      </c>
    </row>
    <row r="137" spans="2:11" ht="20.25" customHeight="1">
      <c r="B137" s="85" t="s">
        <v>122</v>
      </c>
      <c r="C137" s="65">
        <v>1</v>
      </c>
      <c r="D137" s="86">
        <v>4.3798853187746636E-2</v>
      </c>
      <c r="E137" s="86">
        <v>0.38061165129757574</v>
      </c>
      <c r="F137" s="86">
        <v>0.21309768729010914</v>
      </c>
      <c r="G137" s="87">
        <v>12.808190476190475</v>
      </c>
      <c r="H137" s="88">
        <v>2.2048665009489792</v>
      </c>
      <c r="I137" s="88">
        <v>25.475665958350842</v>
      </c>
      <c r="J137" s="89">
        <v>1.8456682142494485</v>
      </c>
      <c r="K137" s="73"/>
    </row>
    <row r="138" spans="2:11" ht="20.25" customHeight="1">
      <c r="B138" s="85" t="s">
        <v>122</v>
      </c>
      <c r="C138" s="65">
        <v>2</v>
      </c>
      <c r="D138" s="86">
        <v>2.6072653908965716E-2</v>
      </c>
      <c r="E138" s="86">
        <v>0.35086918485735769</v>
      </c>
      <c r="F138" s="86">
        <v>0.17342239005684496</v>
      </c>
      <c r="G138" s="87">
        <v>9.1888571428571435</v>
      </c>
      <c r="H138" s="88">
        <v>8.5374523200535318E-2</v>
      </c>
      <c r="I138" s="88">
        <v>5.5984990365441947</v>
      </c>
      <c r="J138" s="89">
        <v>2.1331446437738011</v>
      </c>
      <c r="K138" s="73"/>
    </row>
    <row r="139" spans="2:11" ht="20.25" customHeight="1">
      <c r="B139" s="85" t="s">
        <v>122</v>
      </c>
      <c r="C139" s="65">
        <v>3</v>
      </c>
      <c r="D139" s="86">
        <v>1.1749023081230194E-2</v>
      </c>
      <c r="E139" s="86">
        <v>0.3575818776716872</v>
      </c>
      <c r="F139" s="86">
        <v>0.1864036506635102</v>
      </c>
      <c r="G139" s="87">
        <v>9.2527142857142852</v>
      </c>
      <c r="H139" s="88">
        <v>6.4043291456743603E-2</v>
      </c>
      <c r="I139" s="88">
        <v>5.9032845713363065</v>
      </c>
      <c r="J139" s="89">
        <v>2.1460130020140689</v>
      </c>
      <c r="K139" s="73"/>
    </row>
    <row r="140" spans="2:11" ht="20.25" customHeight="1">
      <c r="B140" s="85" t="s">
        <v>122</v>
      </c>
      <c r="C140" s="65">
        <v>4</v>
      </c>
      <c r="D140" s="86">
        <v>1.0362574592070278E-2</v>
      </c>
      <c r="E140" s="86">
        <v>0.36060181422987175</v>
      </c>
      <c r="F140" s="86">
        <v>0.19195913142099807</v>
      </c>
      <c r="G140" s="87">
        <v>10.016380952380953</v>
      </c>
      <c r="H140" s="88">
        <v>8.4403524220081988E-2</v>
      </c>
      <c r="I140" s="88">
        <v>7.0094182555793667</v>
      </c>
      <c r="J140" s="89">
        <v>2.0701426638543694</v>
      </c>
      <c r="K140" s="73"/>
    </row>
    <row r="141" spans="2:11" ht="20.25" customHeight="1">
      <c r="B141" s="85" t="s">
        <v>122</v>
      </c>
      <c r="C141" s="65">
        <v>5</v>
      </c>
      <c r="D141" s="86">
        <v>1.0656061321381929E-2</v>
      </c>
      <c r="E141" s="86">
        <v>0.36270665721681078</v>
      </c>
      <c r="F141" s="86">
        <v>0.19590387225741721</v>
      </c>
      <c r="G141" s="87">
        <v>10.664142857142856</v>
      </c>
      <c r="H141" s="88">
        <v>5.4052294391395243E-2</v>
      </c>
      <c r="I141" s="88">
        <v>7.6958228958012924</v>
      </c>
      <c r="J141" s="89">
        <v>2.0196230527698273</v>
      </c>
      <c r="K141" s="73"/>
    </row>
    <row r="142" spans="2:11" ht="20.25" customHeight="1">
      <c r="B142" s="85" t="s">
        <v>122</v>
      </c>
      <c r="C142" s="65">
        <v>6</v>
      </c>
      <c r="D142" s="86">
        <v>1.3735371651829897E-2</v>
      </c>
      <c r="E142" s="86">
        <v>0.36333187400940598</v>
      </c>
      <c r="F142" s="86">
        <v>0.19156173965066414</v>
      </c>
      <c r="G142" s="87">
        <v>11.874761904761906</v>
      </c>
      <c r="H142" s="88">
        <v>4.4757415806229939E-2</v>
      </c>
      <c r="I142" s="88">
        <v>8.9000597473409577</v>
      </c>
      <c r="J142" s="89">
        <v>1.8834172416192754</v>
      </c>
      <c r="K142" s="73"/>
    </row>
    <row r="143" spans="2:11" ht="20.25" customHeight="1">
      <c r="B143" s="85" t="s">
        <v>122</v>
      </c>
      <c r="C143" s="65">
        <v>7</v>
      </c>
      <c r="D143" s="86">
        <v>1.4723821982539116E-2</v>
      </c>
      <c r="E143" s="86">
        <v>0.36505482696382097</v>
      </c>
      <c r="F143" s="86">
        <v>0.19428431038337138</v>
      </c>
      <c r="G143" s="87">
        <v>12.364749999999997</v>
      </c>
      <c r="H143" s="88">
        <v>2.1565845997167519E-2</v>
      </c>
      <c r="I143" s="88">
        <v>8.5077262458825871</v>
      </c>
      <c r="J143" s="89">
        <v>1.8494357064941218</v>
      </c>
      <c r="K143" s="73"/>
    </row>
    <row r="144" spans="2:11" ht="20.25" customHeight="1">
      <c r="B144" s="85" t="s">
        <v>122</v>
      </c>
      <c r="C144" s="65">
        <v>8</v>
      </c>
      <c r="D144" s="86">
        <v>1.9701675479816966E-2</v>
      </c>
      <c r="E144" s="86">
        <v>0.3649906183024475</v>
      </c>
      <c r="F144" s="86">
        <v>0.1748408220291453</v>
      </c>
      <c r="G144" s="87">
        <v>13.278749999999997</v>
      </c>
      <c r="H144" s="88">
        <v>3.9649441838947461E-2</v>
      </c>
      <c r="I144" s="88">
        <v>8.5100918666994225</v>
      </c>
      <c r="J144" s="89">
        <v>1.778441938253791</v>
      </c>
      <c r="K144" s="73"/>
    </row>
    <row r="145" spans="2:11" ht="20.25" customHeight="1">
      <c r="B145" s="85" t="s">
        <v>122</v>
      </c>
      <c r="C145" s="65">
        <v>9</v>
      </c>
      <c r="D145" s="86">
        <v>1.7278153705293724E-2</v>
      </c>
      <c r="E145" s="86">
        <v>0.36580239339906839</v>
      </c>
      <c r="F145" s="86">
        <v>0.18309366514682812</v>
      </c>
      <c r="G145" s="87">
        <v>12.688699999999999</v>
      </c>
      <c r="H145" s="88">
        <v>6.1755663148699888E-2</v>
      </c>
      <c r="I145" s="88">
        <v>9.8239008762701054</v>
      </c>
      <c r="J145" s="89">
        <v>1.8319897666109703</v>
      </c>
      <c r="K145" s="73"/>
    </row>
    <row r="146" spans="2:11" ht="20.25" customHeight="1">
      <c r="B146" s="85" t="s">
        <v>122</v>
      </c>
      <c r="C146" s="65">
        <v>10</v>
      </c>
      <c r="D146" s="86">
        <v>1.554764420614215E-2</v>
      </c>
      <c r="E146" s="86">
        <v>0.36982834264200376</v>
      </c>
      <c r="F146" s="86">
        <v>0.20744681445415292</v>
      </c>
      <c r="G146" s="87">
        <v>11.408100000000001</v>
      </c>
      <c r="H146" s="88">
        <v>7.8216652203358022E-2</v>
      </c>
      <c r="I146" s="88">
        <v>10.302250475928012</v>
      </c>
      <c r="J146" s="89">
        <v>1.9595817165467906</v>
      </c>
      <c r="K146" s="73" t="s">
        <v>66</v>
      </c>
    </row>
    <row r="147" spans="2:11" ht="20.25" customHeight="1">
      <c r="B147" s="84" t="s">
        <v>130</v>
      </c>
      <c r="C147" s="83"/>
      <c r="D147" s="84"/>
      <c r="E147" s="84"/>
      <c r="F147" s="84"/>
      <c r="G147" s="84"/>
      <c r="H147" s="84"/>
      <c r="I147" s="84"/>
      <c r="J147" s="84"/>
      <c r="K147" s="83"/>
    </row>
    <row r="148" spans="2:11" ht="20.25" customHeight="1">
      <c r="B148" s="223" t="str">
        <f>C66</f>
        <v>급행99</v>
      </c>
      <c r="C148" s="53"/>
      <c r="D148" s="66">
        <f>IFERROR((SUMIFS(D$77:D$146,$B$77:$B$146,$B148,$C$77:$C$146,MAX($C$77:$C$146))/SUMIFS(D$77:D$146,$B$77:$B$146,$B148,$C$77:$C$146,MAX($C$77:$C$146)-1))-1, "-")</f>
        <v>-0.12334287330529869</v>
      </c>
      <c r="E148" s="66">
        <f>IFERROR((SUMIFS(E$77:E$146,$B$77:$B$146,$B148,$C$77:$C$146,MAX($C$77:$C$146))/SUMIFS(E$77:E$146,$B$77:$B$146,$B148,$C$77:$C$146,MAX($C$77:$C$146)-1))-1, "-")</f>
        <v>-2.7384079272154693E-3</v>
      </c>
      <c r="F148" s="66">
        <f>IFERROR((SUMIFS(F$77:F$146,$B$77:$B$146,$B148,$C$77:$C$146,MAX($C$77:$C$146))/SUMIFS(F$77:F$146,$B$77:$B$146,$B148,$C$77:$C$146,MAX($C$77:$C$146)-1))-1, "-")</f>
        <v>7.464180696077638E-2</v>
      </c>
      <c r="G148" s="66">
        <f t="shared" ref="G148:J154" si="1">IFERROR((SUMIFS(G$77:G$146,$B$77:$B$146,$B148,$C$77:$C$146,MAX($C$77:$C$146))/SUMIFS(G$77:G$146,$B$77:$B$146,$B148,$C$77:$C$146,MAX($C$77:$C$146)-1))-1, "-")</f>
        <v>-0.10128736493253743</v>
      </c>
      <c r="H148" s="66">
        <f t="shared" si="1"/>
        <v>0.64048944813534092</v>
      </c>
      <c r="I148" s="66">
        <f t="shared" si="1"/>
        <v>5.7796835683843195E-2</v>
      </c>
      <c r="J148" s="66">
        <f t="shared" si="1"/>
        <v>7.108919738999897E-2</v>
      </c>
      <c r="K148" s="54"/>
    </row>
    <row r="149" spans="2:11" ht="20.25" customHeight="1">
      <c r="B149" s="41" t="str">
        <f>D66</f>
        <v>23</v>
      </c>
      <c r="C149" s="53"/>
      <c r="D149" s="66">
        <f t="shared" ref="D149:F154" si="2">IFERROR((SUMIFS(D$77:D$146,$B$77:$B$146,$B149,$C$77:$C$146,MAX($C$77:$C$146))/SUMIFS(D$77:D$146,$B$77:$B$146,$B149,$C$77:$C$146,MAX($C$77:$C$146)-1))-1, "-")</f>
        <v>-0.22576218996236752</v>
      </c>
      <c r="E149" s="66">
        <f t="shared" si="2"/>
        <v>4.2778682420226088E-2</v>
      </c>
      <c r="F149" s="66">
        <f t="shared" si="2"/>
        <v>0.17369536721691947</v>
      </c>
      <c r="G149" s="66">
        <f t="shared" si="1"/>
        <v>-4.6389700749543628E-2</v>
      </c>
      <c r="H149" s="66">
        <f t="shared" si="1"/>
        <v>0.15058011741445654</v>
      </c>
      <c r="I149" s="66">
        <f t="shared" si="1"/>
        <v>0.10170491883625576</v>
      </c>
      <c r="J149" s="66">
        <f t="shared" si="1"/>
        <v>-4.5875952595640923E-3</v>
      </c>
      <c r="K149" s="54"/>
    </row>
    <row r="150" spans="2:11" ht="20.25" customHeight="1">
      <c r="B150" s="41" t="str">
        <f>E66</f>
        <v>4</v>
      </c>
      <c r="C150" s="53"/>
      <c r="D150" s="66">
        <f t="shared" si="2"/>
        <v>1.9143151098402367E-2</v>
      </c>
      <c r="E150" s="66">
        <f t="shared" si="2"/>
        <v>5.2457978469337974E-3</v>
      </c>
      <c r="F150" s="66">
        <f t="shared" si="2"/>
        <v>0.19629725865210368</v>
      </c>
      <c r="G150" s="66">
        <f t="shared" si="1"/>
        <v>-0.10564725286179388</v>
      </c>
      <c r="H150" s="66">
        <f t="shared" si="1"/>
        <v>0.69903468350612408</v>
      </c>
      <c r="I150" s="66">
        <f t="shared" si="1"/>
        <v>0.14041096078833326</v>
      </c>
      <c r="J150" s="66">
        <f t="shared" si="1"/>
        <v>8.1963384797781869E-2</v>
      </c>
      <c r="K150" s="54"/>
    </row>
    <row r="151" spans="2:11" ht="20.25" customHeight="1">
      <c r="B151" s="41" t="str">
        <f>F66</f>
        <v>58</v>
      </c>
      <c r="C151" s="53"/>
      <c r="D151" s="66">
        <f t="shared" si="2"/>
        <v>1.1714296034975646E-2</v>
      </c>
      <c r="E151" s="66">
        <f t="shared" si="2"/>
        <v>2.159425374493873E-3</v>
      </c>
      <c r="F151" s="66">
        <f t="shared" si="2"/>
        <v>0.1500534220901768</v>
      </c>
      <c r="G151" s="66">
        <f t="shared" si="1"/>
        <v>-0.12332862825612756</v>
      </c>
      <c r="H151" s="66">
        <f t="shared" si="1"/>
        <v>3.3748338330919356</v>
      </c>
      <c r="I151" s="66">
        <f>IFERROR((SUMIFS(I$77:I$146,$B$77:$B$146,$B151,$C$77:$C$146,MAX($C$77:$C$146))/SUMIFS(I$77:I$146,$B$77:$B$146,$B151,$C$77:$C$146,MAX($C$77:$C$146)-1))-1, "-")</f>
        <v>0.17414037157148621</v>
      </c>
      <c r="J151" s="66">
        <f t="shared" si="1"/>
        <v>0.10812544545379521</v>
      </c>
      <c r="K151" s="54"/>
    </row>
    <row r="152" spans="2:11" ht="20.25" customHeight="1">
      <c r="B152" s="41" t="str">
        <f>G66</f>
        <v>14</v>
      </c>
      <c r="C152" s="53"/>
      <c r="D152" s="66">
        <f t="shared" si="2"/>
        <v>-0.12530134508068858</v>
      </c>
      <c r="E152" s="66">
        <f t="shared" si="2"/>
        <v>4.4107301275950306E-2</v>
      </c>
      <c r="F152" s="66">
        <f>IFERROR((SUMIFS(F$77:F$146,$B$77:$B$146,$B152,$C$77:$C$146,MAX($C$77:$C$146))/SUMIFS(F$77:F$146,$B$77:$B$146,$B152,$C$77:$C$146,MAX($C$77:$C$146)-1))-1, "-")</f>
        <v>0.15969578085453162</v>
      </c>
      <c r="G152" s="66">
        <f>IFERROR((SUMIFS(G$77:G$146,$B$77:$B$146,$B152,$C$77:$C$146,MAX($C$77:$C$146))/SUMIFS(G$77:G$146,$B$77:$B$146,$B152,$C$77:$C$146,MAX($C$77:$C$146)-1))-1, "-")</f>
        <v>-3.6529481645279249E-2</v>
      </c>
      <c r="H152" s="66">
        <f t="shared" si="1"/>
        <v>-0.22475783053336806</v>
      </c>
      <c r="I152" s="66">
        <f t="shared" si="1"/>
        <v>0.17014029079141757</v>
      </c>
      <c r="J152" s="66">
        <f t="shared" si="1"/>
        <v>-1.0940692289861831E-2</v>
      </c>
      <c r="K152" s="54"/>
    </row>
    <row r="153" spans="2:11" ht="20.25" customHeight="1">
      <c r="B153" s="41" t="str">
        <f>H66</f>
        <v>79</v>
      </c>
      <c r="C153" s="53"/>
      <c r="D153" s="66">
        <f t="shared" si="2"/>
        <v>-5.3311704624387612E-2</v>
      </c>
      <c r="E153" s="66">
        <f t="shared" si="2"/>
        <v>1.3076118659099079E-2</v>
      </c>
      <c r="F153" s="66">
        <f t="shared" si="2"/>
        <v>0.11075864624438303</v>
      </c>
      <c r="G153" s="66">
        <f t="shared" si="1"/>
        <v>-4.5502845900535438E-2</v>
      </c>
      <c r="H153" s="66">
        <f t="shared" si="1"/>
        <v>1.8252122340880934</v>
      </c>
      <c r="I153" s="66">
        <f>IFERROR((SUMIFS(I$77:I$146,$B$77:$B$146,$B153,$C$77:$C$146,MAX($C$77:$C$146))/SUMIFS(I$77:I$146,$B$77:$B$146,$B153,$C$77:$C$146,MAX($C$77:$C$146)-1))-1, "-")</f>
        <v>0.19556434438466264</v>
      </c>
      <c r="J153" s="66">
        <f t="shared" si="1"/>
        <v>3.0125798731125197E-2</v>
      </c>
      <c r="K153" s="54"/>
    </row>
    <row r="154" spans="2:11" ht="20.25" customHeight="1">
      <c r="B154" s="41" t="str">
        <f>I66</f>
        <v>62</v>
      </c>
      <c r="C154" s="53"/>
      <c r="D154" s="66">
        <f t="shared" si="2"/>
        <v>-0.10015592688131814</v>
      </c>
      <c r="E154" s="66">
        <f t="shared" si="2"/>
        <v>1.1005803449031237E-2</v>
      </c>
      <c r="F154" s="66">
        <f t="shared" si="2"/>
        <v>0.13300924031312222</v>
      </c>
      <c r="G154" s="66">
        <f t="shared" si="1"/>
        <v>-0.10092444458455141</v>
      </c>
      <c r="H154" s="66">
        <f t="shared" si="1"/>
        <v>0.26655027596452396</v>
      </c>
      <c r="I154" s="66">
        <f t="shared" si="1"/>
        <v>4.8692429380407631E-2</v>
      </c>
      <c r="J154" s="66">
        <f t="shared" si="1"/>
        <v>6.9646649921988768E-2</v>
      </c>
      <c r="K154" s="54"/>
    </row>
    <row r="155" spans="2:11" ht="20.25" customHeight="1" thickBot="1"/>
    <row r="156" spans="2:11" ht="17.25" thickTop="1">
      <c r="B156" s="25" t="s">
        <v>51</v>
      </c>
      <c r="C156" s="25"/>
      <c r="D156" s="25"/>
      <c r="E156" s="25"/>
      <c r="F156" s="171" t="s">
        <v>75</v>
      </c>
      <c r="G156" s="42"/>
      <c r="H156" s="25"/>
      <c r="I156" s="25"/>
    </row>
    <row r="157" spans="2:11">
      <c r="B157" s="26" t="s">
        <v>33</v>
      </c>
      <c r="C157" s="26" t="s">
        <v>52</v>
      </c>
      <c r="D157" s="26"/>
      <c r="E157" s="26"/>
      <c r="F157" s="90" t="s">
        <v>76</v>
      </c>
      <c r="G157" s="43"/>
      <c r="H157" s="45" t="s">
        <v>79</v>
      </c>
      <c r="I157" s="45"/>
    </row>
    <row r="158" spans="2:11">
      <c r="B158" s="26" t="s">
        <v>34</v>
      </c>
      <c r="C158" s="26" t="s">
        <v>53</v>
      </c>
      <c r="D158" s="26"/>
      <c r="E158" s="26"/>
      <c r="F158" s="90" t="s">
        <v>77</v>
      </c>
      <c r="G158" s="43"/>
      <c r="H158" s="45" t="s">
        <v>80</v>
      </c>
      <c r="I158" s="45"/>
    </row>
    <row r="159" spans="2:11">
      <c r="B159" s="26" t="s">
        <v>4</v>
      </c>
      <c r="C159" s="26" t="s">
        <v>54</v>
      </c>
      <c r="D159" s="26"/>
      <c r="E159" s="26"/>
      <c r="F159" s="90" t="s">
        <v>78</v>
      </c>
      <c r="G159" s="43"/>
      <c r="H159" s="45" t="s">
        <v>81</v>
      </c>
      <c r="I159" s="45"/>
    </row>
    <row r="160" spans="2:11">
      <c r="B160" s="26" t="s">
        <v>5</v>
      </c>
      <c r="C160" s="26" t="s">
        <v>55</v>
      </c>
      <c r="D160" s="26"/>
      <c r="E160" s="26"/>
      <c r="F160" s="90" t="s">
        <v>85</v>
      </c>
      <c r="G160" s="43"/>
      <c r="H160" s="45" t="s">
        <v>82</v>
      </c>
      <c r="I160" s="45"/>
    </row>
    <row r="161" spans="2:9">
      <c r="B161" s="26" t="s">
        <v>56</v>
      </c>
      <c r="C161" s="26" t="s">
        <v>57</v>
      </c>
      <c r="D161" s="26"/>
      <c r="E161" s="26"/>
      <c r="F161" s="90" t="s">
        <v>86</v>
      </c>
      <c r="G161" s="43"/>
      <c r="H161" s="45" t="s">
        <v>83</v>
      </c>
      <c r="I161" s="45"/>
    </row>
    <row r="162" spans="2:9" ht="17.25" thickBot="1">
      <c r="B162" s="27" t="s">
        <v>58</v>
      </c>
      <c r="C162" s="27" t="s">
        <v>59</v>
      </c>
      <c r="D162" s="27"/>
      <c r="E162" s="27"/>
      <c r="F162" s="91" t="s">
        <v>87</v>
      </c>
      <c r="G162" s="44"/>
      <c r="H162" s="46" t="s">
        <v>84</v>
      </c>
      <c r="I162" s="46"/>
    </row>
    <row r="163" spans="2:9" ht="17.25" thickTop="1"/>
    <row r="164" spans="2:9" ht="6.75" customHeight="1"/>
  </sheetData>
  <mergeCells count="3">
    <mergeCell ref="O9:P9"/>
    <mergeCell ref="C4:D4"/>
    <mergeCell ref="C5:D5"/>
  </mergeCells>
  <phoneticPr fontId="2" type="noConversion"/>
  <conditionalFormatting sqref="B77:K146">
    <cfRule type="expression" dxfId="47" priority="11">
      <formula>$B77&lt;&gt;$B78</formula>
    </cfRule>
  </conditionalFormatting>
  <conditionalFormatting sqref="C67:K67">
    <cfRule type="containsText" dxfId="46" priority="15" operator="containsText" text="F">
      <formula>NOT(ISERROR(SEARCH("F",C67)))</formula>
    </cfRule>
    <cfRule type="containsText" dxfId="45" priority="16" operator="containsText" text="D">
      <formula>NOT(ISERROR(SEARCH("D",C67)))</formula>
    </cfRule>
    <cfRule type="containsText" dxfId="44" priority="17" operator="containsText" text="S">
      <formula>NOT(ISERROR(SEARCH("S",C67)))</formula>
    </cfRule>
    <cfRule type="containsText" dxfId="43" priority="18" operator="containsText" text="A">
      <formula>NOT(ISERROR(SEARCH("A",C67)))</formula>
    </cfRule>
  </conditionalFormatting>
  <conditionalFormatting sqref="D54:K54 D56:K57 D58:D63 D64:K65 D74:K74 D147:K147 K148:K154">
    <cfRule type="containsText" dxfId="42" priority="73" operator="containsText" text="악화">
      <formula>NOT(ISERROR(SEARCH("악화",D54)))</formula>
    </cfRule>
  </conditionalFormatting>
  <conditionalFormatting sqref="D54:K54 D56:K57 D64:K65 D74:K74 D147:K147 K148:K154 D58:D63">
    <cfRule type="containsText" dxfId="41" priority="72" operator="containsText" text="개선">
      <formula>NOT(ISERROR(SEARCH("개선",D54)))</formula>
    </cfRule>
  </conditionalFormatting>
  <conditionalFormatting sqref="G4:G5">
    <cfRule type="containsText" dxfId="40" priority="23" operator="containsText" text="S">
      <formula>NOT(ISERROR(SEARCH("S",G4)))</formula>
    </cfRule>
    <cfRule type="containsText" dxfId="39" priority="24" operator="containsText" text="A">
      <formula>NOT(ISERROR(SEARCH("A",G4)))</formula>
    </cfRule>
  </conditionalFormatting>
  <conditionalFormatting sqref="G5">
    <cfRule type="containsText" dxfId="38" priority="19" operator="containsText" text="F">
      <formula>NOT(ISERROR(SEARCH("F",G5)))</formula>
    </cfRule>
    <cfRule type="containsText" dxfId="37" priority="20" operator="containsText" text="D">
      <formula>NOT(ISERROR(SEARCH("D",G5)))</formula>
    </cfRule>
  </conditionalFormatting>
  <conditionalFormatting sqref="K1:K21 J22">
    <cfRule type="containsText" dxfId="36" priority="1" operator="containsText" text="D">
      <formula>NOT(ISERROR(SEARCH("D",J1)))</formula>
    </cfRule>
    <cfRule type="containsText" dxfId="35" priority="2" operator="containsText" text="F">
      <formula>NOT(ISERROR(SEARCH("F",J1)))</formula>
    </cfRule>
    <cfRule type="containsText" dxfId="34" priority="3" operator="containsText" text="S">
      <formula>NOT(ISERROR(SEARCH("S",J1)))</formula>
    </cfRule>
    <cfRule type="containsText" dxfId="33" priority="4" operator="containsText" text="A">
      <formula>NOT(ISERROR(SEARCH("A",J1)))</formula>
    </cfRule>
  </conditionalFormatting>
  <conditionalFormatting sqref="K24:K28 K30:K66">
    <cfRule type="containsText" dxfId="32" priority="25" operator="containsText" text="D">
      <formula>NOT(ISERROR(SEARCH("D",K24)))</formula>
    </cfRule>
    <cfRule type="containsText" dxfId="31" priority="26" operator="containsText" text="F">
      <formula>NOT(ISERROR(SEARCH("F",K24)))</formula>
    </cfRule>
    <cfRule type="containsText" dxfId="30" priority="27" operator="containsText" text="S">
      <formula>NOT(ISERROR(SEARCH("S",K24)))</formula>
    </cfRule>
    <cfRule type="containsText" dxfId="29" priority="28" operator="containsText" text="A">
      <formula>NOT(ISERROR(SEARCH("A",K24)))</formula>
    </cfRule>
  </conditionalFormatting>
  <conditionalFormatting sqref="K68:K1048576">
    <cfRule type="containsText" dxfId="28" priority="7" operator="containsText" text="D">
      <formula>NOT(ISERROR(SEARCH("D",K68)))</formula>
    </cfRule>
    <cfRule type="containsText" dxfId="27" priority="8" operator="containsText" text="F">
      <formula>NOT(ISERROR(SEARCH("F",K68)))</formula>
    </cfRule>
    <cfRule type="containsText" dxfId="26" priority="9" operator="containsText" text="S">
      <formula>NOT(ISERROR(SEARCH("S",K68)))</formula>
    </cfRule>
    <cfRule type="containsText" dxfId="25" priority="10" operator="containsText" text="A">
      <formula>NOT(ISERROR(SEARCH("A",K68)))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D148:J154</xm:sqref>
        </x14:conditionalFormatting>
        <x14:conditionalFormatting xmlns:xm="http://schemas.microsoft.com/office/excel/2006/main">
          <x14:cfRule type="iconSet" priority="5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159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145</v>
      </c>
      <c r="C4" s="137" t="s">
        <v>1</v>
      </c>
      <c r="D4" s="137" t="s">
        <v>10</v>
      </c>
      <c r="E4" s="138" t="s">
        <v>144</v>
      </c>
      <c r="F4" s="124" t="s">
        <v>45</v>
      </c>
      <c r="G4" s="148" t="s">
        <v>149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64</v>
      </c>
      <c r="BA4" s="97" t="s">
        <v>129</v>
      </c>
      <c r="BB4" t="s">
        <v>137</v>
      </c>
      <c r="BC4" t="s">
        <v>138</v>
      </c>
      <c r="BD4" t="s">
        <v>113</v>
      </c>
      <c r="BE4" t="s">
        <v>139</v>
      </c>
      <c r="BF4" t="s">
        <v>140</v>
      </c>
      <c r="BG4" t="s">
        <v>88</v>
      </c>
      <c r="BH4" t="s">
        <v>139</v>
      </c>
      <c r="BI4" t="s">
        <v>140</v>
      </c>
      <c r="BJ4" t="s">
        <v>88</v>
      </c>
      <c r="BL4" t="s">
        <v>141</v>
      </c>
      <c r="BM4" t="s">
        <v>142</v>
      </c>
      <c r="BN4" t="s">
        <v>143</v>
      </c>
    </row>
    <row r="5" spans="1:66">
      <c r="A5" s="142" t="str">
        <f>W5</f>
        <v>삼환교통</v>
      </c>
      <c r="B5" s="142" t="str">
        <f>V5</f>
        <v>14</v>
      </c>
      <c r="C5" s="143" t="str">
        <f>Y5</f>
        <v>70바3110</v>
      </c>
      <c r="D5" s="131" t="str">
        <f>Z5</f>
        <v>대형</v>
      </c>
      <c r="E5" s="127" t="str">
        <f>AZ5</f>
        <v>D</v>
      </c>
      <c r="F5" s="150">
        <f>G5/H5</f>
        <v>0.84761904761904761</v>
      </c>
      <c r="G5" s="151">
        <f>AE5</f>
        <v>1.78</v>
      </c>
      <c r="H5" s="152">
        <f>AF5</f>
        <v>2.1</v>
      </c>
      <c r="I5" s="153">
        <f>AC5</f>
        <v>3559.5990000000002</v>
      </c>
      <c r="J5" s="154">
        <f>AI5/AH5</f>
        <v>3.8177090245995353E-2</v>
      </c>
      <c r="K5" s="154">
        <f>AJ5/AH5</f>
        <v>0.3392843344944263</v>
      </c>
      <c r="L5" s="154">
        <f>AK5/AC5</f>
        <v>0.22137325018913645</v>
      </c>
      <c r="M5" s="155">
        <f>AG5</f>
        <v>11.691000000000001</v>
      </c>
      <c r="N5" s="156">
        <f>IF(AW5=0,AT5,"속도계이상")</f>
        <v>0.64600000000000002</v>
      </c>
      <c r="O5" s="156">
        <f>IF(AW5=0,AU5,"속도계이상")</f>
        <v>14.215</v>
      </c>
      <c r="P5" s="157">
        <f>AQ5/60</f>
        <v>0</v>
      </c>
      <c r="Q5" s="158">
        <f>AN5</f>
        <v>74</v>
      </c>
      <c r="R5" s="159">
        <f>AC5/(AH5-AI5-AJ5)</f>
        <v>25.197371085814602</v>
      </c>
      <c r="S5" s="144">
        <f>IF(AW5=0,AL5,"속도계이상")</f>
        <v>23</v>
      </c>
      <c r="T5" s="144">
        <f>IF(AW5=0,AM5,"속도계이상")</f>
        <v>506</v>
      </c>
      <c r="U5" t="s">
        <v>117</v>
      </c>
      <c r="V5" s="5" t="s">
        <v>118</v>
      </c>
      <c r="W5" t="s">
        <v>117</v>
      </c>
      <c r="X5" s="5" t="s">
        <v>118</v>
      </c>
      <c r="Y5" t="s">
        <v>203</v>
      </c>
      <c r="Z5" t="s">
        <v>197</v>
      </c>
      <c r="AA5" t="s">
        <v>48</v>
      </c>
      <c r="AB5">
        <v>514</v>
      </c>
      <c r="AC5" s="1">
        <v>3559.5990000000002</v>
      </c>
      <c r="AD5" s="1">
        <v>2000.0519999999999</v>
      </c>
      <c r="AE5" s="28">
        <v>1.78</v>
      </c>
      <c r="AF5">
        <v>2.1</v>
      </c>
      <c r="AG5">
        <v>11.691000000000001</v>
      </c>
      <c r="AH5">
        <v>226.923554</v>
      </c>
      <c r="AI5">
        <v>8.6632809999999996</v>
      </c>
      <c r="AJ5">
        <v>76.991607000000002</v>
      </c>
      <c r="AK5">
        <v>788</v>
      </c>
      <c r="AL5">
        <v>23</v>
      </c>
      <c r="AM5">
        <v>506</v>
      </c>
      <c r="AN5">
        <v>74</v>
      </c>
      <c r="AO5">
        <v>15.686335</v>
      </c>
      <c r="AP5">
        <v>76.8</v>
      </c>
      <c r="AQ5">
        <v>0</v>
      </c>
      <c r="AR5">
        <v>40</v>
      </c>
      <c r="AS5">
        <v>9957</v>
      </c>
      <c r="AT5">
        <v>0.64600000000000002</v>
      </c>
      <c r="AU5">
        <v>14.215</v>
      </c>
      <c r="AV5">
        <v>30342</v>
      </c>
      <c r="AW5">
        <v>0</v>
      </c>
      <c r="AX5" s="29">
        <v>0.44</v>
      </c>
      <c r="AY5">
        <v>0.84761904761904761</v>
      </c>
      <c r="AZ5" t="s">
        <v>66</v>
      </c>
      <c r="BA5" t="s">
        <v>204</v>
      </c>
      <c r="BB5">
        <v>1</v>
      </c>
      <c r="BC5" t="s">
        <v>209</v>
      </c>
      <c r="BD5">
        <v>6</v>
      </c>
      <c r="BE5">
        <v>41067.785000000011</v>
      </c>
      <c r="BF5">
        <v>8.6676186699623542E-2</v>
      </c>
      <c r="BG5">
        <v>7.3468386821585671E-2</v>
      </c>
      <c r="BH5">
        <v>538271.82599999988</v>
      </c>
      <c r="BI5">
        <v>6.6130137749398034E-3</v>
      </c>
      <c r="BJ5">
        <v>5.6053164378061186E-3</v>
      </c>
      <c r="BK5">
        <v>1</v>
      </c>
      <c r="BL5" t="s">
        <v>66</v>
      </c>
      <c r="BM5">
        <v>0</v>
      </c>
      <c r="BN5" t="s">
        <v>811</v>
      </c>
    </row>
    <row r="6" spans="1:66">
      <c r="A6" s="139" t="str">
        <f t="shared" ref="A6:A7" si="0">W6</f>
        <v>삼환교통</v>
      </c>
      <c r="B6" s="139" t="str">
        <f t="shared" ref="B6:B7" si="1">V6</f>
        <v>14</v>
      </c>
      <c r="C6" s="140" t="str">
        <f t="shared" ref="C6:C7" si="2">Y6</f>
        <v>70바3121</v>
      </c>
      <c r="D6" s="114" t="str">
        <f t="shared" ref="D6:D7" si="3">Z6</f>
        <v>저상</v>
      </c>
      <c r="E6" s="110" t="str">
        <f>AZ6</f>
        <v>C</v>
      </c>
      <c r="F6" s="160">
        <f>G6/H6</f>
        <v>0.85650000000000004</v>
      </c>
      <c r="G6" s="161">
        <f>AE6</f>
        <v>1.7130000000000001</v>
      </c>
      <c r="H6" s="162">
        <f>AF6</f>
        <v>2</v>
      </c>
      <c r="I6" s="163">
        <f t="shared" ref="I6:I7" si="4">AC6</f>
        <v>3417.192</v>
      </c>
      <c r="J6" s="164">
        <f t="shared" ref="J6:J7" si="5">AI6/AH6</f>
        <v>1.4700274177232089E-2</v>
      </c>
      <c r="K6" s="164">
        <f t="shared" ref="K6:K7" si="6">AJ6/AH6</f>
        <v>0.3320401327916801</v>
      </c>
      <c r="L6" s="164">
        <f t="shared" ref="L6:L7" si="7">AK6/AC6</f>
        <v>0.33858208728101902</v>
      </c>
      <c r="M6" s="165">
        <f t="shared" ref="M6:M7" si="8">AG6</f>
        <v>14.129</v>
      </c>
      <c r="N6" s="166">
        <f t="shared" ref="N6:N7" si="9">IF(AW6=0,AT6,"속도계이상")</f>
        <v>0.90700000000000003</v>
      </c>
      <c r="O6" s="166">
        <f t="shared" ref="O6:O7" si="10">IF(AW6=0,AU6,"속도계이상")</f>
        <v>12.904999999999999</v>
      </c>
      <c r="P6" s="167">
        <f t="shared" ref="P6:P7" si="11">AQ6/60</f>
        <v>0</v>
      </c>
      <c r="Q6" s="168">
        <f t="shared" ref="Q6:Q7" si="12">AN6</f>
        <v>64</v>
      </c>
      <c r="R6" s="169">
        <f t="shared" ref="R6:R7" si="13">AC6/(AH6-AI6-AJ6)</f>
        <v>25.675625862126978</v>
      </c>
      <c r="S6" s="141">
        <f t="shared" ref="S6:S7" si="14">IF(AW6=0,AL6,"속도계이상")</f>
        <v>31</v>
      </c>
      <c r="T6" s="141">
        <f t="shared" ref="T6:T7" si="15">IF(AW6=0,AM6,"속도계이상")</f>
        <v>441</v>
      </c>
      <c r="U6" t="s">
        <v>117</v>
      </c>
      <c r="V6" s="5" t="s">
        <v>118</v>
      </c>
      <c r="W6" t="s">
        <v>117</v>
      </c>
      <c r="X6" s="5" t="s">
        <v>118</v>
      </c>
      <c r="Y6" t="s">
        <v>206</v>
      </c>
      <c r="Z6" t="s">
        <v>207</v>
      </c>
      <c r="AA6" t="s">
        <v>48</v>
      </c>
      <c r="AB6">
        <v>514</v>
      </c>
      <c r="AC6" s="1">
        <v>3417.192</v>
      </c>
      <c r="AD6" s="1">
        <v>1994.3309999999999</v>
      </c>
      <c r="AE6" s="28">
        <v>1.7130000000000001</v>
      </c>
      <c r="AF6">
        <v>2</v>
      </c>
      <c r="AG6">
        <v>14.129</v>
      </c>
      <c r="AH6">
        <v>203.73354699999999</v>
      </c>
      <c r="AI6">
        <v>2.994939</v>
      </c>
      <c r="AJ6">
        <v>67.647713999999993</v>
      </c>
      <c r="AK6">
        <v>1157</v>
      </c>
      <c r="AL6">
        <v>31</v>
      </c>
      <c r="AM6">
        <v>441</v>
      </c>
      <c r="AN6">
        <v>64</v>
      </c>
      <c r="AO6">
        <v>16.772848</v>
      </c>
      <c r="AP6">
        <v>19.600000000000001</v>
      </c>
      <c r="AQ6">
        <v>0</v>
      </c>
      <c r="AR6">
        <v>19</v>
      </c>
      <c r="AS6">
        <v>3300</v>
      </c>
      <c r="AT6">
        <v>0.90700000000000003</v>
      </c>
      <c r="AU6">
        <v>12.904999999999999</v>
      </c>
      <c r="AV6">
        <v>27889</v>
      </c>
      <c r="AW6">
        <v>0</v>
      </c>
      <c r="AX6" s="29">
        <v>0.47</v>
      </c>
      <c r="AY6">
        <v>0.85650000000000004</v>
      </c>
      <c r="AZ6" t="s">
        <v>68</v>
      </c>
      <c r="BA6" t="s">
        <v>204</v>
      </c>
      <c r="BB6">
        <v>4</v>
      </c>
      <c r="BC6" t="s">
        <v>211</v>
      </c>
      <c r="BD6">
        <v>4</v>
      </c>
      <c r="BE6">
        <v>41067.785000000011</v>
      </c>
      <c r="BF6">
        <v>8.3208578207955436E-2</v>
      </c>
      <c r="BG6">
        <v>7.1268147235113835E-2</v>
      </c>
      <c r="BH6">
        <v>538271.82599999988</v>
      </c>
      <c r="BI6">
        <v>6.3484504202900652E-3</v>
      </c>
      <c r="BJ6">
        <v>5.4374477849784414E-3</v>
      </c>
      <c r="BK6">
        <v>1</v>
      </c>
      <c r="BL6" t="s">
        <v>68</v>
      </c>
      <c r="BM6">
        <v>0</v>
      </c>
      <c r="BN6" t="s">
        <v>811</v>
      </c>
    </row>
    <row r="7" spans="1:66">
      <c r="A7" s="142" t="str">
        <f t="shared" si="0"/>
        <v>삼환교통</v>
      </c>
      <c r="B7" s="142" t="str">
        <f t="shared" si="1"/>
        <v>14</v>
      </c>
      <c r="C7" s="143" t="str">
        <f t="shared" si="2"/>
        <v>70바3127</v>
      </c>
      <c r="D7" s="131" t="str">
        <f t="shared" si="3"/>
        <v>저상</v>
      </c>
      <c r="E7" s="127" t="str">
        <f t="shared" ref="E7:E45" si="16">AZ7</f>
        <v>C</v>
      </c>
      <c r="F7" s="150">
        <f t="shared" ref="F7:F45" si="17">G7/H7</f>
        <v>0.86199999999999999</v>
      </c>
      <c r="G7" s="151">
        <f t="shared" ref="G7:G45" si="18">AE7</f>
        <v>1.724</v>
      </c>
      <c r="H7" s="152">
        <f t="shared" ref="H7:H45" si="19">AF7</f>
        <v>2</v>
      </c>
      <c r="I7" s="153">
        <f t="shared" si="4"/>
        <v>4328.5720000000001</v>
      </c>
      <c r="J7" s="154">
        <f t="shared" si="5"/>
        <v>1.3541765162034619E-2</v>
      </c>
      <c r="K7" s="154">
        <f t="shared" si="6"/>
        <v>0.33303065224849071</v>
      </c>
      <c r="L7" s="154">
        <f t="shared" si="7"/>
        <v>0.23425739481750563</v>
      </c>
      <c r="M7" s="155">
        <f t="shared" si="8"/>
        <v>13.583</v>
      </c>
      <c r="N7" s="156">
        <f t="shared" si="9"/>
        <v>0.39300000000000002</v>
      </c>
      <c r="O7" s="156">
        <f t="shared" si="10"/>
        <v>33.683</v>
      </c>
      <c r="P7" s="157">
        <f t="shared" si="11"/>
        <v>0</v>
      </c>
      <c r="Q7" s="158">
        <f t="shared" si="12"/>
        <v>63</v>
      </c>
      <c r="R7" s="159">
        <f t="shared" si="13"/>
        <v>25.161674365811383</v>
      </c>
      <c r="S7" s="144">
        <f t="shared" si="14"/>
        <v>17</v>
      </c>
      <c r="T7" s="144">
        <f t="shared" si="15"/>
        <v>1458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208</v>
      </c>
      <c r="Z7" s="4" t="s">
        <v>207</v>
      </c>
      <c r="AA7" s="4" t="s">
        <v>48</v>
      </c>
      <c r="AB7" s="4">
        <v>514</v>
      </c>
      <c r="AC7" s="4">
        <v>4328.5720000000001</v>
      </c>
      <c r="AD7" s="4">
        <v>2511.2800000000002</v>
      </c>
      <c r="AE7" s="4">
        <v>1.724</v>
      </c>
      <c r="AF7" s="4">
        <v>2</v>
      </c>
      <c r="AG7" s="4">
        <v>13.583</v>
      </c>
      <c r="AH7" s="4">
        <v>263.27380199999999</v>
      </c>
      <c r="AI7" s="4">
        <v>3.5651920000000001</v>
      </c>
      <c r="AJ7" s="4">
        <v>87.678246000000001</v>
      </c>
      <c r="AK7" s="4">
        <v>1014</v>
      </c>
      <c r="AL7" s="4">
        <v>17</v>
      </c>
      <c r="AM7" s="4">
        <v>1458</v>
      </c>
      <c r="AN7" s="4">
        <v>63</v>
      </c>
      <c r="AO7" s="4">
        <v>16.441331999999999</v>
      </c>
      <c r="AP7" s="4">
        <v>63.2</v>
      </c>
      <c r="AQ7" s="4">
        <v>0</v>
      </c>
      <c r="AR7" s="4">
        <v>14</v>
      </c>
      <c r="AS7" s="4">
        <v>4798</v>
      </c>
      <c r="AT7" s="4">
        <v>0.39300000000000002</v>
      </c>
      <c r="AU7" s="4">
        <v>33.683</v>
      </c>
      <c r="AV7" s="4">
        <v>32761</v>
      </c>
      <c r="AW7" s="4">
        <v>0</v>
      </c>
      <c r="AX7" s="30">
        <v>0.47</v>
      </c>
      <c r="AY7">
        <v>0.86199999999999999</v>
      </c>
      <c r="AZ7" t="s">
        <v>68</v>
      </c>
      <c r="BA7" t="s">
        <v>204</v>
      </c>
      <c r="BB7">
        <v>2</v>
      </c>
      <c r="BC7" t="s">
        <v>205</v>
      </c>
      <c r="BD7">
        <v>8</v>
      </c>
      <c r="BE7">
        <v>41067.785000000011</v>
      </c>
      <c r="BF7">
        <v>0.10540066867497234</v>
      </c>
      <c r="BG7">
        <v>9.0855376397826162E-2</v>
      </c>
      <c r="BH7">
        <v>538271.82599999988</v>
      </c>
      <c r="BI7">
        <v>8.0416098166728144E-3</v>
      </c>
      <c r="BJ7">
        <v>6.9318676619719655E-3</v>
      </c>
      <c r="BK7">
        <v>1</v>
      </c>
      <c r="BL7" t="s">
        <v>68</v>
      </c>
      <c r="BM7">
        <v>0</v>
      </c>
      <c r="BN7" t="s">
        <v>811</v>
      </c>
    </row>
    <row r="8" spans="1:66">
      <c r="A8" s="139" t="str">
        <f t="shared" ref="A8:A45" si="20">W8</f>
        <v>삼환교통</v>
      </c>
      <c r="B8" s="139" t="str">
        <f t="shared" ref="B8:B45" si="21">V8</f>
        <v>14</v>
      </c>
      <c r="C8" s="140" t="str">
        <f t="shared" ref="C8:C45" si="22">Y8</f>
        <v>70바3146</v>
      </c>
      <c r="D8" s="114" t="str">
        <f t="shared" ref="D8:D45" si="23">Z8</f>
        <v>대형</v>
      </c>
      <c r="E8" s="110" t="str">
        <f t="shared" si="16"/>
        <v>C</v>
      </c>
      <c r="F8" s="160">
        <f t="shared" si="17"/>
        <v>0.8568181818181817</v>
      </c>
      <c r="G8" s="161">
        <f t="shared" si="18"/>
        <v>1.885</v>
      </c>
      <c r="H8" s="162">
        <f t="shared" si="19"/>
        <v>2.2000000000000002</v>
      </c>
      <c r="I8" s="163">
        <f t="shared" ref="I8:I45" si="24">AC8</f>
        <v>5525.0550000000003</v>
      </c>
      <c r="J8" s="164">
        <f t="shared" ref="J8:J45" si="25">AI8/AH8</f>
        <v>1.9063197374162216E-2</v>
      </c>
      <c r="K8" s="164">
        <f t="shared" ref="K8:K45" si="26">AJ8/AH8</f>
        <v>0.361077191324913</v>
      </c>
      <c r="L8" s="164">
        <f t="shared" ref="L8:L45" si="27">AK8/AC8</f>
        <v>0.16144635664260354</v>
      </c>
      <c r="M8" s="165">
        <f t="shared" ref="M8:M45" si="28">AG8</f>
        <v>11.541</v>
      </c>
      <c r="N8" s="166">
        <f t="shared" ref="N8:N45" si="29">IF(AW8=0,AT8,"속도계이상")</f>
        <v>0.52500000000000002</v>
      </c>
      <c r="O8" s="166">
        <f t="shared" ref="O8:O45" si="30">IF(AW8=0,AU8,"속도계이상")</f>
        <v>9.593</v>
      </c>
      <c r="P8" s="167">
        <f t="shared" ref="P8:P45" si="31">AQ8/60</f>
        <v>0</v>
      </c>
      <c r="Q8" s="168">
        <f t="shared" ref="Q8:Q45" si="32">AN8</f>
        <v>82</v>
      </c>
      <c r="R8" s="169">
        <f t="shared" ref="R8:R45" si="33">AC8/(AH8-AI8-AJ8)</f>
        <v>24.265593424573634</v>
      </c>
      <c r="S8" s="141">
        <f t="shared" ref="S8:S45" si="34">IF(AW8=0,AL8,"속도계이상")</f>
        <v>29</v>
      </c>
      <c r="T8" s="141">
        <f t="shared" ref="T8:T45" si="35">IF(AW8=0,AM8,"속도계이상")</f>
        <v>530</v>
      </c>
      <c r="U8" t="s">
        <v>117</v>
      </c>
      <c r="V8" s="5" t="s">
        <v>118</v>
      </c>
      <c r="W8" t="s">
        <v>117</v>
      </c>
      <c r="X8" s="5" t="s">
        <v>118</v>
      </c>
      <c r="Y8" t="s">
        <v>212</v>
      </c>
      <c r="Z8" t="s">
        <v>197</v>
      </c>
      <c r="AA8" t="s">
        <v>48</v>
      </c>
      <c r="AB8">
        <v>514</v>
      </c>
      <c r="AC8" s="1">
        <v>5525.0550000000003</v>
      </c>
      <c r="AD8" s="1">
        <v>2931.549</v>
      </c>
      <c r="AE8" s="28">
        <v>1.885</v>
      </c>
      <c r="AF8">
        <v>2.2000000000000002</v>
      </c>
      <c r="AG8">
        <v>11.541</v>
      </c>
      <c r="AH8">
        <v>367.32657499999999</v>
      </c>
      <c r="AI8">
        <v>7.0024189999999997</v>
      </c>
      <c r="AJ8">
        <v>132.63324800000001</v>
      </c>
      <c r="AK8">
        <v>892</v>
      </c>
      <c r="AL8">
        <v>29</v>
      </c>
      <c r="AM8">
        <v>530</v>
      </c>
      <c r="AN8">
        <v>82</v>
      </c>
      <c r="AO8">
        <v>15.041261</v>
      </c>
      <c r="AP8">
        <v>1815.3</v>
      </c>
      <c r="AQ8">
        <v>0</v>
      </c>
      <c r="AR8">
        <v>53</v>
      </c>
      <c r="AS8">
        <v>19193</v>
      </c>
      <c r="AT8">
        <v>0.52500000000000002</v>
      </c>
      <c r="AU8">
        <v>9.593</v>
      </c>
      <c r="AV8">
        <v>47598</v>
      </c>
      <c r="AW8">
        <v>0</v>
      </c>
      <c r="AX8" s="29">
        <v>0.48</v>
      </c>
      <c r="AY8">
        <v>0.8568181818181817</v>
      </c>
      <c r="AZ8" t="s">
        <v>68</v>
      </c>
      <c r="BA8" t="s">
        <v>204</v>
      </c>
      <c r="BB8">
        <v>3</v>
      </c>
      <c r="BC8" t="s">
        <v>215</v>
      </c>
      <c r="BD8">
        <v>12</v>
      </c>
      <c r="BE8">
        <v>41067.785000000011</v>
      </c>
      <c r="BF8">
        <v>0.13453501327135123</v>
      </c>
      <c r="BG8">
        <v>0.1152720454620441</v>
      </c>
      <c r="BH8">
        <v>538271.82599999988</v>
      </c>
      <c r="BI8">
        <v>1.0264432825804264E-2</v>
      </c>
      <c r="BJ8">
        <v>8.7947526712004696E-3</v>
      </c>
      <c r="BK8">
        <v>1</v>
      </c>
      <c r="BL8" t="s">
        <v>66</v>
      </c>
      <c r="BM8">
        <v>1</v>
      </c>
      <c r="BN8" t="s">
        <v>809</v>
      </c>
    </row>
    <row r="9" spans="1:66">
      <c r="A9" s="142" t="str">
        <f t="shared" si="20"/>
        <v>삼환교통</v>
      </c>
      <c r="B9" s="142" t="str">
        <f t="shared" si="21"/>
        <v>14</v>
      </c>
      <c r="C9" s="143" t="str">
        <f t="shared" si="22"/>
        <v>70바3162</v>
      </c>
      <c r="D9" s="131" t="str">
        <f t="shared" si="23"/>
        <v>대형</v>
      </c>
      <c r="E9" s="127" t="str">
        <f t="shared" si="16"/>
        <v>F</v>
      </c>
      <c r="F9" s="150">
        <f t="shared" si="17"/>
        <v>0.78086956521739137</v>
      </c>
      <c r="G9" s="151">
        <f t="shared" si="18"/>
        <v>1.796</v>
      </c>
      <c r="H9" s="152">
        <f t="shared" si="19"/>
        <v>2.2999999999999998</v>
      </c>
      <c r="I9" s="153">
        <f t="shared" si="24"/>
        <v>4525.3519999999999</v>
      </c>
      <c r="J9" s="154">
        <f t="shared" si="25"/>
        <v>2.9220016793390997E-2</v>
      </c>
      <c r="K9" s="154">
        <f t="shared" si="26"/>
        <v>0.33091222468774567</v>
      </c>
      <c r="L9" s="154">
        <f t="shared" si="27"/>
        <v>0.21434796674380246</v>
      </c>
      <c r="M9" s="155">
        <f t="shared" si="28"/>
        <v>10.013</v>
      </c>
      <c r="N9" s="156">
        <f t="shared" si="29"/>
        <v>0.61899999999999999</v>
      </c>
      <c r="O9" s="156">
        <f t="shared" si="30"/>
        <v>17.965</v>
      </c>
      <c r="P9" s="157">
        <f t="shared" si="31"/>
        <v>0</v>
      </c>
      <c r="Q9" s="158">
        <f t="shared" si="32"/>
        <v>81</v>
      </c>
      <c r="R9" s="159">
        <f t="shared" si="33"/>
        <v>24.253772679680562</v>
      </c>
      <c r="S9" s="144">
        <f t="shared" si="34"/>
        <v>28</v>
      </c>
      <c r="T9" s="144">
        <f t="shared" si="35"/>
        <v>813</v>
      </c>
      <c r="U9" t="s">
        <v>117</v>
      </c>
      <c r="V9" s="5" t="s">
        <v>118</v>
      </c>
      <c r="W9" t="s">
        <v>117</v>
      </c>
      <c r="X9" s="5" t="s">
        <v>118</v>
      </c>
      <c r="Y9" t="s">
        <v>213</v>
      </c>
      <c r="Z9" t="s">
        <v>197</v>
      </c>
      <c r="AA9" t="s">
        <v>48</v>
      </c>
      <c r="AB9">
        <v>514</v>
      </c>
      <c r="AC9" s="1">
        <v>4525.3519999999999</v>
      </c>
      <c r="AD9" s="1">
        <v>2519.4259999999999</v>
      </c>
      <c r="AE9" s="28">
        <v>1.796</v>
      </c>
      <c r="AF9">
        <v>2.2999999999999998</v>
      </c>
      <c r="AG9">
        <v>10.013</v>
      </c>
      <c r="AH9">
        <v>291.59685500000001</v>
      </c>
      <c r="AI9">
        <v>8.5204649999999997</v>
      </c>
      <c r="AJ9">
        <v>96.492964000000001</v>
      </c>
      <c r="AK9">
        <v>970</v>
      </c>
      <c r="AL9">
        <v>28</v>
      </c>
      <c r="AM9">
        <v>813</v>
      </c>
      <c r="AN9">
        <v>81</v>
      </c>
      <c r="AO9">
        <v>15.519207</v>
      </c>
      <c r="AP9">
        <v>2350.9</v>
      </c>
      <c r="AQ9">
        <v>0</v>
      </c>
      <c r="AR9">
        <v>9</v>
      </c>
      <c r="AS9">
        <v>4251</v>
      </c>
      <c r="AT9">
        <v>0.61899999999999999</v>
      </c>
      <c r="AU9">
        <v>17.965</v>
      </c>
      <c r="AV9">
        <v>39720</v>
      </c>
      <c r="AW9">
        <v>0</v>
      </c>
      <c r="AX9" s="29">
        <v>0.42</v>
      </c>
      <c r="AY9">
        <v>0.78086956521739137</v>
      </c>
      <c r="AZ9" t="s">
        <v>69</v>
      </c>
      <c r="BA9" t="s">
        <v>204</v>
      </c>
      <c r="BB9">
        <v>3</v>
      </c>
      <c r="BC9" t="s">
        <v>940</v>
      </c>
      <c r="BD9">
        <v>9</v>
      </c>
      <c r="BE9">
        <v>41067.785000000011</v>
      </c>
      <c r="BF9">
        <v>0.11019225896892172</v>
      </c>
      <c r="BG9">
        <v>8.6045781351384104E-2</v>
      </c>
      <c r="BH9">
        <v>538271.82599999988</v>
      </c>
      <c r="BI9">
        <v>8.4071871894703266E-3</v>
      </c>
      <c r="BJ9">
        <v>6.5649166053429161E-3</v>
      </c>
      <c r="BK9">
        <v>1</v>
      </c>
      <c r="BL9" t="s">
        <v>69</v>
      </c>
      <c r="BM9">
        <v>0</v>
      </c>
      <c r="BN9" t="s">
        <v>811</v>
      </c>
    </row>
    <row r="10" spans="1:66">
      <c r="A10" s="139" t="str">
        <f t="shared" si="20"/>
        <v>삼환교통</v>
      </c>
      <c r="B10" s="139" t="str">
        <f t="shared" si="21"/>
        <v>14</v>
      </c>
      <c r="C10" s="140" t="str">
        <f t="shared" si="22"/>
        <v>70바3175</v>
      </c>
      <c r="D10" s="114" t="str">
        <f t="shared" si="23"/>
        <v>대형</v>
      </c>
      <c r="E10" s="110" t="str">
        <f t="shared" si="16"/>
        <v>D</v>
      </c>
      <c r="F10" s="160">
        <f t="shared" si="17"/>
        <v>0.84190476190476182</v>
      </c>
      <c r="G10" s="161">
        <f t="shared" si="18"/>
        <v>1.768</v>
      </c>
      <c r="H10" s="162">
        <f t="shared" si="19"/>
        <v>2.1</v>
      </c>
      <c r="I10" s="163">
        <f t="shared" si="24"/>
        <v>3915.8620000000001</v>
      </c>
      <c r="J10" s="164">
        <f t="shared" si="25"/>
        <v>1.2639796489236911E-2</v>
      </c>
      <c r="K10" s="164">
        <f t="shared" si="26"/>
        <v>0.35280875355146801</v>
      </c>
      <c r="L10" s="164">
        <f t="shared" si="27"/>
        <v>0.1864212783800859</v>
      </c>
      <c r="M10" s="165">
        <f t="shared" si="28"/>
        <v>11.552</v>
      </c>
      <c r="N10" s="166">
        <f t="shared" si="29"/>
        <v>1.149</v>
      </c>
      <c r="O10" s="166">
        <f t="shared" si="30"/>
        <v>24.847999999999999</v>
      </c>
      <c r="P10" s="167">
        <f t="shared" si="31"/>
        <v>0.11</v>
      </c>
      <c r="Q10" s="168">
        <f t="shared" si="32"/>
        <v>87</v>
      </c>
      <c r="R10" s="169">
        <f t="shared" si="33"/>
        <v>25.431060463041767</v>
      </c>
      <c r="S10" s="141">
        <f t="shared" si="34"/>
        <v>45</v>
      </c>
      <c r="T10" s="141">
        <f t="shared" si="35"/>
        <v>973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214</v>
      </c>
      <c r="Z10" s="4" t="s">
        <v>197</v>
      </c>
      <c r="AA10" s="4" t="s">
        <v>48</v>
      </c>
      <c r="AB10" s="4">
        <v>514</v>
      </c>
      <c r="AC10" s="4">
        <v>3915.8620000000001</v>
      </c>
      <c r="AD10" s="4">
        <v>2214.3209999999999</v>
      </c>
      <c r="AE10" s="4">
        <v>1.768</v>
      </c>
      <c r="AF10" s="4">
        <v>2.1</v>
      </c>
      <c r="AG10" s="4">
        <v>11.552</v>
      </c>
      <c r="AH10" s="4">
        <v>242.65881200000001</v>
      </c>
      <c r="AI10" s="4">
        <v>3.0671580000000001</v>
      </c>
      <c r="AJ10" s="4">
        <v>85.612153000000006</v>
      </c>
      <c r="AK10" s="4">
        <v>730</v>
      </c>
      <c r="AL10" s="4">
        <v>45</v>
      </c>
      <c r="AM10" s="4">
        <v>973</v>
      </c>
      <c r="AN10" s="4">
        <v>87</v>
      </c>
      <c r="AO10" s="4">
        <v>16.137315999999998</v>
      </c>
      <c r="AP10" s="4">
        <v>2155.6999999999998</v>
      </c>
      <c r="AQ10" s="4">
        <v>6.6</v>
      </c>
      <c r="AR10" s="4">
        <v>10</v>
      </c>
      <c r="AS10" s="4">
        <v>3026</v>
      </c>
      <c r="AT10" s="4">
        <v>1.149</v>
      </c>
      <c r="AU10" s="4">
        <v>24.847999999999999</v>
      </c>
      <c r="AV10" s="4">
        <v>29653</v>
      </c>
      <c r="AW10" s="4">
        <v>0</v>
      </c>
      <c r="AX10" s="30">
        <v>0.43</v>
      </c>
      <c r="AY10">
        <v>0.84190476190476182</v>
      </c>
      <c r="AZ10" t="s">
        <v>66</v>
      </c>
      <c r="BA10" t="s">
        <v>204</v>
      </c>
      <c r="BB10">
        <v>2</v>
      </c>
      <c r="BC10" t="s">
        <v>833</v>
      </c>
      <c r="BD10">
        <v>7</v>
      </c>
      <c r="BE10">
        <v>41067.785000000011</v>
      </c>
      <c r="BF10">
        <v>9.5351185850417769E-2</v>
      </c>
      <c r="BG10">
        <v>8.0276617420732665E-2</v>
      </c>
      <c r="BH10">
        <v>538271.82599999988</v>
      </c>
      <c r="BI10">
        <v>7.274878250826379E-3</v>
      </c>
      <c r="BJ10">
        <v>6.1247546416481127E-3</v>
      </c>
      <c r="BK10">
        <v>1</v>
      </c>
      <c r="BL10" t="s">
        <v>66</v>
      </c>
      <c r="BM10">
        <v>0</v>
      </c>
      <c r="BN10" t="s">
        <v>811</v>
      </c>
    </row>
    <row r="11" spans="1:66">
      <c r="A11" s="142" t="str">
        <f t="shared" si="20"/>
        <v>삼환교통</v>
      </c>
      <c r="B11" s="142" t="str">
        <f t="shared" si="21"/>
        <v>14</v>
      </c>
      <c r="C11" s="143" t="str">
        <f t="shared" si="22"/>
        <v>70바3178</v>
      </c>
      <c r="D11" s="131" t="str">
        <f t="shared" si="23"/>
        <v>대형</v>
      </c>
      <c r="E11" s="127" t="str">
        <f t="shared" si="16"/>
        <v>F</v>
      </c>
      <c r="F11" s="150">
        <f t="shared" si="17"/>
        <v>0.79045454545454541</v>
      </c>
      <c r="G11" s="151">
        <f t="shared" si="18"/>
        <v>1.7390000000000001</v>
      </c>
      <c r="H11" s="152">
        <f t="shared" si="19"/>
        <v>2.2000000000000002</v>
      </c>
      <c r="I11" s="153">
        <f t="shared" si="24"/>
        <v>3553.663</v>
      </c>
      <c r="J11" s="154">
        <f t="shared" si="25"/>
        <v>2.4524789401386322E-2</v>
      </c>
      <c r="K11" s="154">
        <f t="shared" si="26"/>
        <v>0.35985250455986217</v>
      </c>
      <c r="L11" s="154">
        <f t="shared" si="27"/>
        <v>0.19275885192264997</v>
      </c>
      <c r="M11" s="155">
        <f t="shared" si="28"/>
        <v>12.096</v>
      </c>
      <c r="N11" s="156">
        <f t="shared" si="29"/>
        <v>0.64700000000000002</v>
      </c>
      <c r="O11" s="156">
        <f t="shared" si="30"/>
        <v>24.678999999999998</v>
      </c>
      <c r="P11" s="157">
        <f t="shared" si="31"/>
        <v>0</v>
      </c>
      <c r="Q11" s="158">
        <f t="shared" si="32"/>
        <v>77</v>
      </c>
      <c r="R11" s="159">
        <f t="shared" si="33"/>
        <v>25.741325029903948</v>
      </c>
      <c r="S11" s="144">
        <f t="shared" si="34"/>
        <v>23</v>
      </c>
      <c r="T11" s="144">
        <f t="shared" si="35"/>
        <v>877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216</v>
      </c>
      <c r="Z11" t="s">
        <v>197</v>
      </c>
      <c r="AA11" t="s">
        <v>48</v>
      </c>
      <c r="AB11">
        <v>514</v>
      </c>
      <c r="AC11" s="1">
        <v>3553.663</v>
      </c>
      <c r="AD11" s="1">
        <v>2043.53</v>
      </c>
      <c r="AE11" s="28">
        <v>1.7390000000000001</v>
      </c>
      <c r="AF11">
        <v>2.2000000000000002</v>
      </c>
      <c r="AG11">
        <v>12.096</v>
      </c>
      <c r="AH11">
        <v>224.24910199999999</v>
      </c>
      <c r="AI11">
        <v>5.4996619999999998</v>
      </c>
      <c r="AJ11">
        <v>80.696601000000001</v>
      </c>
      <c r="AK11">
        <v>685</v>
      </c>
      <c r="AL11">
        <v>23</v>
      </c>
      <c r="AM11">
        <v>877</v>
      </c>
      <c r="AN11">
        <v>77</v>
      </c>
      <c r="AO11">
        <v>15.846944000000001</v>
      </c>
      <c r="AP11">
        <v>312.10000000000002</v>
      </c>
      <c r="AQ11">
        <v>0</v>
      </c>
      <c r="AR11">
        <v>34</v>
      </c>
      <c r="AS11">
        <v>10992</v>
      </c>
      <c r="AT11">
        <v>0.64700000000000002</v>
      </c>
      <c r="AU11">
        <v>24.678999999999998</v>
      </c>
      <c r="AV11">
        <v>31647</v>
      </c>
      <c r="AW11">
        <v>0</v>
      </c>
      <c r="AX11" s="29">
        <v>0.43</v>
      </c>
      <c r="AY11">
        <v>0.79045454545454541</v>
      </c>
      <c r="AZ11" t="s">
        <v>69</v>
      </c>
      <c r="BA11" t="s">
        <v>204</v>
      </c>
      <c r="BB11">
        <v>2</v>
      </c>
      <c r="BC11" t="s">
        <v>941</v>
      </c>
      <c r="BD11">
        <v>13</v>
      </c>
      <c r="BE11">
        <v>41067.785000000011</v>
      </c>
      <c r="BF11">
        <v>8.6531645181253364E-2</v>
      </c>
      <c r="BG11">
        <v>6.8399332259181628E-2</v>
      </c>
      <c r="BH11">
        <v>538271.82599999988</v>
      </c>
      <c r="BI11">
        <v>6.601985889560567E-3</v>
      </c>
      <c r="BJ11">
        <v>5.218569755429921E-3</v>
      </c>
      <c r="BK11">
        <v>1</v>
      </c>
      <c r="BL11" t="s">
        <v>69</v>
      </c>
      <c r="BM11">
        <v>0</v>
      </c>
      <c r="BN11" t="s">
        <v>811</v>
      </c>
    </row>
    <row r="12" spans="1:66" s="2" customFormat="1">
      <c r="A12" s="139" t="str">
        <f t="shared" si="20"/>
        <v>삼환교통</v>
      </c>
      <c r="B12" s="139" t="str">
        <f t="shared" si="21"/>
        <v>14</v>
      </c>
      <c r="C12" s="140" t="str">
        <f t="shared" si="22"/>
        <v>70바3188</v>
      </c>
      <c r="D12" s="114" t="str">
        <f t="shared" si="23"/>
        <v>대형</v>
      </c>
      <c r="E12" s="110" t="str">
        <f t="shared" si="16"/>
        <v>D</v>
      </c>
      <c r="F12" s="160">
        <f t="shared" si="17"/>
        <v>0.80227272727272714</v>
      </c>
      <c r="G12" s="161">
        <f t="shared" si="18"/>
        <v>1.7649999999999999</v>
      </c>
      <c r="H12" s="162">
        <f t="shared" si="19"/>
        <v>2.2000000000000002</v>
      </c>
      <c r="I12" s="163">
        <f t="shared" si="24"/>
        <v>4604.4639999999999</v>
      </c>
      <c r="J12" s="164">
        <f t="shared" si="25"/>
        <v>1.724230857975283E-2</v>
      </c>
      <c r="K12" s="164">
        <f t="shared" si="26"/>
        <v>0.37011361767708456</v>
      </c>
      <c r="L12" s="164">
        <f t="shared" si="27"/>
        <v>0.21522591988991552</v>
      </c>
      <c r="M12" s="165">
        <f t="shared" si="28"/>
        <v>11.081</v>
      </c>
      <c r="N12" s="166">
        <f t="shared" si="29"/>
        <v>0.56499999999999995</v>
      </c>
      <c r="O12" s="166">
        <f t="shared" si="30"/>
        <v>19.545999999999999</v>
      </c>
      <c r="P12" s="167">
        <f t="shared" si="31"/>
        <v>0</v>
      </c>
      <c r="Q12" s="168">
        <f t="shared" si="32"/>
        <v>74</v>
      </c>
      <c r="R12" s="169">
        <f t="shared" si="33"/>
        <v>25.317481194605826</v>
      </c>
      <c r="S12" s="141">
        <f t="shared" si="34"/>
        <v>26</v>
      </c>
      <c r="T12" s="141">
        <f t="shared" si="35"/>
        <v>900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218</v>
      </c>
      <c r="Z12" t="s">
        <v>197</v>
      </c>
      <c r="AA12" t="s">
        <v>48</v>
      </c>
      <c r="AB12">
        <v>514</v>
      </c>
      <c r="AC12" s="1">
        <v>4604.4639999999999</v>
      </c>
      <c r="AD12" s="1">
        <v>2609.4470000000001</v>
      </c>
      <c r="AE12" s="28">
        <v>1.7649999999999999</v>
      </c>
      <c r="AF12">
        <v>2.2000000000000002</v>
      </c>
      <c r="AG12">
        <v>11.081</v>
      </c>
      <c r="AH12">
        <v>296.85908799999999</v>
      </c>
      <c r="AI12">
        <v>5.1185359999999998</v>
      </c>
      <c r="AJ12">
        <v>109.871591</v>
      </c>
      <c r="AK12">
        <v>991</v>
      </c>
      <c r="AL12">
        <v>26</v>
      </c>
      <c r="AM12">
        <v>900</v>
      </c>
      <c r="AN12">
        <v>74</v>
      </c>
      <c r="AO12">
        <v>15.510604000000001</v>
      </c>
      <c r="AP12">
        <v>171.7</v>
      </c>
      <c r="AQ12">
        <v>0</v>
      </c>
      <c r="AR12">
        <v>57</v>
      </c>
      <c r="AS12">
        <v>18620</v>
      </c>
      <c r="AT12">
        <v>0.56499999999999995</v>
      </c>
      <c r="AU12">
        <v>19.545999999999999</v>
      </c>
      <c r="AV12">
        <v>40471</v>
      </c>
      <c r="AW12">
        <v>0</v>
      </c>
      <c r="AX12" s="29">
        <v>0.42</v>
      </c>
      <c r="AY12" s="2">
        <v>0.80227272727272714</v>
      </c>
      <c r="AZ12" s="2" t="s">
        <v>66</v>
      </c>
      <c r="BA12" s="2" t="s">
        <v>204</v>
      </c>
      <c r="BB12" s="2">
        <v>3</v>
      </c>
      <c r="BC12" s="2" t="s">
        <v>860</v>
      </c>
      <c r="BD12" s="2">
        <v>11</v>
      </c>
      <c r="BE12" s="2">
        <v>41067.785000000011</v>
      </c>
      <c r="BF12" s="2">
        <v>0.11211863508100081</v>
      </c>
      <c r="BG12" s="2">
        <v>8.9949723144530175E-2</v>
      </c>
      <c r="BH12" s="2">
        <v>538271.82599999988</v>
      </c>
      <c r="BI12" s="2">
        <v>8.5541612575501975E-3</v>
      </c>
      <c r="BJ12" s="2">
        <v>6.8627702816254979E-3</v>
      </c>
      <c r="BK12" s="2">
        <v>1</v>
      </c>
      <c r="BL12" s="2" t="s">
        <v>66</v>
      </c>
      <c r="BM12" s="2">
        <v>0</v>
      </c>
      <c r="BN12" s="2" t="s">
        <v>811</v>
      </c>
    </row>
    <row r="13" spans="1:66">
      <c r="A13" s="142" t="str">
        <f t="shared" si="20"/>
        <v>삼환교통</v>
      </c>
      <c r="B13" s="142" t="str">
        <f t="shared" si="21"/>
        <v>14</v>
      </c>
      <c r="C13" s="143" t="str">
        <f t="shared" si="22"/>
        <v>70바3189</v>
      </c>
      <c r="D13" s="131" t="str">
        <f t="shared" si="23"/>
        <v>대형</v>
      </c>
      <c r="E13" s="127" t="str">
        <f t="shared" si="16"/>
        <v>F</v>
      </c>
      <c r="F13" s="150">
        <f t="shared" si="17"/>
        <v>0.79181818181818175</v>
      </c>
      <c r="G13" s="151">
        <f t="shared" si="18"/>
        <v>1.742</v>
      </c>
      <c r="H13" s="152">
        <f t="shared" si="19"/>
        <v>2.2000000000000002</v>
      </c>
      <c r="I13" s="153">
        <f t="shared" si="24"/>
        <v>3759.8679999999999</v>
      </c>
      <c r="J13" s="154">
        <f t="shared" si="25"/>
        <v>2.9107714318599338E-2</v>
      </c>
      <c r="K13" s="154">
        <f t="shared" si="26"/>
        <v>0.32763572750876857</v>
      </c>
      <c r="L13" s="154">
        <f t="shared" si="27"/>
        <v>0.21676292891133411</v>
      </c>
      <c r="M13" s="155">
        <f t="shared" si="28"/>
        <v>10.266999999999999</v>
      </c>
      <c r="N13" s="156">
        <f t="shared" si="29"/>
        <v>0.63800000000000001</v>
      </c>
      <c r="O13" s="156">
        <f t="shared" si="30"/>
        <v>10.24</v>
      </c>
      <c r="P13" s="157">
        <f t="shared" si="31"/>
        <v>0</v>
      </c>
      <c r="Q13" s="158">
        <f t="shared" si="32"/>
        <v>76</v>
      </c>
      <c r="R13" s="159">
        <f t="shared" si="33"/>
        <v>24.4548139531137</v>
      </c>
      <c r="S13" s="144">
        <f t="shared" si="34"/>
        <v>24</v>
      </c>
      <c r="T13" s="144">
        <f t="shared" si="35"/>
        <v>385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219</v>
      </c>
      <c r="Z13" s="4" t="s">
        <v>197</v>
      </c>
      <c r="AA13" s="4" t="s">
        <v>48</v>
      </c>
      <c r="AB13" s="4">
        <v>514</v>
      </c>
      <c r="AC13" s="4">
        <v>3759.8679999999999</v>
      </c>
      <c r="AD13" s="4">
        <v>2158.1909999999998</v>
      </c>
      <c r="AE13" s="4">
        <v>1.742</v>
      </c>
      <c r="AF13" s="4">
        <v>2.2000000000000002</v>
      </c>
      <c r="AG13" s="4">
        <v>10.266999999999999</v>
      </c>
      <c r="AH13" s="4">
        <v>239.01437000000001</v>
      </c>
      <c r="AI13" s="4">
        <v>6.9571620000000003</v>
      </c>
      <c r="AJ13" s="4">
        <v>78.309646999999998</v>
      </c>
      <c r="AK13" s="4">
        <v>815</v>
      </c>
      <c r="AL13" s="4">
        <v>24</v>
      </c>
      <c r="AM13" s="4">
        <v>385</v>
      </c>
      <c r="AN13" s="4">
        <v>76</v>
      </c>
      <c r="AO13" s="4">
        <v>15.730719000000001</v>
      </c>
      <c r="AP13" s="4">
        <v>214.4</v>
      </c>
      <c r="AQ13" s="4">
        <v>0</v>
      </c>
      <c r="AR13" s="4">
        <v>17</v>
      </c>
      <c r="AS13" s="4">
        <v>3379</v>
      </c>
      <c r="AT13" s="4">
        <v>0.63800000000000001</v>
      </c>
      <c r="AU13" s="4">
        <v>10.24</v>
      </c>
      <c r="AV13" s="4">
        <v>30512</v>
      </c>
      <c r="AW13" s="4">
        <v>0</v>
      </c>
      <c r="AX13" s="30">
        <v>0.41</v>
      </c>
      <c r="AY13">
        <v>0.79181818181818175</v>
      </c>
      <c r="AZ13" t="s">
        <v>69</v>
      </c>
      <c r="BA13" t="s">
        <v>204</v>
      </c>
      <c r="BB13">
        <v>1</v>
      </c>
      <c r="BC13" t="s">
        <v>942</v>
      </c>
      <c r="BD13">
        <v>10</v>
      </c>
      <c r="BE13">
        <v>41067.785000000011</v>
      </c>
      <c r="BF13">
        <v>9.1552734095593391E-2</v>
      </c>
      <c r="BG13">
        <v>7.2493119452056221E-2</v>
      </c>
      <c r="BH13">
        <v>538271.82599999988</v>
      </c>
      <c r="BI13">
        <v>6.9850730028734606E-3</v>
      </c>
      <c r="BJ13">
        <v>5.5309078050025306E-3</v>
      </c>
      <c r="BK13">
        <v>1</v>
      </c>
      <c r="BL13" t="s">
        <v>66</v>
      </c>
      <c r="BM13">
        <v>-1</v>
      </c>
      <c r="BN13" t="s">
        <v>810</v>
      </c>
    </row>
    <row r="14" spans="1:66">
      <c r="A14" s="139" t="str">
        <f t="shared" si="20"/>
        <v>삼환교통</v>
      </c>
      <c r="B14" s="139" t="str">
        <f t="shared" si="21"/>
        <v>14</v>
      </c>
      <c r="C14" s="140" t="str">
        <f t="shared" si="22"/>
        <v>72아1005</v>
      </c>
      <c r="D14" s="114" t="str">
        <f t="shared" si="23"/>
        <v>대형</v>
      </c>
      <c r="E14" s="110" t="str">
        <f t="shared" si="16"/>
        <v>C</v>
      </c>
      <c r="F14" s="160">
        <f t="shared" si="17"/>
        <v>0.88200000000000001</v>
      </c>
      <c r="G14" s="161">
        <f t="shared" si="18"/>
        <v>1.764</v>
      </c>
      <c r="H14" s="162">
        <f t="shared" si="19"/>
        <v>2</v>
      </c>
      <c r="I14" s="163">
        <f t="shared" si="24"/>
        <v>3878.1579999999999</v>
      </c>
      <c r="J14" s="164">
        <f t="shared" si="25"/>
        <v>2.1422010570573531E-2</v>
      </c>
      <c r="K14" s="164">
        <f t="shared" si="26"/>
        <v>0.33228134948426541</v>
      </c>
      <c r="L14" s="164">
        <f t="shared" si="27"/>
        <v>0.15058695390956223</v>
      </c>
      <c r="M14" s="165">
        <f t="shared" si="28"/>
        <v>11.066000000000001</v>
      </c>
      <c r="N14" s="166">
        <f t="shared" si="29"/>
        <v>0.46400000000000002</v>
      </c>
      <c r="O14" s="166">
        <f t="shared" si="30"/>
        <v>10.494999999999999</v>
      </c>
      <c r="P14" s="167">
        <f t="shared" si="31"/>
        <v>0</v>
      </c>
      <c r="Q14" s="168">
        <f t="shared" si="32"/>
        <v>69</v>
      </c>
      <c r="R14" s="169">
        <f t="shared" si="33"/>
        <v>24.1363585717143</v>
      </c>
      <c r="S14" s="141">
        <f t="shared" si="34"/>
        <v>18</v>
      </c>
      <c r="T14" s="141">
        <f t="shared" si="35"/>
        <v>407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220</v>
      </c>
      <c r="Z14" t="s">
        <v>197</v>
      </c>
      <c r="AA14" t="s">
        <v>48</v>
      </c>
      <c r="AB14">
        <v>514</v>
      </c>
      <c r="AC14" s="1">
        <v>3878.1579999999999</v>
      </c>
      <c r="AD14" s="1">
        <v>2198.9810000000002</v>
      </c>
      <c r="AE14" s="28">
        <v>1.764</v>
      </c>
      <c r="AF14">
        <v>2</v>
      </c>
      <c r="AG14">
        <v>11.066000000000001</v>
      </c>
      <c r="AH14">
        <v>248.61186499999999</v>
      </c>
      <c r="AI14">
        <v>5.3257659999999998</v>
      </c>
      <c r="AJ14">
        <v>82.609086000000005</v>
      </c>
      <c r="AK14">
        <v>584</v>
      </c>
      <c r="AL14">
        <v>18</v>
      </c>
      <c r="AM14">
        <v>407</v>
      </c>
      <c r="AN14">
        <v>69</v>
      </c>
      <c r="AO14">
        <v>15.599247</v>
      </c>
      <c r="AP14">
        <v>131.4</v>
      </c>
      <c r="AQ14">
        <v>0</v>
      </c>
      <c r="AR14">
        <v>11</v>
      </c>
      <c r="AS14">
        <v>2941</v>
      </c>
      <c r="AT14">
        <v>0.46400000000000002</v>
      </c>
      <c r="AU14">
        <v>10.494999999999999</v>
      </c>
      <c r="AV14">
        <v>31821</v>
      </c>
      <c r="AW14">
        <v>0</v>
      </c>
      <c r="AX14" s="29">
        <v>0.44</v>
      </c>
      <c r="AY14">
        <v>0.88200000000000001</v>
      </c>
      <c r="AZ14" t="s">
        <v>68</v>
      </c>
      <c r="BA14" t="s">
        <v>204</v>
      </c>
      <c r="BB14">
        <v>1</v>
      </c>
      <c r="BC14" t="s">
        <v>221</v>
      </c>
      <c r="BD14">
        <v>12</v>
      </c>
      <c r="BE14">
        <v>41067.785000000011</v>
      </c>
      <c r="BF14">
        <v>9.4433093968910156E-2</v>
      </c>
      <c r="BG14">
        <v>8.3289988880578758E-2</v>
      </c>
      <c r="BH14">
        <v>538271.82599999988</v>
      </c>
      <c r="BI14">
        <v>7.2048318575752479E-3</v>
      </c>
      <c r="BJ14">
        <v>6.3546616983813685E-3</v>
      </c>
      <c r="BK14">
        <v>1</v>
      </c>
      <c r="BL14" t="s">
        <v>68</v>
      </c>
      <c r="BM14">
        <v>0</v>
      </c>
      <c r="BN14" t="s">
        <v>811</v>
      </c>
    </row>
    <row r="15" spans="1:66">
      <c r="A15" s="142" t="str">
        <f t="shared" si="20"/>
        <v>삼환교통</v>
      </c>
      <c r="B15" s="142" t="str">
        <f t="shared" si="21"/>
        <v>23</v>
      </c>
      <c r="C15" s="143" t="str">
        <f t="shared" si="22"/>
        <v>70바3101</v>
      </c>
      <c r="D15" s="131" t="str">
        <f t="shared" si="23"/>
        <v>저상</v>
      </c>
      <c r="E15" s="127" t="str">
        <f t="shared" si="16"/>
        <v>D</v>
      </c>
      <c r="F15" s="150">
        <f t="shared" si="17"/>
        <v>0.84199999999999997</v>
      </c>
      <c r="G15" s="151">
        <f t="shared" si="18"/>
        <v>1.6839999999999999</v>
      </c>
      <c r="H15" s="152">
        <f t="shared" si="19"/>
        <v>2</v>
      </c>
      <c r="I15" s="153">
        <f t="shared" si="24"/>
        <v>4145.8950000000004</v>
      </c>
      <c r="J15" s="154">
        <f t="shared" si="25"/>
        <v>2.7261250123359351E-2</v>
      </c>
      <c r="K15" s="154">
        <f t="shared" si="26"/>
        <v>0.35730857744261035</v>
      </c>
      <c r="L15" s="154">
        <f t="shared" si="27"/>
        <v>0.23517238135553359</v>
      </c>
      <c r="M15" s="155">
        <f t="shared" si="28"/>
        <v>14.250999999999999</v>
      </c>
      <c r="N15" s="156">
        <f t="shared" si="29"/>
        <v>0</v>
      </c>
      <c r="O15" s="156">
        <f t="shared" si="30"/>
        <v>9.9619999999999997</v>
      </c>
      <c r="P15" s="157">
        <f t="shared" si="31"/>
        <v>0</v>
      </c>
      <c r="Q15" s="158">
        <f t="shared" si="32"/>
        <v>70</v>
      </c>
      <c r="R15" s="159">
        <f t="shared" si="33"/>
        <v>25.371758147216489</v>
      </c>
      <c r="S15" s="144">
        <f t="shared" si="34"/>
        <v>0</v>
      </c>
      <c r="T15" s="144">
        <f t="shared" si="35"/>
        <v>413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222</v>
      </c>
      <c r="Z15" t="s">
        <v>207</v>
      </c>
      <c r="AA15" t="s">
        <v>48</v>
      </c>
      <c r="AB15">
        <v>514</v>
      </c>
      <c r="AC15" s="1">
        <v>4145.8950000000004</v>
      </c>
      <c r="AD15" s="1">
        <v>2462.4989999999998</v>
      </c>
      <c r="AE15" s="28">
        <v>1.6839999999999999</v>
      </c>
      <c r="AF15">
        <v>2</v>
      </c>
      <c r="AG15">
        <v>14.250999999999999</v>
      </c>
      <c r="AH15">
        <v>265.51493299999998</v>
      </c>
      <c r="AI15">
        <v>7.2382689999999998</v>
      </c>
      <c r="AJ15">
        <v>94.870762999999997</v>
      </c>
      <c r="AK15">
        <v>975</v>
      </c>
      <c r="AL15">
        <v>0</v>
      </c>
      <c r="AM15">
        <v>413</v>
      </c>
      <c r="AN15">
        <v>70</v>
      </c>
      <c r="AO15">
        <v>15.614545</v>
      </c>
      <c r="AP15">
        <v>107</v>
      </c>
      <c r="AQ15">
        <v>0</v>
      </c>
      <c r="AR15">
        <v>62</v>
      </c>
      <c r="AS15">
        <v>22693</v>
      </c>
      <c r="AT15">
        <v>0</v>
      </c>
      <c r="AU15">
        <v>9.9619999999999997</v>
      </c>
      <c r="AV15">
        <v>35064</v>
      </c>
      <c r="AW15">
        <v>0</v>
      </c>
      <c r="AX15" s="29">
        <v>0.47</v>
      </c>
      <c r="AY15">
        <v>0.84199999999999997</v>
      </c>
      <c r="AZ15" t="s">
        <v>66</v>
      </c>
      <c r="BA15" t="s">
        <v>223</v>
      </c>
      <c r="BB15">
        <v>2</v>
      </c>
      <c r="BC15" t="s">
        <v>231</v>
      </c>
      <c r="BD15">
        <v>9</v>
      </c>
      <c r="BE15">
        <v>54172.41599999999</v>
      </c>
      <c r="BF15">
        <v>7.6531476831308412E-2</v>
      </c>
      <c r="BG15">
        <v>6.4439503491961675E-2</v>
      </c>
      <c r="BH15">
        <v>538271.82599999988</v>
      </c>
      <c r="BI15">
        <v>7.7022329606379978E-3</v>
      </c>
      <c r="BJ15">
        <v>6.4852801528571943E-3</v>
      </c>
      <c r="BK15">
        <v>1</v>
      </c>
      <c r="BL15" t="s">
        <v>68</v>
      </c>
      <c r="BM15">
        <v>-1</v>
      </c>
      <c r="BN15" t="s">
        <v>810</v>
      </c>
    </row>
    <row r="16" spans="1:66">
      <c r="A16" s="139" t="str">
        <f t="shared" si="20"/>
        <v>삼환교통</v>
      </c>
      <c r="B16" s="139" t="str">
        <f t="shared" si="21"/>
        <v>23</v>
      </c>
      <c r="C16" s="140" t="str">
        <f t="shared" si="22"/>
        <v>70바3104</v>
      </c>
      <c r="D16" s="114" t="str">
        <f t="shared" si="23"/>
        <v>저상</v>
      </c>
      <c r="E16" s="110" t="str">
        <f t="shared" si="16"/>
        <v>C</v>
      </c>
      <c r="F16" s="160">
        <f t="shared" si="17"/>
        <v>0.89421052631578957</v>
      </c>
      <c r="G16" s="161">
        <f t="shared" si="18"/>
        <v>1.6990000000000001</v>
      </c>
      <c r="H16" s="162">
        <f t="shared" si="19"/>
        <v>1.9</v>
      </c>
      <c r="I16" s="163">
        <f t="shared" si="24"/>
        <v>1896.646</v>
      </c>
      <c r="J16" s="164">
        <f t="shared" si="25"/>
        <v>2.7262958809671275E-2</v>
      </c>
      <c r="K16" s="164">
        <f t="shared" si="26"/>
        <v>0.33634715310778235</v>
      </c>
      <c r="L16" s="164">
        <f t="shared" si="27"/>
        <v>0.29314906419015463</v>
      </c>
      <c r="M16" s="165">
        <f t="shared" si="28"/>
        <v>15.101000000000001</v>
      </c>
      <c r="N16" s="166">
        <f t="shared" si="29"/>
        <v>0.105</v>
      </c>
      <c r="O16" s="166">
        <f t="shared" si="30"/>
        <v>19.244</v>
      </c>
      <c r="P16" s="167">
        <f t="shared" si="31"/>
        <v>4.1666666666666664E-2</v>
      </c>
      <c r="Q16" s="168">
        <f t="shared" si="32"/>
        <v>86</v>
      </c>
      <c r="R16" s="169">
        <f t="shared" si="33"/>
        <v>26.630688915955758</v>
      </c>
      <c r="S16" s="141">
        <f t="shared" si="34"/>
        <v>2</v>
      </c>
      <c r="T16" s="141">
        <f t="shared" si="35"/>
        <v>365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224</v>
      </c>
      <c r="Z16" s="4" t="s">
        <v>207</v>
      </c>
      <c r="AA16" s="4" t="s">
        <v>48</v>
      </c>
      <c r="AB16" s="4">
        <v>514</v>
      </c>
      <c r="AC16" s="4">
        <v>1896.646</v>
      </c>
      <c r="AD16" s="4">
        <v>1116.1130000000001</v>
      </c>
      <c r="AE16" s="4">
        <v>1.6990000000000001</v>
      </c>
      <c r="AF16" s="4">
        <v>1.9</v>
      </c>
      <c r="AG16" s="4">
        <v>15.101000000000001</v>
      </c>
      <c r="AH16" s="4">
        <v>111.91301799999999</v>
      </c>
      <c r="AI16" s="4">
        <v>3.0510799999999998</v>
      </c>
      <c r="AJ16" s="4">
        <v>37.641624999999998</v>
      </c>
      <c r="AK16" s="4">
        <v>556</v>
      </c>
      <c r="AL16" s="4">
        <v>2</v>
      </c>
      <c r="AM16" s="4">
        <v>365</v>
      </c>
      <c r="AN16" s="4">
        <v>86</v>
      </c>
      <c r="AO16" s="4">
        <v>16.947500999999999</v>
      </c>
      <c r="AP16" s="4">
        <v>208.5</v>
      </c>
      <c r="AQ16" s="4">
        <v>2.5</v>
      </c>
      <c r="AR16" s="4">
        <v>25</v>
      </c>
      <c r="AS16" s="4">
        <v>6081</v>
      </c>
      <c r="AT16" s="4">
        <v>0.105</v>
      </c>
      <c r="AU16" s="4">
        <v>19.244</v>
      </c>
      <c r="AV16" s="4">
        <v>15472</v>
      </c>
      <c r="AW16" s="4">
        <v>0</v>
      </c>
      <c r="AX16" s="30">
        <v>0.47</v>
      </c>
      <c r="AY16">
        <v>0.89421052631578957</v>
      </c>
      <c r="AZ16" t="s">
        <v>68</v>
      </c>
      <c r="BA16" t="s">
        <v>223</v>
      </c>
      <c r="BB16">
        <v>1</v>
      </c>
      <c r="BC16" t="s">
        <v>239</v>
      </c>
      <c r="BD16">
        <v>9</v>
      </c>
      <c r="BE16">
        <v>54172.41599999999</v>
      </c>
      <c r="BF16">
        <v>3.5011286925065339E-2</v>
      </c>
      <c r="BG16">
        <v>3.1307461308255798E-2</v>
      </c>
      <c r="BH16">
        <v>538271.82599999988</v>
      </c>
      <c r="BI16">
        <v>3.5235840116216678E-3</v>
      </c>
      <c r="BJ16">
        <v>3.1508259135501126E-3</v>
      </c>
      <c r="BK16">
        <v>1</v>
      </c>
      <c r="BL16" t="s">
        <v>67</v>
      </c>
      <c r="BM16">
        <v>-1</v>
      </c>
      <c r="BN16" t="s">
        <v>810</v>
      </c>
    </row>
    <row r="17" spans="1:66">
      <c r="A17" s="142" t="str">
        <f t="shared" si="20"/>
        <v>삼환교통</v>
      </c>
      <c r="B17" s="142" t="str">
        <f t="shared" si="21"/>
        <v>23</v>
      </c>
      <c r="C17" s="143" t="str">
        <f t="shared" si="22"/>
        <v>70바3105</v>
      </c>
      <c r="D17" s="131" t="str">
        <f t="shared" si="23"/>
        <v>저상</v>
      </c>
      <c r="E17" s="127" t="str">
        <f t="shared" si="16"/>
        <v>C</v>
      </c>
      <c r="F17" s="150">
        <f t="shared" si="17"/>
        <v>0.878</v>
      </c>
      <c r="G17" s="151">
        <f t="shared" si="18"/>
        <v>1.756</v>
      </c>
      <c r="H17" s="152">
        <f t="shared" si="19"/>
        <v>2</v>
      </c>
      <c r="I17" s="153">
        <f t="shared" si="24"/>
        <v>1812.491</v>
      </c>
      <c r="J17" s="154">
        <f t="shared" si="25"/>
        <v>1.7055897472699748E-2</v>
      </c>
      <c r="K17" s="154">
        <f t="shared" si="26"/>
        <v>0.38783286945391582</v>
      </c>
      <c r="L17" s="154">
        <f t="shared" si="27"/>
        <v>0.30565669015735802</v>
      </c>
      <c r="M17" s="155">
        <f t="shared" si="28"/>
        <v>13.757999999999999</v>
      </c>
      <c r="N17" s="156">
        <f t="shared" si="29"/>
        <v>0.33100000000000002</v>
      </c>
      <c r="O17" s="156">
        <f t="shared" si="30"/>
        <v>24.992999999999999</v>
      </c>
      <c r="P17" s="157">
        <f t="shared" si="31"/>
        <v>0</v>
      </c>
      <c r="Q17" s="158">
        <f t="shared" si="32"/>
        <v>78</v>
      </c>
      <c r="R17" s="159">
        <f t="shared" si="33"/>
        <v>26.409909682614551</v>
      </c>
      <c r="S17" s="144">
        <f t="shared" si="34"/>
        <v>6</v>
      </c>
      <c r="T17" s="144">
        <f t="shared" si="35"/>
        <v>453</v>
      </c>
      <c r="U17" t="s">
        <v>117</v>
      </c>
      <c r="V17" s="5" t="s">
        <v>119</v>
      </c>
      <c r="W17" t="s">
        <v>117</v>
      </c>
      <c r="X17" s="5" t="s">
        <v>119</v>
      </c>
      <c r="Y17" t="s">
        <v>943</v>
      </c>
      <c r="Z17" t="s">
        <v>207</v>
      </c>
      <c r="AA17" t="s">
        <v>48</v>
      </c>
      <c r="AB17">
        <v>514</v>
      </c>
      <c r="AC17" s="1">
        <v>1812.491</v>
      </c>
      <c r="AD17" s="1">
        <v>1032.239</v>
      </c>
      <c r="AE17" s="28">
        <v>1.756</v>
      </c>
      <c r="AF17">
        <v>2</v>
      </c>
      <c r="AG17">
        <v>13.757999999999999</v>
      </c>
      <c r="AH17">
        <v>115.321636</v>
      </c>
      <c r="AI17">
        <v>1.9669140000000001</v>
      </c>
      <c r="AJ17">
        <v>44.725521000000001</v>
      </c>
      <c r="AK17">
        <v>554</v>
      </c>
      <c r="AL17">
        <v>6</v>
      </c>
      <c r="AM17">
        <v>453</v>
      </c>
      <c r="AN17">
        <v>78</v>
      </c>
      <c r="AO17">
        <v>15.716832999999999</v>
      </c>
      <c r="AP17">
        <v>60.7</v>
      </c>
      <c r="AQ17">
        <v>0</v>
      </c>
      <c r="AR17">
        <v>10</v>
      </c>
      <c r="AS17">
        <v>1928</v>
      </c>
      <c r="AT17">
        <v>0.33100000000000002</v>
      </c>
      <c r="AU17">
        <v>24.992999999999999</v>
      </c>
      <c r="AV17">
        <v>15120</v>
      </c>
      <c r="AW17">
        <v>0</v>
      </c>
      <c r="AX17" s="29">
        <v>0.46</v>
      </c>
      <c r="AY17">
        <v>0.878</v>
      </c>
      <c r="AZ17" t="s">
        <v>68</v>
      </c>
      <c r="BA17" t="s">
        <v>223</v>
      </c>
      <c r="BB17">
        <v>2</v>
      </c>
      <c r="BC17" t="s">
        <v>227</v>
      </c>
      <c r="BD17">
        <v>8</v>
      </c>
      <c r="BE17">
        <v>54172.41599999999</v>
      </c>
      <c r="BF17">
        <v>3.3457821043093229E-2</v>
      </c>
      <c r="BG17">
        <v>2.9375966875835855E-2</v>
      </c>
      <c r="BH17">
        <v>538271.82599999988</v>
      </c>
      <c r="BI17">
        <v>3.3672410712426927E-3</v>
      </c>
      <c r="BJ17">
        <v>2.956437660551084E-3</v>
      </c>
      <c r="BK17">
        <v>1</v>
      </c>
      <c r="BL17" t="s">
        <v>944</v>
      </c>
      <c r="BM17" t="s">
        <v>945</v>
      </c>
      <c r="BN17" t="s">
        <v>944</v>
      </c>
    </row>
    <row r="18" spans="1:66">
      <c r="A18" s="139" t="str">
        <f t="shared" si="20"/>
        <v>삼환교통</v>
      </c>
      <c r="B18" s="139" t="str">
        <f t="shared" si="21"/>
        <v>23</v>
      </c>
      <c r="C18" s="140" t="str">
        <f t="shared" si="22"/>
        <v>70바3116</v>
      </c>
      <c r="D18" s="114" t="str">
        <f t="shared" si="23"/>
        <v>저상</v>
      </c>
      <c r="E18" s="110" t="str">
        <f t="shared" si="16"/>
        <v>B</v>
      </c>
      <c r="F18" s="160">
        <f t="shared" si="17"/>
        <v>0.90473684210526328</v>
      </c>
      <c r="G18" s="161">
        <f t="shared" si="18"/>
        <v>1.7190000000000001</v>
      </c>
      <c r="H18" s="162">
        <f t="shared" si="19"/>
        <v>1.9</v>
      </c>
      <c r="I18" s="163">
        <f t="shared" si="24"/>
        <v>3998.2040000000002</v>
      </c>
      <c r="J18" s="164">
        <f t="shared" si="25"/>
        <v>1.3613721524643846E-2</v>
      </c>
      <c r="K18" s="164">
        <f t="shared" si="26"/>
        <v>0.35271659066007116</v>
      </c>
      <c r="L18" s="164">
        <f t="shared" si="27"/>
        <v>0.27637409196729329</v>
      </c>
      <c r="M18" s="165">
        <f t="shared" si="28"/>
        <v>14.066000000000001</v>
      </c>
      <c r="N18" s="166">
        <f t="shared" si="29"/>
        <v>0.05</v>
      </c>
      <c r="O18" s="166">
        <f t="shared" si="30"/>
        <v>15.481999999999999</v>
      </c>
      <c r="P18" s="167">
        <f t="shared" si="31"/>
        <v>1.4883333333333333</v>
      </c>
      <c r="Q18" s="168">
        <f t="shared" si="32"/>
        <v>93</v>
      </c>
      <c r="R18" s="169">
        <f t="shared" si="33"/>
        <v>26.817968275653723</v>
      </c>
      <c r="S18" s="141">
        <f t="shared" si="34"/>
        <v>2</v>
      </c>
      <c r="T18" s="141">
        <f t="shared" si="35"/>
        <v>619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226</v>
      </c>
      <c r="Z18" t="s">
        <v>207</v>
      </c>
      <c r="AA18" t="s">
        <v>48</v>
      </c>
      <c r="AB18">
        <v>514</v>
      </c>
      <c r="AC18" s="1">
        <v>3998.2040000000002</v>
      </c>
      <c r="AD18" s="1">
        <v>2326.1480000000001</v>
      </c>
      <c r="AE18" s="28">
        <v>1.7190000000000001</v>
      </c>
      <c r="AF18">
        <v>1.9</v>
      </c>
      <c r="AG18">
        <v>14.066000000000001</v>
      </c>
      <c r="AH18">
        <v>235.27519599999999</v>
      </c>
      <c r="AI18">
        <v>3.2029709999999998</v>
      </c>
      <c r="AJ18">
        <v>82.985465000000005</v>
      </c>
      <c r="AK18">
        <v>1105</v>
      </c>
      <c r="AL18">
        <v>2</v>
      </c>
      <c r="AM18">
        <v>619</v>
      </c>
      <c r="AN18">
        <v>93</v>
      </c>
      <c r="AO18">
        <v>16.993732999999999</v>
      </c>
      <c r="AP18">
        <v>2658.2</v>
      </c>
      <c r="AQ18">
        <v>89.3</v>
      </c>
      <c r="AR18">
        <v>4</v>
      </c>
      <c r="AS18">
        <v>756</v>
      </c>
      <c r="AT18">
        <v>0.05</v>
      </c>
      <c r="AU18">
        <v>15.481999999999999</v>
      </c>
      <c r="AV18">
        <v>35867</v>
      </c>
      <c r="AW18">
        <v>0</v>
      </c>
      <c r="AX18" s="29">
        <v>0.45</v>
      </c>
      <c r="AY18">
        <v>0.90473684210526328</v>
      </c>
      <c r="AZ18" t="s">
        <v>67</v>
      </c>
      <c r="BA18" t="s">
        <v>223</v>
      </c>
      <c r="BB18">
        <v>1</v>
      </c>
      <c r="BC18" t="s">
        <v>812</v>
      </c>
      <c r="BD18">
        <v>11</v>
      </c>
      <c r="BE18">
        <v>54172.41599999999</v>
      </c>
      <c r="BF18">
        <v>7.3805163129515974E-2</v>
      </c>
      <c r="BG18">
        <v>6.67742502208621E-2</v>
      </c>
      <c r="BH18">
        <v>538271.82599999988</v>
      </c>
      <c r="BI18">
        <v>7.4278530045152336E-3</v>
      </c>
      <c r="BJ18">
        <v>6.7202522709272046E-3</v>
      </c>
      <c r="BK18">
        <v>1</v>
      </c>
      <c r="BL18" t="s">
        <v>67</v>
      </c>
      <c r="BM18">
        <v>0</v>
      </c>
      <c r="BN18" t="s">
        <v>811</v>
      </c>
    </row>
    <row r="19" spans="1:66">
      <c r="A19" s="142" t="str">
        <f t="shared" si="20"/>
        <v>삼환교통</v>
      </c>
      <c r="B19" s="142" t="str">
        <f t="shared" si="21"/>
        <v>23</v>
      </c>
      <c r="C19" s="143" t="str">
        <f t="shared" si="22"/>
        <v>70바3122</v>
      </c>
      <c r="D19" s="131" t="str">
        <f t="shared" si="23"/>
        <v>저상</v>
      </c>
      <c r="E19" s="127" t="str">
        <f t="shared" si="16"/>
        <v>B</v>
      </c>
      <c r="F19" s="150">
        <f t="shared" si="17"/>
        <v>0.90315789473684216</v>
      </c>
      <c r="G19" s="151">
        <f t="shared" si="18"/>
        <v>1.716</v>
      </c>
      <c r="H19" s="152">
        <f t="shared" si="19"/>
        <v>1.9</v>
      </c>
      <c r="I19" s="153">
        <f t="shared" si="24"/>
        <v>3857.1640000000002</v>
      </c>
      <c r="J19" s="154">
        <f t="shared" si="25"/>
        <v>1.8497686606513256E-2</v>
      </c>
      <c r="K19" s="154">
        <f t="shared" si="26"/>
        <v>0.35633676124460323</v>
      </c>
      <c r="L19" s="154">
        <f t="shared" si="27"/>
        <v>0.27040592518233603</v>
      </c>
      <c r="M19" s="155">
        <f t="shared" si="28"/>
        <v>11.942</v>
      </c>
      <c r="N19" s="156">
        <f t="shared" si="29"/>
        <v>0</v>
      </c>
      <c r="O19" s="156">
        <f t="shared" si="30"/>
        <v>15.193</v>
      </c>
      <c r="P19" s="157">
        <f t="shared" si="31"/>
        <v>0</v>
      </c>
      <c r="Q19" s="158">
        <f t="shared" si="32"/>
        <v>68</v>
      </c>
      <c r="R19" s="159">
        <f t="shared" si="33"/>
        <v>25.795191065958303</v>
      </c>
      <c r="S19" s="144">
        <f t="shared" si="34"/>
        <v>0</v>
      </c>
      <c r="T19" s="144">
        <f t="shared" si="35"/>
        <v>586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228</v>
      </c>
      <c r="Z19" s="4" t="s">
        <v>207</v>
      </c>
      <c r="AA19" s="4" t="s">
        <v>48</v>
      </c>
      <c r="AB19" s="4">
        <v>514</v>
      </c>
      <c r="AC19" s="4">
        <v>3857.1640000000002</v>
      </c>
      <c r="AD19" s="4">
        <v>2247.8180000000002</v>
      </c>
      <c r="AE19" s="4">
        <v>1.716</v>
      </c>
      <c r="AF19" s="4">
        <v>1.9</v>
      </c>
      <c r="AG19" s="4">
        <v>11.942</v>
      </c>
      <c r="AH19" s="4">
        <v>239.18520699999999</v>
      </c>
      <c r="AI19" s="4">
        <v>4.4243730000000001</v>
      </c>
      <c r="AJ19" s="4">
        <v>85.230481999999995</v>
      </c>
      <c r="AK19" s="4">
        <v>1043</v>
      </c>
      <c r="AL19" s="4">
        <v>0</v>
      </c>
      <c r="AM19" s="4">
        <v>586</v>
      </c>
      <c r="AN19" s="4">
        <v>68</v>
      </c>
      <c r="AO19" s="4">
        <v>16.126263999999999</v>
      </c>
      <c r="AP19" s="4">
        <v>79</v>
      </c>
      <c r="AQ19" s="4">
        <v>0</v>
      </c>
      <c r="AR19" s="4">
        <v>16</v>
      </c>
      <c r="AS19" s="4">
        <v>3839</v>
      </c>
      <c r="AT19" s="4">
        <v>0</v>
      </c>
      <c r="AU19" s="4">
        <v>15.193</v>
      </c>
      <c r="AV19" s="4">
        <v>31062</v>
      </c>
      <c r="AW19" s="4">
        <v>0</v>
      </c>
      <c r="AX19" s="30">
        <v>0.42</v>
      </c>
      <c r="AY19">
        <v>0.90315789473684216</v>
      </c>
      <c r="AZ19" t="s">
        <v>67</v>
      </c>
      <c r="BA19" t="s">
        <v>223</v>
      </c>
      <c r="BB19">
        <v>2</v>
      </c>
      <c r="BC19" t="s">
        <v>814</v>
      </c>
      <c r="BD19">
        <v>10</v>
      </c>
      <c r="BE19">
        <v>54172.41599999999</v>
      </c>
      <c r="BF19">
        <v>7.1201624088539833E-2</v>
      </c>
      <c r="BG19">
        <v>6.4306308913649662E-2</v>
      </c>
      <c r="BH19">
        <v>538271.82599999988</v>
      </c>
      <c r="BI19">
        <v>7.1658292589142514E-3</v>
      </c>
      <c r="BJ19">
        <v>6.4718752675246615E-3</v>
      </c>
      <c r="BK19">
        <v>1</v>
      </c>
      <c r="BL19" t="s">
        <v>67</v>
      </c>
      <c r="BM19">
        <v>0</v>
      </c>
      <c r="BN19" t="s">
        <v>811</v>
      </c>
    </row>
    <row r="20" spans="1:66">
      <c r="A20" s="139" t="str">
        <f t="shared" si="20"/>
        <v>삼환교통</v>
      </c>
      <c r="B20" s="139" t="str">
        <f t="shared" si="21"/>
        <v>23</v>
      </c>
      <c r="C20" s="140" t="str">
        <f t="shared" si="22"/>
        <v>70바3129</v>
      </c>
      <c r="D20" s="114" t="str">
        <f t="shared" si="23"/>
        <v>대형</v>
      </c>
      <c r="E20" s="110" t="str">
        <f t="shared" si="16"/>
        <v>D</v>
      </c>
      <c r="F20" s="160">
        <f t="shared" si="17"/>
        <v>0.83761904761904749</v>
      </c>
      <c r="G20" s="161">
        <f t="shared" si="18"/>
        <v>1.7589999999999999</v>
      </c>
      <c r="H20" s="162">
        <f t="shared" si="19"/>
        <v>2.1</v>
      </c>
      <c r="I20" s="163">
        <f t="shared" si="24"/>
        <v>3634.3679999999999</v>
      </c>
      <c r="J20" s="164">
        <f t="shared" si="25"/>
        <v>3.386987465566018E-2</v>
      </c>
      <c r="K20" s="164">
        <f t="shared" si="26"/>
        <v>0.36845632015736246</v>
      </c>
      <c r="L20" s="164">
        <f t="shared" si="27"/>
        <v>0.1725196787997253</v>
      </c>
      <c r="M20" s="165">
        <f t="shared" si="28"/>
        <v>12.221</v>
      </c>
      <c r="N20" s="166">
        <f t="shared" si="29"/>
        <v>8.3000000000000004E-2</v>
      </c>
      <c r="O20" s="166">
        <f t="shared" si="30"/>
        <v>14.225</v>
      </c>
      <c r="P20" s="167">
        <f t="shared" si="31"/>
        <v>3.6666666666666667E-2</v>
      </c>
      <c r="Q20" s="168">
        <f t="shared" si="32"/>
        <v>85</v>
      </c>
      <c r="R20" s="169">
        <f t="shared" si="33"/>
        <v>26.214673551805777</v>
      </c>
      <c r="S20" s="141">
        <f t="shared" si="34"/>
        <v>3</v>
      </c>
      <c r="T20" s="141">
        <f t="shared" si="35"/>
        <v>517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229</v>
      </c>
      <c r="Z20" t="s">
        <v>197</v>
      </c>
      <c r="AA20" t="s">
        <v>48</v>
      </c>
      <c r="AB20">
        <v>514</v>
      </c>
      <c r="AC20" s="1">
        <v>3634.3679999999999</v>
      </c>
      <c r="AD20" s="1">
        <v>2065.7339999999999</v>
      </c>
      <c r="AE20" s="28">
        <v>1.7589999999999999</v>
      </c>
      <c r="AF20">
        <v>2.1</v>
      </c>
      <c r="AG20">
        <v>12.221</v>
      </c>
      <c r="AH20">
        <v>231.96380500000001</v>
      </c>
      <c r="AI20">
        <v>7.8565849999999999</v>
      </c>
      <c r="AJ20">
        <v>85.468530000000001</v>
      </c>
      <c r="AK20">
        <v>627</v>
      </c>
      <c r="AL20">
        <v>3</v>
      </c>
      <c r="AM20">
        <v>517</v>
      </c>
      <c r="AN20">
        <v>85</v>
      </c>
      <c r="AO20">
        <v>15.667823</v>
      </c>
      <c r="AP20">
        <v>99</v>
      </c>
      <c r="AQ20">
        <v>2.2000000000000002</v>
      </c>
      <c r="AR20">
        <v>8</v>
      </c>
      <c r="AS20">
        <v>1354</v>
      </c>
      <c r="AT20">
        <v>8.3000000000000004E-2</v>
      </c>
      <c r="AU20">
        <v>14.225</v>
      </c>
      <c r="AV20">
        <v>31307</v>
      </c>
      <c r="AW20">
        <v>0</v>
      </c>
      <c r="AX20" s="29">
        <v>0.43</v>
      </c>
      <c r="AY20">
        <v>0.83761904761904749</v>
      </c>
      <c r="AZ20" t="s">
        <v>66</v>
      </c>
      <c r="BA20" t="s">
        <v>223</v>
      </c>
      <c r="BB20">
        <v>3</v>
      </c>
      <c r="BC20" t="s">
        <v>946</v>
      </c>
      <c r="BD20">
        <v>6</v>
      </c>
      <c r="BE20">
        <v>54172.41599999999</v>
      </c>
      <c r="BF20">
        <v>6.7088903695932636E-2</v>
      </c>
      <c r="BG20">
        <v>5.6194943619593089E-2</v>
      </c>
      <c r="BH20">
        <v>538271.82599999988</v>
      </c>
      <c r="BI20">
        <v>6.7519194289020817E-3</v>
      </c>
      <c r="BJ20">
        <v>5.6555363216375049E-3</v>
      </c>
      <c r="BK20">
        <v>1</v>
      </c>
      <c r="BL20" t="s">
        <v>66</v>
      </c>
      <c r="BM20">
        <v>0</v>
      </c>
      <c r="BN20" t="s">
        <v>811</v>
      </c>
    </row>
    <row r="21" spans="1:66">
      <c r="A21" s="142" t="str">
        <f t="shared" si="20"/>
        <v>삼환교통</v>
      </c>
      <c r="B21" s="142" t="str">
        <f t="shared" si="21"/>
        <v>23</v>
      </c>
      <c r="C21" s="143" t="str">
        <f t="shared" si="22"/>
        <v>70바3159</v>
      </c>
      <c r="D21" s="131" t="str">
        <f t="shared" si="23"/>
        <v>저상</v>
      </c>
      <c r="E21" s="127" t="str">
        <f t="shared" si="16"/>
        <v>D</v>
      </c>
      <c r="F21" s="150">
        <f t="shared" si="17"/>
        <v>0.83476190476190471</v>
      </c>
      <c r="G21" s="151">
        <f t="shared" si="18"/>
        <v>1.7529999999999999</v>
      </c>
      <c r="H21" s="152">
        <f t="shared" si="19"/>
        <v>2.1</v>
      </c>
      <c r="I21" s="153">
        <f t="shared" si="24"/>
        <v>644.04999999999995</v>
      </c>
      <c r="J21" s="154">
        <f t="shared" si="25"/>
        <v>2.042724781944184E-2</v>
      </c>
      <c r="K21" s="154">
        <f t="shared" si="26"/>
        <v>0.39379756880546835</v>
      </c>
      <c r="L21" s="154">
        <f t="shared" si="27"/>
        <v>0.12421395854359134</v>
      </c>
      <c r="M21" s="155">
        <f t="shared" si="28"/>
        <v>11.061999999999999</v>
      </c>
      <c r="N21" s="156">
        <f t="shared" si="29"/>
        <v>0</v>
      </c>
      <c r="O21" s="156">
        <f t="shared" si="30"/>
        <v>20.03</v>
      </c>
      <c r="P21" s="157">
        <f t="shared" si="31"/>
        <v>0.40666666666666662</v>
      </c>
      <c r="Q21" s="158">
        <f t="shared" si="32"/>
        <v>85</v>
      </c>
      <c r="R21" s="159">
        <f t="shared" si="33"/>
        <v>26.397284438537486</v>
      </c>
      <c r="S21" s="144">
        <f t="shared" si="34"/>
        <v>0</v>
      </c>
      <c r="T21" s="144">
        <f t="shared" si="35"/>
        <v>129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230</v>
      </c>
      <c r="Z21" t="s">
        <v>207</v>
      </c>
      <c r="AA21" t="s">
        <v>859</v>
      </c>
      <c r="AB21">
        <v>514</v>
      </c>
      <c r="AC21" s="1">
        <v>644.04999999999995</v>
      </c>
      <c r="AD21" s="1">
        <v>367.30099999999999</v>
      </c>
      <c r="AE21" s="28">
        <v>1.7529999999999999</v>
      </c>
      <c r="AF21">
        <v>2.1</v>
      </c>
      <c r="AG21">
        <v>11.061999999999999</v>
      </c>
      <c r="AH21">
        <v>41.651376999999997</v>
      </c>
      <c r="AI21">
        <v>0.850823</v>
      </c>
      <c r="AJ21">
        <v>16.402211000000001</v>
      </c>
      <c r="AK21">
        <v>80</v>
      </c>
      <c r="AL21">
        <v>0</v>
      </c>
      <c r="AM21">
        <v>129</v>
      </c>
      <c r="AN21">
        <v>85</v>
      </c>
      <c r="AO21">
        <v>15.462873999999999</v>
      </c>
      <c r="AP21">
        <v>186.6</v>
      </c>
      <c r="AQ21">
        <v>24.4</v>
      </c>
      <c r="AR21">
        <v>9</v>
      </c>
      <c r="AS21">
        <v>2422</v>
      </c>
      <c r="AT21">
        <v>0</v>
      </c>
      <c r="AU21">
        <v>20.03</v>
      </c>
      <c r="AV21">
        <v>5593</v>
      </c>
      <c r="AW21">
        <v>0</v>
      </c>
      <c r="AX21" s="29">
        <v>0.4</v>
      </c>
      <c r="AY21">
        <v>0.83476190476190471</v>
      </c>
      <c r="AZ21" t="s">
        <v>66</v>
      </c>
      <c r="BA21" t="s">
        <v>223</v>
      </c>
      <c r="BB21">
        <v>4</v>
      </c>
      <c r="BC21" t="s">
        <v>947</v>
      </c>
      <c r="BD21">
        <v>4</v>
      </c>
      <c r="BE21">
        <v>54172.41599999999</v>
      </c>
      <c r="BF21">
        <v>1.1888891940872641E-2</v>
      </c>
      <c r="BG21">
        <v>9.9243940820713042E-3</v>
      </c>
      <c r="BH21">
        <v>538271.82599999988</v>
      </c>
      <c r="BI21">
        <v>1.1965144168626803E-3</v>
      </c>
      <c r="BJ21">
        <v>9.9880465369537067E-4</v>
      </c>
      <c r="BK21">
        <v>1</v>
      </c>
      <c r="BL21" t="s">
        <v>66</v>
      </c>
      <c r="BM21">
        <v>0</v>
      </c>
      <c r="BN21" t="s">
        <v>811</v>
      </c>
    </row>
    <row r="22" spans="1:66">
      <c r="A22" s="139" t="str">
        <f t="shared" si="20"/>
        <v>삼환교통</v>
      </c>
      <c r="B22" s="139" t="str">
        <f t="shared" si="21"/>
        <v>23</v>
      </c>
      <c r="C22" s="140" t="str">
        <f t="shared" si="22"/>
        <v>70바3163</v>
      </c>
      <c r="D22" s="114" t="str">
        <f t="shared" si="23"/>
        <v>대형</v>
      </c>
      <c r="E22" s="110" t="str">
        <f t="shared" si="16"/>
        <v>C</v>
      </c>
      <c r="F22" s="160">
        <f t="shared" si="17"/>
        <v>0.85619047619047617</v>
      </c>
      <c r="G22" s="161">
        <f t="shared" si="18"/>
        <v>1.798</v>
      </c>
      <c r="H22" s="162">
        <f t="shared" si="19"/>
        <v>2.1</v>
      </c>
      <c r="I22" s="163">
        <f t="shared" si="24"/>
        <v>3831.82</v>
      </c>
      <c r="J22" s="164">
        <f t="shared" si="25"/>
        <v>2.8652070272516393E-2</v>
      </c>
      <c r="K22" s="164">
        <f t="shared" si="26"/>
        <v>0.36225170929156791</v>
      </c>
      <c r="L22" s="164">
        <f t="shared" si="27"/>
        <v>0.17954914374892347</v>
      </c>
      <c r="M22" s="165">
        <f t="shared" si="28"/>
        <v>11.207000000000001</v>
      </c>
      <c r="N22" s="166">
        <f t="shared" si="29"/>
        <v>0</v>
      </c>
      <c r="O22" s="166">
        <f t="shared" si="30"/>
        <v>7.8550000000000004</v>
      </c>
      <c r="P22" s="167">
        <f t="shared" si="31"/>
        <v>0</v>
      </c>
      <c r="Q22" s="168">
        <f t="shared" si="32"/>
        <v>80</v>
      </c>
      <c r="R22" s="169">
        <f t="shared" si="33"/>
        <v>25.372596569364475</v>
      </c>
      <c r="S22" s="141">
        <f t="shared" si="34"/>
        <v>0</v>
      </c>
      <c r="T22" s="141">
        <f t="shared" si="35"/>
        <v>301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232</v>
      </c>
      <c r="Z22" s="4" t="s">
        <v>197</v>
      </c>
      <c r="AA22" s="4" t="s">
        <v>48</v>
      </c>
      <c r="AB22" s="4">
        <v>514</v>
      </c>
      <c r="AC22" s="4">
        <v>3831.82</v>
      </c>
      <c r="AD22" s="4">
        <v>2131.5129999999999</v>
      </c>
      <c r="AE22" s="4">
        <v>1.798</v>
      </c>
      <c r="AF22" s="4">
        <v>2.1</v>
      </c>
      <c r="AG22" s="4">
        <v>11.207000000000001</v>
      </c>
      <c r="AH22" s="4">
        <v>247.94438700000001</v>
      </c>
      <c r="AI22" s="4">
        <v>7.10412</v>
      </c>
      <c r="AJ22" s="4">
        <v>89.818278000000007</v>
      </c>
      <c r="AK22" s="4">
        <v>688</v>
      </c>
      <c r="AL22" s="4">
        <v>0</v>
      </c>
      <c r="AM22" s="4">
        <v>301</v>
      </c>
      <c r="AN22" s="4">
        <v>80</v>
      </c>
      <c r="AO22" s="4">
        <v>15.454352</v>
      </c>
      <c r="AP22" s="4">
        <v>537.29999999999995</v>
      </c>
      <c r="AQ22" s="4">
        <v>0</v>
      </c>
      <c r="AR22" s="4">
        <v>52</v>
      </c>
      <c r="AS22" s="4">
        <v>15174</v>
      </c>
      <c r="AT22" s="4">
        <v>0</v>
      </c>
      <c r="AU22" s="4">
        <v>7.8550000000000004</v>
      </c>
      <c r="AV22" s="4">
        <v>33716</v>
      </c>
      <c r="AW22" s="4">
        <v>0</v>
      </c>
      <c r="AX22" s="30">
        <v>0.43</v>
      </c>
      <c r="AY22">
        <v>0.85619047619047617</v>
      </c>
      <c r="AZ22" t="s">
        <v>68</v>
      </c>
      <c r="BA22" t="s">
        <v>223</v>
      </c>
      <c r="BB22">
        <v>5</v>
      </c>
      <c r="BC22" t="s">
        <v>948</v>
      </c>
      <c r="BD22">
        <v>7</v>
      </c>
      <c r="BE22">
        <v>54172.41599999999</v>
      </c>
      <c r="BF22">
        <v>7.0733784514982703E-2</v>
      </c>
      <c r="BG22">
        <v>6.0561592646637567E-2</v>
      </c>
      <c r="BH22">
        <v>538271.82599999988</v>
      </c>
      <c r="BI22">
        <v>7.1187452415538482E-3</v>
      </c>
      <c r="BJ22">
        <v>6.0950018782446758E-3</v>
      </c>
      <c r="BK22">
        <v>1</v>
      </c>
      <c r="BL22" t="s">
        <v>68</v>
      </c>
      <c r="BM22">
        <v>0</v>
      </c>
      <c r="BN22" t="s">
        <v>811</v>
      </c>
    </row>
    <row r="23" spans="1:66">
      <c r="A23" s="142" t="str">
        <f t="shared" si="20"/>
        <v>삼환교통</v>
      </c>
      <c r="B23" s="142" t="str">
        <f t="shared" si="21"/>
        <v>23</v>
      </c>
      <c r="C23" s="143" t="str">
        <f t="shared" si="22"/>
        <v>70바3164</v>
      </c>
      <c r="D23" s="131" t="str">
        <f t="shared" si="23"/>
        <v>대형</v>
      </c>
      <c r="E23" s="127" t="str">
        <f t="shared" si="16"/>
        <v>D</v>
      </c>
      <c r="F23" s="150">
        <f t="shared" si="17"/>
        <v>0.84333333333333327</v>
      </c>
      <c r="G23" s="151">
        <f t="shared" si="18"/>
        <v>1.7709999999999999</v>
      </c>
      <c r="H23" s="152">
        <f t="shared" si="19"/>
        <v>2.1</v>
      </c>
      <c r="I23" s="153">
        <f t="shared" si="24"/>
        <v>4082.0770000000002</v>
      </c>
      <c r="J23" s="154">
        <f t="shared" si="25"/>
        <v>2.8355089167315592E-2</v>
      </c>
      <c r="K23" s="154">
        <f t="shared" si="26"/>
        <v>0.37696513188691683</v>
      </c>
      <c r="L23" s="154">
        <f t="shared" si="27"/>
        <v>0.16854165171308624</v>
      </c>
      <c r="M23" s="155">
        <f t="shared" si="28"/>
        <v>10.568</v>
      </c>
      <c r="N23" s="156">
        <f t="shared" si="29"/>
        <v>9.8000000000000004E-2</v>
      </c>
      <c r="O23" s="156">
        <f t="shared" si="30"/>
        <v>10.289</v>
      </c>
      <c r="P23" s="157">
        <f t="shared" si="31"/>
        <v>7.166666666666667E-2</v>
      </c>
      <c r="Q23" s="158">
        <f t="shared" si="32"/>
        <v>82</v>
      </c>
      <c r="R23" s="159">
        <f t="shared" si="33"/>
        <v>25.924247728657686</v>
      </c>
      <c r="S23" s="144">
        <f t="shared" si="34"/>
        <v>4</v>
      </c>
      <c r="T23" s="144">
        <f t="shared" si="35"/>
        <v>420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233</v>
      </c>
      <c r="Z23" t="s">
        <v>197</v>
      </c>
      <c r="AA23" t="s">
        <v>48</v>
      </c>
      <c r="AB23">
        <v>514</v>
      </c>
      <c r="AC23" s="1">
        <v>4082.0770000000002</v>
      </c>
      <c r="AD23" s="1">
        <v>2305.2199999999998</v>
      </c>
      <c r="AE23" s="28">
        <v>1.7709999999999999</v>
      </c>
      <c r="AF23">
        <v>2.1</v>
      </c>
      <c r="AG23">
        <v>10.568</v>
      </c>
      <c r="AH23">
        <v>264.78407299999998</v>
      </c>
      <c r="AI23">
        <v>7.5079760000000002</v>
      </c>
      <c r="AJ23">
        <v>99.814363</v>
      </c>
      <c r="AK23">
        <v>688</v>
      </c>
      <c r="AL23">
        <v>4</v>
      </c>
      <c r="AM23">
        <v>420</v>
      </c>
      <c r="AN23">
        <v>82</v>
      </c>
      <c r="AO23">
        <v>15.416625</v>
      </c>
      <c r="AP23">
        <v>421.8</v>
      </c>
      <c r="AQ23">
        <v>4.3</v>
      </c>
      <c r="AR23">
        <v>28</v>
      </c>
      <c r="AS23">
        <v>10268</v>
      </c>
      <c r="AT23">
        <v>9.8000000000000004E-2</v>
      </c>
      <c r="AU23">
        <v>10.289</v>
      </c>
      <c r="AV23">
        <v>33512</v>
      </c>
      <c r="AW23">
        <v>0</v>
      </c>
      <c r="AX23" s="29">
        <v>0.4</v>
      </c>
      <c r="AY23">
        <v>0.84333333333333327</v>
      </c>
      <c r="AZ23" t="s">
        <v>66</v>
      </c>
      <c r="BA23" t="s">
        <v>223</v>
      </c>
      <c r="BB23">
        <v>1</v>
      </c>
      <c r="BC23" t="s">
        <v>225</v>
      </c>
      <c r="BD23">
        <v>11</v>
      </c>
      <c r="BE23">
        <v>54172.41599999999</v>
      </c>
      <c r="BF23">
        <v>7.5353423410172454E-2</v>
      </c>
      <c r="BG23">
        <v>6.3548053742578769E-2</v>
      </c>
      <c r="BH23">
        <v>538271.82599999988</v>
      </c>
      <c r="BI23">
        <v>7.5836720460267992E-3</v>
      </c>
      <c r="BJ23">
        <v>6.3955634254826005E-3</v>
      </c>
      <c r="BK23">
        <v>1</v>
      </c>
      <c r="BL23" t="s">
        <v>66</v>
      </c>
      <c r="BM23">
        <v>0</v>
      </c>
      <c r="BN23" t="s">
        <v>811</v>
      </c>
    </row>
    <row r="24" spans="1:66">
      <c r="A24" s="139" t="str">
        <f t="shared" si="20"/>
        <v>삼환교통</v>
      </c>
      <c r="B24" s="139" t="str">
        <f t="shared" si="21"/>
        <v>23</v>
      </c>
      <c r="C24" s="140" t="str">
        <f t="shared" si="22"/>
        <v>70바3184</v>
      </c>
      <c r="D24" s="114" t="str">
        <f t="shared" si="23"/>
        <v>저상</v>
      </c>
      <c r="E24" s="110" t="str">
        <f t="shared" si="16"/>
        <v>C</v>
      </c>
      <c r="F24" s="160">
        <f t="shared" si="17"/>
        <v>0.85850000000000004</v>
      </c>
      <c r="G24" s="161">
        <f t="shared" si="18"/>
        <v>1.7170000000000001</v>
      </c>
      <c r="H24" s="162">
        <f t="shared" si="19"/>
        <v>2</v>
      </c>
      <c r="I24" s="163">
        <f t="shared" si="24"/>
        <v>3857.6709999999998</v>
      </c>
      <c r="J24" s="164">
        <f t="shared" si="25"/>
        <v>1.7183676820229199E-2</v>
      </c>
      <c r="K24" s="164">
        <f t="shared" si="26"/>
        <v>0.35007696902734303</v>
      </c>
      <c r="L24" s="164">
        <f t="shared" si="27"/>
        <v>0.31288308411992627</v>
      </c>
      <c r="M24" s="165">
        <f t="shared" si="28"/>
        <v>14.180999999999999</v>
      </c>
      <c r="N24" s="166">
        <f t="shared" si="29"/>
        <v>5.1999999999999998E-2</v>
      </c>
      <c r="O24" s="166">
        <f t="shared" si="30"/>
        <v>8.2949999999999999</v>
      </c>
      <c r="P24" s="167">
        <f t="shared" si="31"/>
        <v>0</v>
      </c>
      <c r="Q24" s="168">
        <f t="shared" si="32"/>
        <v>68</v>
      </c>
      <c r="R24" s="169">
        <f t="shared" si="33"/>
        <v>25.785312098033074</v>
      </c>
      <c r="S24" s="141">
        <f t="shared" si="34"/>
        <v>2</v>
      </c>
      <c r="T24" s="141">
        <f t="shared" si="35"/>
        <v>320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235</v>
      </c>
      <c r="Z24" t="s">
        <v>207</v>
      </c>
      <c r="AA24" t="s">
        <v>48</v>
      </c>
      <c r="AB24">
        <v>514</v>
      </c>
      <c r="AC24" s="1">
        <v>3857.6709999999998</v>
      </c>
      <c r="AD24" s="1">
        <v>2247.2719999999999</v>
      </c>
      <c r="AE24" s="28">
        <v>1.7170000000000001</v>
      </c>
      <c r="AF24">
        <v>2</v>
      </c>
      <c r="AG24">
        <v>14.180999999999999</v>
      </c>
      <c r="AH24">
        <v>236.44380899999999</v>
      </c>
      <c r="AI24">
        <v>4.0629739999999996</v>
      </c>
      <c r="AJ24">
        <v>82.773532000000003</v>
      </c>
      <c r="AK24">
        <v>1207</v>
      </c>
      <c r="AL24">
        <v>2</v>
      </c>
      <c r="AM24">
        <v>320</v>
      </c>
      <c r="AN24">
        <v>68</v>
      </c>
      <c r="AO24">
        <v>16.315380999999999</v>
      </c>
      <c r="AP24">
        <v>48.5</v>
      </c>
      <c r="AQ24">
        <v>0</v>
      </c>
      <c r="AR24">
        <v>6</v>
      </c>
      <c r="AS24">
        <v>810</v>
      </c>
      <c r="AT24">
        <v>5.1999999999999998E-2</v>
      </c>
      <c r="AU24">
        <v>8.2949999999999999</v>
      </c>
      <c r="AV24">
        <v>32712</v>
      </c>
      <c r="AW24">
        <v>0</v>
      </c>
      <c r="AX24" s="29">
        <v>0.47</v>
      </c>
      <c r="AY24">
        <v>0.85850000000000004</v>
      </c>
      <c r="AZ24" t="s">
        <v>68</v>
      </c>
      <c r="BA24" t="s">
        <v>223</v>
      </c>
      <c r="BB24">
        <v>4</v>
      </c>
      <c r="BC24" t="s">
        <v>861</v>
      </c>
      <c r="BD24">
        <v>8</v>
      </c>
      <c r="BE24">
        <v>54172.41599999999</v>
      </c>
      <c r="BF24">
        <v>7.1210983095160468E-2</v>
      </c>
      <c r="BG24">
        <v>6.1134628987195266E-2</v>
      </c>
      <c r="BH24">
        <v>538271.82599999988</v>
      </c>
      <c r="BI24">
        <v>7.1667711621971469E-3</v>
      </c>
      <c r="BJ24">
        <v>6.152673042746251E-3</v>
      </c>
      <c r="BK24">
        <v>1</v>
      </c>
      <c r="BL24" t="s">
        <v>68</v>
      </c>
      <c r="BM24">
        <v>0</v>
      </c>
      <c r="BN24" t="s">
        <v>811</v>
      </c>
    </row>
    <row r="25" spans="1:66">
      <c r="A25" s="142" t="str">
        <f t="shared" si="20"/>
        <v>삼환교통</v>
      </c>
      <c r="B25" s="142" t="str">
        <f t="shared" si="21"/>
        <v>23</v>
      </c>
      <c r="C25" s="143" t="str">
        <f t="shared" si="22"/>
        <v>70바3185</v>
      </c>
      <c r="D25" s="131" t="str">
        <f t="shared" si="23"/>
        <v>저상</v>
      </c>
      <c r="E25" s="127" t="str">
        <f t="shared" si="16"/>
        <v>C</v>
      </c>
      <c r="F25" s="150">
        <f t="shared" si="17"/>
        <v>0.86499999999999999</v>
      </c>
      <c r="G25" s="151">
        <f t="shared" si="18"/>
        <v>1.73</v>
      </c>
      <c r="H25" s="152">
        <f t="shared" si="19"/>
        <v>2</v>
      </c>
      <c r="I25" s="153">
        <f t="shared" si="24"/>
        <v>2430.3969999999999</v>
      </c>
      <c r="J25" s="154">
        <f t="shared" si="25"/>
        <v>3.7725818461719914E-2</v>
      </c>
      <c r="K25" s="154">
        <f t="shared" si="26"/>
        <v>0.33249342238692431</v>
      </c>
      <c r="L25" s="154">
        <f t="shared" si="27"/>
        <v>0.29295625364909522</v>
      </c>
      <c r="M25" s="155">
        <f t="shared" si="28"/>
        <v>15.242000000000001</v>
      </c>
      <c r="N25" s="156">
        <f t="shared" si="29"/>
        <v>0</v>
      </c>
      <c r="O25" s="156">
        <f t="shared" si="30"/>
        <v>11.397</v>
      </c>
      <c r="P25" s="157">
        <f t="shared" si="31"/>
        <v>0</v>
      </c>
      <c r="Q25" s="158">
        <f t="shared" si="32"/>
        <v>78</v>
      </c>
      <c r="R25" s="159">
        <f t="shared" si="33"/>
        <v>27.29665302120603</v>
      </c>
      <c r="S25" s="144">
        <f t="shared" si="34"/>
        <v>0</v>
      </c>
      <c r="T25" s="144">
        <f t="shared" si="35"/>
        <v>277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236</v>
      </c>
      <c r="Z25" s="4" t="s">
        <v>207</v>
      </c>
      <c r="AA25" s="4" t="s">
        <v>48</v>
      </c>
      <c r="AB25" s="4">
        <v>514</v>
      </c>
      <c r="AC25" s="4">
        <v>2430.3969999999999</v>
      </c>
      <c r="AD25" s="4">
        <v>1404.511</v>
      </c>
      <c r="AE25" s="4">
        <v>1.73</v>
      </c>
      <c r="AF25" s="4">
        <v>2</v>
      </c>
      <c r="AG25" s="4">
        <v>15.242000000000001</v>
      </c>
      <c r="AH25" s="4">
        <v>141.376893</v>
      </c>
      <c r="AI25" s="4">
        <v>5.3335590000000002</v>
      </c>
      <c r="AJ25" s="4">
        <v>47.006886999999999</v>
      </c>
      <c r="AK25" s="4">
        <v>712</v>
      </c>
      <c r="AL25" s="4">
        <v>0</v>
      </c>
      <c r="AM25" s="4">
        <v>277</v>
      </c>
      <c r="AN25" s="4">
        <v>78</v>
      </c>
      <c r="AO25" s="4">
        <v>17.190905999999998</v>
      </c>
      <c r="AP25" s="4">
        <v>124.6</v>
      </c>
      <c r="AQ25" s="4">
        <v>0</v>
      </c>
      <c r="AR25" s="4">
        <v>15</v>
      </c>
      <c r="AS25" s="4">
        <v>3416</v>
      </c>
      <c r="AT25" s="4">
        <v>0</v>
      </c>
      <c r="AU25" s="4">
        <v>11.397</v>
      </c>
      <c r="AV25" s="4">
        <v>19585</v>
      </c>
      <c r="AW25" s="4">
        <v>0</v>
      </c>
      <c r="AX25" s="30">
        <v>0.47</v>
      </c>
      <c r="AY25">
        <v>0.86499999999999999</v>
      </c>
      <c r="AZ25" t="s">
        <v>68</v>
      </c>
      <c r="BA25" t="s">
        <v>223</v>
      </c>
      <c r="BB25">
        <v>3</v>
      </c>
      <c r="BC25" t="s">
        <v>815</v>
      </c>
      <c r="BD25">
        <v>7</v>
      </c>
      <c r="BE25">
        <v>54172.41599999999</v>
      </c>
      <c r="BF25">
        <v>4.4864105747102E-2</v>
      </c>
      <c r="BG25">
        <v>3.8807451471243232E-2</v>
      </c>
      <c r="BH25">
        <v>538271.82599999988</v>
      </c>
      <c r="BI25">
        <v>4.5151852328232395E-3</v>
      </c>
      <c r="BJ25">
        <v>3.9056352263921023E-3</v>
      </c>
      <c r="BK25">
        <v>1</v>
      </c>
      <c r="BL25" t="s">
        <v>68</v>
      </c>
      <c r="BM25">
        <v>0</v>
      </c>
      <c r="BN25" t="s">
        <v>811</v>
      </c>
    </row>
    <row r="26" spans="1:66">
      <c r="A26" s="139" t="str">
        <f t="shared" si="20"/>
        <v>삼환교통</v>
      </c>
      <c r="B26" s="139" t="str">
        <f t="shared" si="21"/>
        <v>23</v>
      </c>
      <c r="C26" s="140" t="str">
        <f t="shared" si="22"/>
        <v>70바3191</v>
      </c>
      <c r="D26" s="114" t="str">
        <f t="shared" si="23"/>
        <v>대형</v>
      </c>
      <c r="E26" s="110" t="str">
        <f t="shared" si="16"/>
        <v>F</v>
      </c>
      <c r="F26" s="160">
        <f t="shared" si="17"/>
        <v>0.79500000000000004</v>
      </c>
      <c r="G26" s="161">
        <f t="shared" si="18"/>
        <v>1.7490000000000001</v>
      </c>
      <c r="H26" s="162">
        <f t="shared" si="19"/>
        <v>2.2000000000000002</v>
      </c>
      <c r="I26" s="163">
        <f t="shared" si="24"/>
        <v>3034.4490000000001</v>
      </c>
      <c r="J26" s="164">
        <f t="shared" si="25"/>
        <v>1.9182801267933036E-2</v>
      </c>
      <c r="K26" s="164">
        <f t="shared" si="26"/>
        <v>0.35724964828266076</v>
      </c>
      <c r="L26" s="164">
        <f t="shared" si="27"/>
        <v>0.19278623565596259</v>
      </c>
      <c r="M26" s="165">
        <f t="shared" si="28"/>
        <v>10.814</v>
      </c>
      <c r="N26" s="166">
        <f t="shared" si="29"/>
        <v>0.13200000000000001</v>
      </c>
      <c r="O26" s="166">
        <f t="shared" si="30"/>
        <v>15.489000000000001</v>
      </c>
      <c r="P26" s="167">
        <f t="shared" si="31"/>
        <v>7.8333333333333338E-2</v>
      </c>
      <c r="Q26" s="168">
        <f t="shared" si="32"/>
        <v>89</v>
      </c>
      <c r="R26" s="169">
        <f t="shared" si="33"/>
        <v>24.728497800287975</v>
      </c>
      <c r="S26" s="141">
        <f t="shared" si="34"/>
        <v>4</v>
      </c>
      <c r="T26" s="141">
        <f t="shared" si="35"/>
        <v>470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237</v>
      </c>
      <c r="Z26" t="s">
        <v>197</v>
      </c>
      <c r="AA26" t="s">
        <v>48</v>
      </c>
      <c r="AB26">
        <v>514</v>
      </c>
      <c r="AC26" s="1">
        <v>3034.4490000000001</v>
      </c>
      <c r="AD26" s="1">
        <v>1734.9670000000001</v>
      </c>
      <c r="AE26" s="28">
        <v>1.7490000000000001</v>
      </c>
      <c r="AF26">
        <v>2.2000000000000002</v>
      </c>
      <c r="AG26">
        <v>10.814</v>
      </c>
      <c r="AH26">
        <v>196.787995</v>
      </c>
      <c r="AI26">
        <v>3.7749450000000002</v>
      </c>
      <c r="AJ26">
        <v>70.302441999999999</v>
      </c>
      <c r="AK26">
        <v>585</v>
      </c>
      <c r="AL26">
        <v>4</v>
      </c>
      <c r="AM26">
        <v>470</v>
      </c>
      <c r="AN26">
        <v>89</v>
      </c>
      <c r="AO26">
        <v>15.419888</v>
      </c>
      <c r="AP26">
        <v>104.1</v>
      </c>
      <c r="AQ26">
        <v>4.7</v>
      </c>
      <c r="AR26">
        <v>11</v>
      </c>
      <c r="AS26">
        <v>1756</v>
      </c>
      <c r="AT26">
        <v>0.13200000000000001</v>
      </c>
      <c r="AU26">
        <v>15.489000000000001</v>
      </c>
      <c r="AV26">
        <v>25795</v>
      </c>
      <c r="AW26">
        <v>0</v>
      </c>
      <c r="AX26" s="29">
        <v>0.42</v>
      </c>
      <c r="AY26">
        <v>0.79500000000000004</v>
      </c>
      <c r="AZ26" t="s">
        <v>69</v>
      </c>
      <c r="BA26" t="s">
        <v>223</v>
      </c>
      <c r="BB26">
        <v>1</v>
      </c>
      <c r="BC26" t="s">
        <v>234</v>
      </c>
      <c r="BD26">
        <v>6</v>
      </c>
      <c r="BE26">
        <v>54172.41599999999</v>
      </c>
      <c r="BF26">
        <v>5.6014651441796515E-2</v>
      </c>
      <c r="BG26">
        <v>4.4531647896228231E-2</v>
      </c>
      <c r="BH26">
        <v>538271.82599999988</v>
      </c>
      <c r="BI26">
        <v>5.6373914691942298E-3</v>
      </c>
      <c r="BJ26">
        <v>4.4817262180094127E-3</v>
      </c>
      <c r="BK26">
        <v>1</v>
      </c>
      <c r="BL26" t="s">
        <v>66</v>
      </c>
      <c r="BM26">
        <v>-1</v>
      </c>
      <c r="BN26" t="s">
        <v>810</v>
      </c>
    </row>
    <row r="27" spans="1:66">
      <c r="A27" s="142" t="str">
        <f t="shared" si="20"/>
        <v>삼환교통</v>
      </c>
      <c r="B27" s="142" t="str">
        <f t="shared" si="21"/>
        <v>23</v>
      </c>
      <c r="C27" s="143" t="str">
        <f t="shared" si="22"/>
        <v>70바3192</v>
      </c>
      <c r="D27" s="131" t="str">
        <f t="shared" si="23"/>
        <v>대형</v>
      </c>
      <c r="E27" s="127" t="str">
        <f t="shared" si="16"/>
        <v>A</v>
      </c>
      <c r="F27" s="150">
        <f t="shared" si="17"/>
        <v>0.96045454545454534</v>
      </c>
      <c r="G27" s="151">
        <f t="shared" si="18"/>
        <v>2.113</v>
      </c>
      <c r="H27" s="152">
        <f t="shared" si="19"/>
        <v>2.2000000000000002</v>
      </c>
      <c r="I27" s="153">
        <f t="shared" si="24"/>
        <v>4771.2640000000001</v>
      </c>
      <c r="J27" s="154">
        <f t="shared" si="25"/>
        <v>1.6115264418874054E-2</v>
      </c>
      <c r="K27" s="154">
        <f t="shared" si="26"/>
        <v>0.37060658383032935</v>
      </c>
      <c r="L27" s="154">
        <f t="shared" si="27"/>
        <v>0.20434836554841651</v>
      </c>
      <c r="M27" s="155">
        <f t="shared" si="28"/>
        <v>10.125</v>
      </c>
      <c r="N27" s="156">
        <f t="shared" si="29"/>
        <v>6.3E-2</v>
      </c>
      <c r="O27" s="156">
        <f t="shared" si="30"/>
        <v>16.766999999999999</v>
      </c>
      <c r="P27" s="157">
        <f t="shared" si="31"/>
        <v>0.76833333333333331</v>
      </c>
      <c r="Q27" s="158">
        <f t="shared" si="32"/>
        <v>90</v>
      </c>
      <c r="R27" s="159">
        <f t="shared" si="33"/>
        <v>25.124465459970938</v>
      </c>
      <c r="S27" s="144">
        <f t="shared" si="34"/>
        <v>3</v>
      </c>
      <c r="T27" s="144">
        <f t="shared" si="35"/>
        <v>800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238</v>
      </c>
      <c r="Z27" s="4" t="s">
        <v>197</v>
      </c>
      <c r="AA27" s="4" t="s">
        <v>48</v>
      </c>
      <c r="AB27" s="4">
        <v>514</v>
      </c>
      <c r="AC27" s="4">
        <v>4771.2640000000001</v>
      </c>
      <c r="AD27" s="4">
        <v>2258.4059999999999</v>
      </c>
      <c r="AE27" s="4">
        <v>2.113</v>
      </c>
      <c r="AF27" s="4">
        <v>2.2000000000000002</v>
      </c>
      <c r="AG27" s="4">
        <v>10.125</v>
      </c>
      <c r="AH27" s="4">
        <v>309.655732</v>
      </c>
      <c r="AI27" s="4">
        <v>4.9901840000000002</v>
      </c>
      <c r="AJ27" s="4">
        <v>114.760453</v>
      </c>
      <c r="AK27" s="4">
        <v>975</v>
      </c>
      <c r="AL27" s="4">
        <v>3</v>
      </c>
      <c r="AM27" s="4">
        <v>800</v>
      </c>
      <c r="AN27" s="4">
        <v>90</v>
      </c>
      <c r="AO27" s="4">
        <v>15.408284999999999</v>
      </c>
      <c r="AP27" s="4">
        <v>2624.6</v>
      </c>
      <c r="AQ27" s="4">
        <v>46.1</v>
      </c>
      <c r="AR27" s="4">
        <v>7</v>
      </c>
      <c r="AS27" s="4">
        <v>1459</v>
      </c>
      <c r="AT27" s="4">
        <v>6.3E-2</v>
      </c>
      <c r="AU27" s="4">
        <v>16.766999999999999</v>
      </c>
      <c r="AV27" s="4">
        <v>36796</v>
      </c>
      <c r="AW27" s="4">
        <v>0</v>
      </c>
      <c r="AX27" s="30">
        <v>0.48</v>
      </c>
      <c r="AY27">
        <v>0.96045454545454534</v>
      </c>
      <c r="AZ27" t="s">
        <v>65</v>
      </c>
      <c r="BA27" t="s">
        <v>223</v>
      </c>
      <c r="BB27">
        <v>1</v>
      </c>
      <c r="BC27" t="s">
        <v>813</v>
      </c>
      <c r="BD27">
        <v>10</v>
      </c>
      <c r="BE27">
        <v>54172.41599999999</v>
      </c>
      <c r="BF27">
        <v>8.8075525374389813E-2</v>
      </c>
      <c r="BG27">
        <v>8.4592538689129845E-2</v>
      </c>
      <c r="BH27">
        <v>538271.82599999988</v>
      </c>
      <c r="BI27">
        <v>8.8640418642308826E-3</v>
      </c>
      <c r="BJ27">
        <v>8.5135092995999324E-3</v>
      </c>
      <c r="BK27">
        <v>1</v>
      </c>
      <c r="BL27" t="s">
        <v>68</v>
      </c>
      <c r="BM27">
        <v>2</v>
      </c>
      <c r="BN27" t="s">
        <v>809</v>
      </c>
    </row>
    <row r="28" spans="1:66">
      <c r="A28" s="139" t="str">
        <f t="shared" si="20"/>
        <v>삼환교통</v>
      </c>
      <c r="B28" s="139" t="str">
        <f t="shared" si="21"/>
        <v>23</v>
      </c>
      <c r="C28" s="140" t="str">
        <f t="shared" si="22"/>
        <v>72아1008</v>
      </c>
      <c r="D28" s="114" t="str">
        <f t="shared" si="23"/>
        <v>대형</v>
      </c>
      <c r="E28" s="110" t="str">
        <f t="shared" si="16"/>
        <v>F</v>
      </c>
      <c r="F28" s="160">
        <f t="shared" si="17"/>
        <v>0.79434782608695653</v>
      </c>
      <c r="G28" s="161">
        <f t="shared" si="18"/>
        <v>1.827</v>
      </c>
      <c r="H28" s="162">
        <f t="shared" si="19"/>
        <v>2.2999999999999998</v>
      </c>
      <c r="I28" s="163">
        <f t="shared" si="24"/>
        <v>4414.8289999999997</v>
      </c>
      <c r="J28" s="164">
        <f t="shared" si="25"/>
        <v>2.703677394333253E-2</v>
      </c>
      <c r="K28" s="164">
        <f t="shared" si="26"/>
        <v>0.39424469207584584</v>
      </c>
      <c r="L28" s="164">
        <f t="shared" si="27"/>
        <v>0.18596416758157566</v>
      </c>
      <c r="M28" s="165">
        <f t="shared" si="28"/>
        <v>14.659000000000001</v>
      </c>
      <c r="N28" s="166">
        <f t="shared" si="29"/>
        <v>0.113</v>
      </c>
      <c r="O28" s="166">
        <f t="shared" si="30"/>
        <v>31.417000000000002</v>
      </c>
      <c r="P28" s="167">
        <f t="shared" si="31"/>
        <v>0.81</v>
      </c>
      <c r="Q28" s="168">
        <f t="shared" si="32"/>
        <v>88</v>
      </c>
      <c r="R28" s="169">
        <f t="shared" si="33"/>
        <v>25.868170299755086</v>
      </c>
      <c r="S28" s="141">
        <f t="shared" si="34"/>
        <v>5</v>
      </c>
      <c r="T28" s="141">
        <f t="shared" si="35"/>
        <v>1387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240</v>
      </c>
      <c r="Z28" s="4" t="s">
        <v>197</v>
      </c>
      <c r="AA28" s="4" t="s">
        <v>48</v>
      </c>
      <c r="AB28" s="4">
        <v>514</v>
      </c>
      <c r="AC28" s="4">
        <v>4414.8289999999997</v>
      </c>
      <c r="AD28" s="4">
        <v>2415.7849999999999</v>
      </c>
      <c r="AE28" s="4">
        <v>1.827</v>
      </c>
      <c r="AF28" s="4">
        <v>2.2999999999999998</v>
      </c>
      <c r="AG28" s="4">
        <v>14.659000000000001</v>
      </c>
      <c r="AH28" s="4">
        <v>294.90408200000002</v>
      </c>
      <c r="AI28" s="4">
        <v>7.973255</v>
      </c>
      <c r="AJ28" s="4">
        <v>116.264369</v>
      </c>
      <c r="AK28" s="4">
        <v>821</v>
      </c>
      <c r="AL28" s="4">
        <v>5</v>
      </c>
      <c r="AM28" s="4">
        <v>1387</v>
      </c>
      <c r="AN28" s="4">
        <v>88</v>
      </c>
      <c r="AO28" s="4">
        <v>14.970389000000001</v>
      </c>
      <c r="AP28" s="4">
        <v>686.1</v>
      </c>
      <c r="AQ28" s="4">
        <v>48.6</v>
      </c>
      <c r="AR28" s="4">
        <v>51</v>
      </c>
      <c r="AS28" s="4">
        <v>15449</v>
      </c>
      <c r="AT28" s="4">
        <v>0.113</v>
      </c>
      <c r="AU28" s="4">
        <v>31.417000000000002</v>
      </c>
      <c r="AV28" s="4">
        <v>36858</v>
      </c>
      <c r="AW28" s="4">
        <v>0</v>
      </c>
      <c r="AX28" s="30">
        <v>0.51</v>
      </c>
      <c r="AY28">
        <v>0.79434782608695653</v>
      </c>
      <c r="AZ28" t="s">
        <v>69</v>
      </c>
      <c r="BA28" t="s">
        <v>223</v>
      </c>
      <c r="BB28">
        <v>2</v>
      </c>
      <c r="BC28" t="s">
        <v>862</v>
      </c>
      <c r="BD28">
        <v>10</v>
      </c>
      <c r="BE28">
        <v>54172.41599999999</v>
      </c>
      <c r="BF28">
        <v>8.1495885285972861E-2</v>
      </c>
      <c r="BG28">
        <v>6.4736079311944528E-2</v>
      </c>
      <c r="BH28">
        <v>538271.82599999988</v>
      </c>
      <c r="BI28">
        <v>8.2018578471911349E-3</v>
      </c>
      <c r="BJ28">
        <v>6.5151279507905235E-3</v>
      </c>
      <c r="BK28">
        <v>1</v>
      </c>
      <c r="BL28" t="s">
        <v>69</v>
      </c>
      <c r="BM28">
        <v>0</v>
      </c>
      <c r="BN28" t="s">
        <v>811</v>
      </c>
    </row>
    <row r="29" spans="1:66">
      <c r="A29" s="142" t="str">
        <f t="shared" si="20"/>
        <v>삼환교통</v>
      </c>
      <c r="B29" s="142" t="str">
        <f t="shared" si="21"/>
        <v>23</v>
      </c>
      <c r="C29" s="143" t="str">
        <f t="shared" si="22"/>
        <v>72아1009</v>
      </c>
      <c r="D29" s="131" t="str">
        <f t="shared" si="23"/>
        <v>대형</v>
      </c>
      <c r="E29" s="127" t="str">
        <f t="shared" si="16"/>
        <v>F</v>
      </c>
      <c r="F29" s="150">
        <f t="shared" si="17"/>
        <v>0.74375000000000002</v>
      </c>
      <c r="G29" s="151">
        <f t="shared" si="18"/>
        <v>1.7849999999999999</v>
      </c>
      <c r="H29" s="152">
        <f t="shared" si="19"/>
        <v>2.4</v>
      </c>
      <c r="I29" s="153">
        <f t="shared" si="24"/>
        <v>2322.0410000000002</v>
      </c>
      <c r="J29" s="154">
        <f t="shared" si="25"/>
        <v>3.2017215268989201E-2</v>
      </c>
      <c r="K29" s="154">
        <f t="shared" si="26"/>
        <v>0.36851027989556556</v>
      </c>
      <c r="L29" s="154">
        <f t="shared" si="27"/>
        <v>0.13910176435299806</v>
      </c>
      <c r="M29" s="155">
        <f t="shared" si="28"/>
        <v>10.494999999999999</v>
      </c>
      <c r="N29" s="156">
        <f t="shared" si="29"/>
        <v>0</v>
      </c>
      <c r="O29" s="156">
        <f t="shared" si="30"/>
        <v>21.704999999999998</v>
      </c>
      <c r="P29" s="157">
        <f t="shared" si="31"/>
        <v>0</v>
      </c>
      <c r="Q29" s="158">
        <f t="shared" si="32"/>
        <v>79</v>
      </c>
      <c r="R29" s="159">
        <f t="shared" si="33"/>
        <v>24.200100237921767</v>
      </c>
      <c r="S29" s="144">
        <f t="shared" si="34"/>
        <v>0</v>
      </c>
      <c r="T29" s="144">
        <f t="shared" si="35"/>
        <v>504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241</v>
      </c>
      <c r="Z29" t="s">
        <v>197</v>
      </c>
      <c r="AA29" t="s">
        <v>48</v>
      </c>
      <c r="AB29">
        <v>514</v>
      </c>
      <c r="AC29" s="1">
        <v>2322.0410000000002</v>
      </c>
      <c r="AD29" s="1">
        <v>1301.078</v>
      </c>
      <c r="AE29" s="28">
        <v>1.7849999999999999</v>
      </c>
      <c r="AF29">
        <v>2.4</v>
      </c>
      <c r="AG29">
        <v>10.494999999999999</v>
      </c>
      <c r="AH29">
        <v>160.06023500000001</v>
      </c>
      <c r="AI29">
        <v>5.1246830000000001</v>
      </c>
      <c r="AJ29">
        <v>58.983842000000003</v>
      </c>
      <c r="AK29">
        <v>323</v>
      </c>
      <c r="AL29">
        <v>0</v>
      </c>
      <c r="AM29">
        <v>504</v>
      </c>
      <c r="AN29">
        <v>79</v>
      </c>
      <c r="AO29">
        <v>14.507294</v>
      </c>
      <c r="AP29">
        <v>1117.3</v>
      </c>
      <c r="AQ29">
        <v>0</v>
      </c>
      <c r="AR29">
        <v>16</v>
      </c>
      <c r="AS29">
        <v>3279</v>
      </c>
      <c r="AT29">
        <v>0</v>
      </c>
      <c r="AU29">
        <v>21.704999999999998</v>
      </c>
      <c r="AV29">
        <v>19507</v>
      </c>
      <c r="AW29">
        <v>0</v>
      </c>
      <c r="AX29" s="29">
        <v>0.43</v>
      </c>
      <c r="AY29">
        <v>0.74375000000000002</v>
      </c>
      <c r="AZ29" t="s">
        <v>69</v>
      </c>
      <c r="BA29" t="s">
        <v>223</v>
      </c>
      <c r="BB29">
        <v>3</v>
      </c>
      <c r="BC29" t="s">
        <v>949</v>
      </c>
      <c r="BD29">
        <v>6</v>
      </c>
      <c r="BE29">
        <v>54172.41599999999</v>
      </c>
      <c r="BF29">
        <v>4.2863899590522246E-2</v>
      </c>
      <c r="BG29">
        <v>3.1880025320450922E-2</v>
      </c>
      <c r="BH29">
        <v>538271.82599999988</v>
      </c>
      <c r="BI29">
        <v>4.3138817375145333E-3</v>
      </c>
      <c r="BJ29">
        <v>3.2084495422764342E-3</v>
      </c>
      <c r="BK29">
        <v>1</v>
      </c>
      <c r="BL29" t="s">
        <v>69</v>
      </c>
      <c r="BM29">
        <v>0</v>
      </c>
      <c r="BN29" t="s">
        <v>811</v>
      </c>
    </row>
    <row r="30" spans="1:66">
      <c r="A30" s="139" t="str">
        <f t="shared" si="20"/>
        <v>삼환교통</v>
      </c>
      <c r="B30" s="139" t="str">
        <f t="shared" si="21"/>
        <v>23</v>
      </c>
      <c r="C30" s="140" t="str">
        <f t="shared" si="22"/>
        <v>72아1010</v>
      </c>
      <c r="D30" s="114" t="str">
        <f t="shared" si="23"/>
        <v>대형</v>
      </c>
      <c r="E30" s="110" t="str">
        <f t="shared" si="16"/>
        <v>D</v>
      </c>
      <c r="F30" s="160">
        <f t="shared" si="17"/>
        <v>0.80318181818181811</v>
      </c>
      <c r="G30" s="161">
        <f t="shared" si="18"/>
        <v>1.7669999999999999</v>
      </c>
      <c r="H30" s="162">
        <f t="shared" si="19"/>
        <v>2.2000000000000002</v>
      </c>
      <c r="I30" s="163">
        <f t="shared" si="24"/>
        <v>4150.1130000000003</v>
      </c>
      <c r="J30" s="164">
        <f t="shared" si="25"/>
        <v>1.3887363645042823E-2</v>
      </c>
      <c r="K30" s="164">
        <f t="shared" si="26"/>
        <v>0.37297705787484192</v>
      </c>
      <c r="L30" s="164">
        <f t="shared" si="27"/>
        <v>0.19975359707073034</v>
      </c>
      <c r="M30" s="165">
        <f t="shared" si="28"/>
        <v>10.664999999999999</v>
      </c>
      <c r="N30" s="166">
        <f t="shared" si="29"/>
        <v>0.14499999999999999</v>
      </c>
      <c r="O30" s="166">
        <f t="shared" si="30"/>
        <v>16.890999999999998</v>
      </c>
      <c r="P30" s="167">
        <f t="shared" si="31"/>
        <v>0.68166666666666664</v>
      </c>
      <c r="Q30" s="168">
        <f t="shared" si="32"/>
        <v>89</v>
      </c>
      <c r="R30" s="169">
        <f t="shared" si="33"/>
        <v>25.367514543686415</v>
      </c>
      <c r="S30" s="141">
        <f t="shared" si="34"/>
        <v>6</v>
      </c>
      <c r="T30" s="141">
        <f t="shared" si="35"/>
        <v>701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242</v>
      </c>
      <c r="Z30" s="4" t="s">
        <v>197</v>
      </c>
      <c r="AA30" s="4" t="s">
        <v>48</v>
      </c>
      <c r="AB30" s="4">
        <v>514</v>
      </c>
      <c r="AC30" s="4">
        <v>4150.1130000000003</v>
      </c>
      <c r="AD30" s="4">
        <v>2349.1689999999999</v>
      </c>
      <c r="AE30" s="4">
        <v>1.7669999999999999</v>
      </c>
      <c r="AF30" s="4">
        <v>2.2000000000000002</v>
      </c>
      <c r="AG30" s="4">
        <v>10.664999999999999</v>
      </c>
      <c r="AH30" s="4">
        <v>266.824366</v>
      </c>
      <c r="AI30" s="4">
        <v>3.7054870000000002</v>
      </c>
      <c r="AJ30" s="4">
        <v>99.519367000000003</v>
      </c>
      <c r="AK30" s="4">
        <v>829</v>
      </c>
      <c r="AL30" s="4">
        <v>6</v>
      </c>
      <c r="AM30" s="4">
        <v>701</v>
      </c>
      <c r="AN30" s="4">
        <v>89</v>
      </c>
      <c r="AO30" s="4">
        <v>15.553725</v>
      </c>
      <c r="AP30" s="4">
        <v>3552.7</v>
      </c>
      <c r="AQ30" s="4">
        <v>40.9</v>
      </c>
      <c r="AR30" s="4">
        <v>38</v>
      </c>
      <c r="AS30" s="4">
        <v>9477</v>
      </c>
      <c r="AT30" s="4">
        <v>0.14499999999999999</v>
      </c>
      <c r="AU30" s="4">
        <v>16.890999999999998</v>
      </c>
      <c r="AV30" s="4">
        <v>35190</v>
      </c>
      <c r="AW30" s="4">
        <v>0</v>
      </c>
      <c r="AX30" s="30">
        <v>0.41</v>
      </c>
      <c r="AY30">
        <v>0.80318181818181811</v>
      </c>
      <c r="AZ30" t="s">
        <v>66</v>
      </c>
      <c r="BA30" t="s">
        <v>223</v>
      </c>
      <c r="BB30">
        <v>5</v>
      </c>
      <c r="BC30" t="s">
        <v>950</v>
      </c>
      <c r="BD30">
        <v>10</v>
      </c>
      <c r="BE30">
        <v>54172.41599999999</v>
      </c>
      <c r="BF30">
        <v>7.6609339336093138E-2</v>
      </c>
      <c r="BG30">
        <v>6.1531228457671165E-2</v>
      </c>
      <c r="BH30">
        <v>538271.82599999988</v>
      </c>
      <c r="BI30">
        <v>7.7100691500803188E-3</v>
      </c>
      <c r="BJ30">
        <v>6.1925873582690553E-3</v>
      </c>
      <c r="BK30">
        <v>1</v>
      </c>
      <c r="BL30" t="s">
        <v>66</v>
      </c>
      <c r="BM30">
        <v>0</v>
      </c>
      <c r="BN30" t="s">
        <v>811</v>
      </c>
    </row>
    <row r="31" spans="1:66">
      <c r="A31" s="142" t="str">
        <f t="shared" si="20"/>
        <v>삼환교통</v>
      </c>
      <c r="B31" s="142" t="str">
        <f t="shared" si="21"/>
        <v>23</v>
      </c>
      <c r="C31" s="143" t="str">
        <f t="shared" si="22"/>
        <v>72아1011</v>
      </c>
      <c r="D31" s="131" t="str">
        <f t="shared" si="23"/>
        <v>대형</v>
      </c>
      <c r="E31" s="127" t="str">
        <f t="shared" si="16"/>
        <v>F</v>
      </c>
      <c r="F31" s="150">
        <f t="shared" si="17"/>
        <v>0.73782608695652185</v>
      </c>
      <c r="G31" s="151">
        <f t="shared" si="18"/>
        <v>1.6970000000000001</v>
      </c>
      <c r="H31" s="152">
        <f t="shared" si="19"/>
        <v>2.2999999999999998</v>
      </c>
      <c r="I31" s="153">
        <f t="shared" si="24"/>
        <v>1288.9369999999999</v>
      </c>
      <c r="J31" s="154">
        <f t="shared" si="25"/>
        <v>2.6632176553640474E-2</v>
      </c>
      <c r="K31" s="154">
        <f t="shared" si="26"/>
        <v>0.33104504043037281</v>
      </c>
      <c r="L31" s="154">
        <f t="shared" si="27"/>
        <v>0.15749412112461667</v>
      </c>
      <c r="M31" s="155">
        <f t="shared" si="28"/>
        <v>13.007999999999999</v>
      </c>
      <c r="N31" s="156">
        <f t="shared" si="29"/>
        <v>0.23300000000000001</v>
      </c>
      <c r="O31" s="156">
        <f t="shared" si="30"/>
        <v>8.0690000000000008</v>
      </c>
      <c r="P31" s="157">
        <f t="shared" si="31"/>
        <v>0</v>
      </c>
      <c r="Q31" s="158">
        <f t="shared" si="32"/>
        <v>70</v>
      </c>
      <c r="R31" s="159">
        <f t="shared" si="33"/>
        <v>26.319442413839123</v>
      </c>
      <c r="S31" s="144">
        <f t="shared" si="34"/>
        <v>3</v>
      </c>
      <c r="T31" s="144">
        <f t="shared" si="35"/>
        <v>104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243</v>
      </c>
      <c r="Z31" s="4" t="s">
        <v>197</v>
      </c>
      <c r="AA31" s="4" t="s">
        <v>48</v>
      </c>
      <c r="AB31" s="4">
        <v>514</v>
      </c>
      <c r="AC31" s="4">
        <v>1288.9369999999999</v>
      </c>
      <c r="AD31" s="4">
        <v>759.46</v>
      </c>
      <c r="AE31" s="4">
        <v>1.6970000000000001</v>
      </c>
      <c r="AF31" s="4">
        <v>2.2999999999999998</v>
      </c>
      <c r="AG31" s="4">
        <v>13.007999999999999</v>
      </c>
      <c r="AH31" s="4">
        <v>76.243298999999993</v>
      </c>
      <c r="AI31" s="4">
        <v>2.0305249999999999</v>
      </c>
      <c r="AJ31" s="4">
        <v>25.239965999999999</v>
      </c>
      <c r="AK31" s="4">
        <v>203</v>
      </c>
      <c r="AL31" s="4">
        <v>3</v>
      </c>
      <c r="AM31" s="4">
        <v>104</v>
      </c>
      <c r="AN31" s="4">
        <v>70</v>
      </c>
      <c r="AO31" s="4">
        <v>16.905577000000001</v>
      </c>
      <c r="AP31" s="4">
        <v>563.9</v>
      </c>
      <c r="AQ31" s="4">
        <v>0</v>
      </c>
      <c r="AR31" s="4">
        <v>1</v>
      </c>
      <c r="AS31" s="4">
        <v>326</v>
      </c>
      <c r="AT31" s="4">
        <v>0.23300000000000001</v>
      </c>
      <c r="AU31" s="4">
        <v>8.0690000000000008</v>
      </c>
      <c r="AV31" s="4">
        <v>10714</v>
      </c>
      <c r="AW31" s="4">
        <v>0</v>
      </c>
      <c r="AX31" s="4">
        <v>0.43</v>
      </c>
      <c r="AY31">
        <v>0.73782608695652185</v>
      </c>
      <c r="AZ31" t="s">
        <v>69</v>
      </c>
      <c r="BA31" t="s">
        <v>223</v>
      </c>
      <c r="BB31">
        <v>4</v>
      </c>
      <c r="BC31" t="s">
        <v>951</v>
      </c>
      <c r="BD31">
        <v>7</v>
      </c>
      <c r="BE31">
        <v>54172.41599999999</v>
      </c>
      <c r="BF31">
        <v>2.3793234549479944E-2</v>
      </c>
      <c r="BG31">
        <v>1.7555269143681509E-2</v>
      </c>
      <c r="BH31">
        <v>538271.82599999988</v>
      </c>
      <c r="BI31">
        <v>2.3945838101509702E-3</v>
      </c>
      <c r="BJ31">
        <v>1.7667864025331292E-3</v>
      </c>
      <c r="BK31">
        <v>1</v>
      </c>
      <c r="BL31" t="s">
        <v>69</v>
      </c>
      <c r="BM31">
        <v>0</v>
      </c>
      <c r="BN31" t="s">
        <v>811</v>
      </c>
    </row>
    <row r="32" spans="1:66">
      <c r="A32" s="139" t="str">
        <f t="shared" si="20"/>
        <v>삼환교통</v>
      </c>
      <c r="B32" s="139" t="str">
        <f t="shared" si="21"/>
        <v>4</v>
      </c>
      <c r="C32" s="140" t="str">
        <f t="shared" si="22"/>
        <v>72아1204</v>
      </c>
      <c r="D32" s="114" t="str">
        <f t="shared" si="23"/>
        <v>중형</v>
      </c>
      <c r="E32" s="110" t="str">
        <f t="shared" si="16"/>
        <v>D</v>
      </c>
      <c r="F32" s="160">
        <f t="shared" si="17"/>
        <v>0.82551724137931037</v>
      </c>
      <c r="G32" s="161">
        <f t="shared" si="18"/>
        <v>2.3940000000000001</v>
      </c>
      <c r="H32" s="162">
        <f t="shared" si="19"/>
        <v>2.9</v>
      </c>
      <c r="I32" s="163">
        <f t="shared" si="24"/>
        <v>5190.7960000000003</v>
      </c>
      <c r="J32" s="164">
        <f t="shared" si="25"/>
        <v>1.8312848746818194E-2</v>
      </c>
      <c r="K32" s="164">
        <f t="shared" si="26"/>
        <v>0.32931596733341162</v>
      </c>
      <c r="L32" s="164">
        <f t="shared" si="27"/>
        <v>0.22366511802814057</v>
      </c>
      <c r="M32" s="165">
        <f t="shared" si="28"/>
        <v>11.526999999999999</v>
      </c>
      <c r="N32" s="166">
        <f t="shared" si="29"/>
        <v>0.13500000000000001</v>
      </c>
      <c r="O32" s="166">
        <f t="shared" si="30"/>
        <v>24.12</v>
      </c>
      <c r="P32" s="167">
        <f t="shared" si="31"/>
        <v>0</v>
      </c>
      <c r="Q32" s="168">
        <f t="shared" si="32"/>
        <v>68</v>
      </c>
      <c r="R32" s="169">
        <f t="shared" si="33"/>
        <v>25.057066199243344</v>
      </c>
      <c r="S32" s="141">
        <f t="shared" si="34"/>
        <v>7</v>
      </c>
      <c r="T32" s="141">
        <f t="shared" si="35"/>
        <v>1252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244</v>
      </c>
      <c r="Z32" t="s">
        <v>196</v>
      </c>
      <c r="AA32" t="s">
        <v>48</v>
      </c>
      <c r="AB32">
        <v>514</v>
      </c>
      <c r="AC32" s="1">
        <v>5190.7960000000003</v>
      </c>
      <c r="AD32" s="1">
        <v>2168.3850000000002</v>
      </c>
      <c r="AE32" s="28">
        <v>2.3940000000000001</v>
      </c>
      <c r="AF32">
        <v>2.9</v>
      </c>
      <c r="AG32">
        <v>11.526999999999999</v>
      </c>
      <c r="AH32">
        <v>317.54770000000002</v>
      </c>
      <c r="AI32">
        <v>5.8152030000000003</v>
      </c>
      <c r="AJ32">
        <v>104.573528</v>
      </c>
      <c r="AK32">
        <v>1161</v>
      </c>
      <c r="AL32">
        <v>7</v>
      </c>
      <c r="AM32">
        <v>1252</v>
      </c>
      <c r="AN32">
        <v>68</v>
      </c>
      <c r="AO32">
        <v>16.346506999999999</v>
      </c>
      <c r="AP32">
        <v>261.2</v>
      </c>
      <c r="AQ32">
        <v>0</v>
      </c>
      <c r="AR32">
        <v>5</v>
      </c>
      <c r="AS32">
        <v>1510</v>
      </c>
      <c r="AT32">
        <v>0.13500000000000001</v>
      </c>
      <c r="AU32">
        <v>24.12</v>
      </c>
      <c r="AV32">
        <v>36542</v>
      </c>
      <c r="AW32">
        <v>0</v>
      </c>
      <c r="AX32">
        <v>0.59</v>
      </c>
      <c r="AY32">
        <v>0.82551724137931037</v>
      </c>
      <c r="AZ32" t="s">
        <v>66</v>
      </c>
      <c r="BA32" t="s">
        <v>125</v>
      </c>
      <c r="BB32">
        <v>5</v>
      </c>
      <c r="BC32" t="s">
        <v>868</v>
      </c>
      <c r="BD32">
        <v>8</v>
      </c>
      <c r="BE32">
        <v>119831.91400000002</v>
      </c>
      <c r="BF32">
        <v>4.331730860945774E-2</v>
      </c>
      <c r="BG32">
        <v>3.5759185107255807E-2</v>
      </c>
      <c r="BH32">
        <v>538271.82599999988</v>
      </c>
      <c r="BI32">
        <v>9.6434473239548693E-3</v>
      </c>
      <c r="BJ32">
        <v>7.9608320322579161E-3</v>
      </c>
      <c r="BK32">
        <v>1</v>
      </c>
      <c r="BL32" t="s">
        <v>69</v>
      </c>
      <c r="BM32">
        <v>1</v>
      </c>
      <c r="BN32" t="s">
        <v>809</v>
      </c>
    </row>
    <row r="33" spans="1:66">
      <c r="A33" s="142" t="str">
        <f t="shared" si="20"/>
        <v>삼환교통</v>
      </c>
      <c r="B33" s="142" t="str">
        <f t="shared" si="21"/>
        <v>4</v>
      </c>
      <c r="C33" s="143" t="str">
        <f t="shared" si="22"/>
        <v>72아1205</v>
      </c>
      <c r="D33" s="131" t="str">
        <f t="shared" si="23"/>
        <v>중형</v>
      </c>
      <c r="E33" s="127" t="str">
        <f t="shared" si="16"/>
        <v>B</v>
      </c>
      <c r="F33" s="150">
        <f t="shared" si="17"/>
        <v>0.9182758620689655</v>
      </c>
      <c r="G33" s="151">
        <f t="shared" si="18"/>
        <v>2.6629999999999998</v>
      </c>
      <c r="H33" s="152">
        <f t="shared" si="19"/>
        <v>2.9</v>
      </c>
      <c r="I33" s="153">
        <f t="shared" si="24"/>
        <v>5296.6809999999996</v>
      </c>
      <c r="J33" s="154">
        <f t="shared" si="25"/>
        <v>7.4823401673812743E-3</v>
      </c>
      <c r="K33" s="154">
        <f t="shared" si="26"/>
        <v>0.32926421726524757</v>
      </c>
      <c r="L33" s="154">
        <f t="shared" si="27"/>
        <v>0.19162943737785984</v>
      </c>
      <c r="M33" s="155">
        <f t="shared" si="28"/>
        <v>8.8409999999999993</v>
      </c>
      <c r="N33" s="156">
        <f t="shared" si="29"/>
        <v>0.20799999999999999</v>
      </c>
      <c r="O33" s="156">
        <f t="shared" si="30"/>
        <v>11.196</v>
      </c>
      <c r="P33" s="157">
        <f t="shared" si="31"/>
        <v>0</v>
      </c>
      <c r="Q33" s="158">
        <f t="shared" si="32"/>
        <v>73</v>
      </c>
      <c r="R33" s="159">
        <f t="shared" si="33"/>
        <v>25.109986420638265</v>
      </c>
      <c r="S33" s="144">
        <f t="shared" si="34"/>
        <v>11</v>
      </c>
      <c r="T33" s="144">
        <f t="shared" si="35"/>
        <v>593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245</v>
      </c>
      <c r="Z33" s="4" t="s">
        <v>196</v>
      </c>
      <c r="AA33" s="4" t="s">
        <v>48</v>
      </c>
      <c r="AB33" s="4">
        <v>514</v>
      </c>
      <c r="AC33" s="4">
        <v>5296.6809999999996</v>
      </c>
      <c r="AD33" s="4">
        <v>1989.021</v>
      </c>
      <c r="AE33" s="4">
        <v>2.6629999999999998</v>
      </c>
      <c r="AF33" s="4">
        <v>2.9</v>
      </c>
      <c r="AG33" s="4">
        <v>8.8409999999999993</v>
      </c>
      <c r="AH33" s="4">
        <v>318.03713099999999</v>
      </c>
      <c r="AI33" s="4">
        <v>2.3796620000000002</v>
      </c>
      <c r="AJ33" s="4">
        <v>104.71824700000001</v>
      </c>
      <c r="AK33" s="4">
        <v>1015</v>
      </c>
      <c r="AL33" s="4">
        <v>11</v>
      </c>
      <c r="AM33" s="4">
        <v>593</v>
      </c>
      <c r="AN33" s="4">
        <v>73</v>
      </c>
      <c r="AO33" s="4">
        <v>16.654284000000001</v>
      </c>
      <c r="AP33" s="4">
        <v>207.1</v>
      </c>
      <c r="AQ33" s="4">
        <v>0</v>
      </c>
      <c r="AR33" s="4">
        <v>2</v>
      </c>
      <c r="AS33" s="4">
        <v>3453</v>
      </c>
      <c r="AT33" s="4">
        <v>0.20799999999999999</v>
      </c>
      <c r="AU33" s="4">
        <v>11.196</v>
      </c>
      <c r="AV33" s="4">
        <v>41308</v>
      </c>
      <c r="AW33" s="4">
        <v>0</v>
      </c>
      <c r="AX33" s="4">
        <v>0.56000000000000005</v>
      </c>
      <c r="AY33">
        <v>0.9182758620689655</v>
      </c>
      <c r="AZ33" t="s">
        <v>67</v>
      </c>
      <c r="BA33" t="s">
        <v>125</v>
      </c>
      <c r="BB33">
        <v>2</v>
      </c>
      <c r="BC33" t="s">
        <v>952</v>
      </c>
      <c r="BD33">
        <v>10</v>
      </c>
      <c r="BE33">
        <v>119831.91400000002</v>
      </c>
      <c r="BF33">
        <v>4.4200921300480929E-2</v>
      </c>
      <c r="BG33">
        <v>4.0588639111441623E-2</v>
      </c>
      <c r="BH33">
        <v>538271.82599999988</v>
      </c>
      <c r="BI33">
        <v>9.8401602018828322E-3</v>
      </c>
      <c r="BJ33">
        <v>9.0359815922806831E-3</v>
      </c>
      <c r="BK33">
        <v>1</v>
      </c>
      <c r="BL33" t="s">
        <v>66</v>
      </c>
      <c r="BM33">
        <v>2</v>
      </c>
      <c r="BN33" t="s">
        <v>809</v>
      </c>
    </row>
    <row r="34" spans="1:66">
      <c r="A34" s="139" t="str">
        <f t="shared" si="20"/>
        <v>삼환교통</v>
      </c>
      <c r="B34" s="139" t="str">
        <f t="shared" si="21"/>
        <v>4</v>
      </c>
      <c r="C34" s="140" t="str">
        <f t="shared" si="22"/>
        <v>72아1207</v>
      </c>
      <c r="D34" s="114" t="str">
        <f t="shared" si="23"/>
        <v>중형</v>
      </c>
      <c r="E34" s="110" t="str">
        <f t="shared" si="16"/>
        <v>F</v>
      </c>
      <c r="F34" s="160">
        <f t="shared" si="17"/>
        <v>0.663448275862069</v>
      </c>
      <c r="G34" s="161">
        <f t="shared" si="18"/>
        <v>1.9239999999999999</v>
      </c>
      <c r="H34" s="162">
        <f t="shared" si="19"/>
        <v>2.9</v>
      </c>
      <c r="I34" s="163">
        <f t="shared" si="24"/>
        <v>6048.4579999999996</v>
      </c>
      <c r="J34" s="164">
        <f t="shared" si="25"/>
        <v>2.8404057165216011E-2</v>
      </c>
      <c r="K34" s="164">
        <f t="shared" si="26"/>
        <v>0.34554485714985012</v>
      </c>
      <c r="L34" s="164">
        <f t="shared" si="27"/>
        <v>0.21906409865125956</v>
      </c>
      <c r="M34" s="165">
        <f t="shared" si="28"/>
        <v>17.059999999999999</v>
      </c>
      <c r="N34" s="166">
        <f t="shared" si="29"/>
        <v>0.28100000000000003</v>
      </c>
      <c r="O34" s="166">
        <f t="shared" si="30"/>
        <v>26.353999999999999</v>
      </c>
      <c r="P34" s="167">
        <f t="shared" si="31"/>
        <v>0</v>
      </c>
      <c r="Q34" s="168">
        <f t="shared" si="32"/>
        <v>79</v>
      </c>
      <c r="R34" s="169">
        <f t="shared" si="33"/>
        <v>25.295557758061538</v>
      </c>
      <c r="S34" s="141">
        <f t="shared" si="34"/>
        <v>17</v>
      </c>
      <c r="T34" s="141">
        <f t="shared" si="35"/>
        <v>1594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246</v>
      </c>
      <c r="Z34" s="4" t="s">
        <v>196</v>
      </c>
      <c r="AA34" s="4" t="s">
        <v>48</v>
      </c>
      <c r="AB34" s="4">
        <v>514</v>
      </c>
      <c r="AC34" s="4">
        <v>6048.4579999999996</v>
      </c>
      <c r="AD34" s="4">
        <v>3143.7759999999998</v>
      </c>
      <c r="AE34" s="4">
        <v>1.9239999999999999</v>
      </c>
      <c r="AF34" s="4">
        <v>2.9</v>
      </c>
      <c r="AG34" s="4">
        <v>17.059999999999999</v>
      </c>
      <c r="AH34" s="4">
        <v>381.936036</v>
      </c>
      <c r="AI34" s="4">
        <v>10.848533</v>
      </c>
      <c r="AJ34" s="4">
        <v>131.976033</v>
      </c>
      <c r="AK34" s="4">
        <v>1325</v>
      </c>
      <c r="AL34" s="4">
        <v>17</v>
      </c>
      <c r="AM34" s="4">
        <v>1594</v>
      </c>
      <c r="AN34" s="4">
        <v>79</v>
      </c>
      <c r="AO34" s="4">
        <v>15.836311</v>
      </c>
      <c r="AP34" s="4">
        <v>4274.1000000000004</v>
      </c>
      <c r="AQ34" s="4">
        <v>0</v>
      </c>
      <c r="AR34" s="4">
        <v>26</v>
      </c>
      <c r="AS34" s="4">
        <v>7025</v>
      </c>
      <c r="AT34" s="4">
        <v>0.28100000000000003</v>
      </c>
      <c r="AU34" s="4">
        <v>26.353999999999999</v>
      </c>
      <c r="AV34" s="4">
        <v>21856</v>
      </c>
      <c r="AW34" s="4">
        <v>0</v>
      </c>
      <c r="AX34" s="4">
        <v>0.61</v>
      </c>
      <c r="AY34">
        <v>0.663448275862069</v>
      </c>
      <c r="AZ34" t="s">
        <v>69</v>
      </c>
      <c r="BA34" t="s">
        <v>125</v>
      </c>
      <c r="BB34">
        <v>4</v>
      </c>
      <c r="BC34" t="s">
        <v>261</v>
      </c>
      <c r="BD34">
        <v>9</v>
      </c>
      <c r="BE34">
        <v>119831.91400000002</v>
      </c>
      <c r="BF34">
        <v>5.0474517164100362E-2</v>
      </c>
      <c r="BG34">
        <v>3.3487231387492794E-2</v>
      </c>
      <c r="BH34">
        <v>538271.82599999988</v>
      </c>
      <c r="BI34">
        <v>1.123680955948826E-2</v>
      </c>
      <c r="BJ34">
        <v>7.4550419284329008E-3</v>
      </c>
      <c r="BK34">
        <v>1</v>
      </c>
      <c r="BL34" t="s">
        <v>126</v>
      </c>
      <c r="BM34">
        <v>1</v>
      </c>
      <c r="BN34" t="s">
        <v>809</v>
      </c>
    </row>
    <row r="35" spans="1:66">
      <c r="A35" s="142" t="str">
        <f t="shared" si="20"/>
        <v>삼환교통</v>
      </c>
      <c r="B35" s="142" t="str">
        <f t="shared" si="21"/>
        <v>4</v>
      </c>
      <c r="C35" s="143" t="str">
        <f t="shared" si="22"/>
        <v>72아1211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0.89103448275862074</v>
      </c>
      <c r="G35" s="151">
        <f t="shared" si="18"/>
        <v>2.5840000000000001</v>
      </c>
      <c r="H35" s="152">
        <f t="shared" si="19"/>
        <v>2.9</v>
      </c>
      <c r="I35" s="153">
        <f t="shared" si="24"/>
        <v>5747.7269999999999</v>
      </c>
      <c r="J35" s="154">
        <f t="shared" si="25"/>
        <v>1.4649094514107114E-2</v>
      </c>
      <c r="K35" s="154">
        <f t="shared" si="26"/>
        <v>0.30410129501716615</v>
      </c>
      <c r="L35" s="154">
        <f t="shared" si="27"/>
        <v>0.2773270198810765</v>
      </c>
      <c r="M35" s="155">
        <f t="shared" si="28"/>
        <v>9.3490000000000002</v>
      </c>
      <c r="N35" s="156">
        <f t="shared" si="29"/>
        <v>0.17399999999999999</v>
      </c>
      <c r="O35" s="156">
        <f t="shared" si="30"/>
        <v>12.022</v>
      </c>
      <c r="P35" s="157">
        <f t="shared" si="31"/>
        <v>0</v>
      </c>
      <c r="Q35" s="158">
        <f t="shared" si="32"/>
        <v>73</v>
      </c>
      <c r="R35" s="159">
        <f t="shared" si="33"/>
        <v>23.868106551590682</v>
      </c>
      <c r="S35" s="144">
        <f t="shared" si="34"/>
        <v>10</v>
      </c>
      <c r="T35" s="144">
        <f t="shared" si="35"/>
        <v>691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247</v>
      </c>
      <c r="Z35" s="4" t="s">
        <v>196</v>
      </c>
      <c r="AA35" s="4" t="s">
        <v>48</v>
      </c>
      <c r="AB35" s="4">
        <v>514</v>
      </c>
      <c r="AC35" s="4">
        <v>5747.7269999999999</v>
      </c>
      <c r="AD35" s="4">
        <v>2224.2800000000002</v>
      </c>
      <c r="AE35" s="4">
        <v>2.5840000000000001</v>
      </c>
      <c r="AF35" s="4">
        <v>2.9</v>
      </c>
      <c r="AG35" s="4">
        <v>9.3490000000000002</v>
      </c>
      <c r="AH35" s="4">
        <v>353.48573900000002</v>
      </c>
      <c r="AI35" s="4">
        <v>5.1782459999999997</v>
      </c>
      <c r="AJ35" s="4">
        <v>107.49547099999999</v>
      </c>
      <c r="AK35" s="4">
        <v>1594</v>
      </c>
      <c r="AL35" s="4">
        <v>10</v>
      </c>
      <c r="AM35" s="4">
        <v>691</v>
      </c>
      <c r="AN35" s="4">
        <v>73</v>
      </c>
      <c r="AO35" s="4">
        <v>16.260138000000001</v>
      </c>
      <c r="AP35" s="4">
        <v>142.19999999999999</v>
      </c>
      <c r="AQ35" s="4">
        <v>0</v>
      </c>
      <c r="AR35" s="4">
        <v>9</v>
      </c>
      <c r="AS35" s="4">
        <v>2293</v>
      </c>
      <c r="AT35" s="4">
        <v>0.17399999999999999</v>
      </c>
      <c r="AU35" s="4">
        <v>12.022</v>
      </c>
      <c r="AV35" s="4">
        <v>47194</v>
      </c>
      <c r="AW35" s="4">
        <v>0</v>
      </c>
      <c r="AX35" s="4">
        <v>0.59</v>
      </c>
      <c r="AY35">
        <v>0.89103448275862074</v>
      </c>
      <c r="AZ35" t="s">
        <v>68</v>
      </c>
      <c r="BA35" t="s">
        <v>125</v>
      </c>
      <c r="BB35">
        <v>1</v>
      </c>
      <c r="BC35" t="s">
        <v>863</v>
      </c>
      <c r="BD35">
        <v>8</v>
      </c>
      <c r="BE35">
        <v>119831.91400000002</v>
      </c>
      <c r="BF35">
        <v>4.7964910249201222E-2</v>
      </c>
      <c r="BG35">
        <v>4.2738388994460676E-2</v>
      </c>
      <c r="BH35">
        <v>538271.82599999988</v>
      </c>
      <c r="BI35">
        <v>1.0678112288938566E-2</v>
      </c>
      <c r="BJ35">
        <v>9.5145662602128464E-3</v>
      </c>
      <c r="BK35">
        <v>1</v>
      </c>
      <c r="BL35" t="s">
        <v>66</v>
      </c>
      <c r="BM35">
        <v>1</v>
      </c>
      <c r="BN35" t="s">
        <v>809</v>
      </c>
    </row>
    <row r="36" spans="1:66">
      <c r="A36" s="139" t="str">
        <f t="shared" si="20"/>
        <v>삼환교통</v>
      </c>
      <c r="B36" s="139" t="str">
        <f t="shared" si="21"/>
        <v>4</v>
      </c>
      <c r="C36" s="140" t="str">
        <f t="shared" si="22"/>
        <v>72아1213</v>
      </c>
      <c r="D36" s="114" t="str">
        <f t="shared" si="23"/>
        <v>중형</v>
      </c>
      <c r="E36" s="110" t="str">
        <f t="shared" si="16"/>
        <v>D</v>
      </c>
      <c r="F36" s="160">
        <f t="shared" si="17"/>
        <v>0.82482758620689656</v>
      </c>
      <c r="G36" s="161">
        <f t="shared" si="18"/>
        <v>2.3919999999999999</v>
      </c>
      <c r="H36" s="162">
        <f t="shared" si="19"/>
        <v>2.9</v>
      </c>
      <c r="I36" s="163">
        <f t="shared" si="24"/>
        <v>5416.098</v>
      </c>
      <c r="J36" s="164">
        <f t="shared" si="25"/>
        <v>1.4752852644691684E-2</v>
      </c>
      <c r="K36" s="164">
        <f t="shared" si="26"/>
        <v>0.32141441106077079</v>
      </c>
      <c r="L36" s="164">
        <f t="shared" si="27"/>
        <v>0.26661260560647165</v>
      </c>
      <c r="M36" s="165">
        <f t="shared" si="28"/>
        <v>10.606</v>
      </c>
      <c r="N36" s="166">
        <f t="shared" si="29"/>
        <v>0.33200000000000002</v>
      </c>
      <c r="O36" s="166">
        <f t="shared" si="30"/>
        <v>14.125</v>
      </c>
      <c r="P36" s="167">
        <f t="shared" si="31"/>
        <v>0</v>
      </c>
      <c r="Q36" s="168">
        <f t="shared" si="32"/>
        <v>70</v>
      </c>
      <c r="R36" s="169">
        <f t="shared" si="33"/>
        <v>25.067973779244284</v>
      </c>
      <c r="S36" s="141">
        <f t="shared" si="34"/>
        <v>18</v>
      </c>
      <c r="T36" s="141">
        <f t="shared" si="35"/>
        <v>765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248</v>
      </c>
      <c r="Z36" t="s">
        <v>196</v>
      </c>
      <c r="AA36" t="s">
        <v>48</v>
      </c>
      <c r="AB36">
        <v>514</v>
      </c>
      <c r="AC36" s="1">
        <v>5416.098</v>
      </c>
      <c r="AD36" s="1">
        <v>2264.1320000000001</v>
      </c>
      <c r="AE36" s="28">
        <v>2.3919999999999999</v>
      </c>
      <c r="AF36">
        <v>2.9</v>
      </c>
      <c r="AG36">
        <v>10.606</v>
      </c>
      <c r="AH36">
        <v>325.46824099999998</v>
      </c>
      <c r="AI36">
        <v>4.8015850000000002</v>
      </c>
      <c r="AJ36">
        <v>104.61018300000001</v>
      </c>
      <c r="AK36">
        <v>1444</v>
      </c>
      <c r="AL36">
        <v>18</v>
      </c>
      <c r="AM36">
        <v>765</v>
      </c>
      <c r="AN36">
        <v>70</v>
      </c>
      <c r="AO36">
        <v>16.640941000000002</v>
      </c>
      <c r="AP36">
        <v>116</v>
      </c>
      <c r="AQ36">
        <v>0</v>
      </c>
      <c r="AR36">
        <v>8</v>
      </c>
      <c r="AS36">
        <v>993</v>
      </c>
      <c r="AT36">
        <v>0.33200000000000002</v>
      </c>
      <c r="AU36">
        <v>14.125</v>
      </c>
      <c r="AV36">
        <v>43851</v>
      </c>
      <c r="AW36">
        <v>0</v>
      </c>
      <c r="AX36">
        <v>0.56000000000000005</v>
      </c>
      <c r="AY36">
        <v>0.82482758620689656</v>
      </c>
      <c r="AZ36" t="s">
        <v>66</v>
      </c>
      <c r="BA36" t="s">
        <v>125</v>
      </c>
      <c r="BB36">
        <v>6</v>
      </c>
      <c r="BC36" t="s">
        <v>867</v>
      </c>
      <c r="BD36">
        <v>10</v>
      </c>
      <c r="BE36">
        <v>119831.91400000002</v>
      </c>
      <c r="BF36">
        <v>4.5197458833879586E-2</v>
      </c>
      <c r="BG36">
        <v>3.728011087263447E-2</v>
      </c>
      <c r="BH36">
        <v>538271.82599999988</v>
      </c>
      <c r="BI36">
        <v>1.0062012794256859E-2</v>
      </c>
      <c r="BJ36">
        <v>8.2994257254697945E-3</v>
      </c>
      <c r="BK36">
        <v>1</v>
      </c>
      <c r="BL36" t="s">
        <v>69</v>
      </c>
      <c r="BM36">
        <v>1</v>
      </c>
      <c r="BN36" t="s">
        <v>809</v>
      </c>
    </row>
    <row r="37" spans="1:66">
      <c r="A37" s="142" t="str">
        <f t="shared" si="20"/>
        <v>삼환교통</v>
      </c>
      <c r="B37" s="142" t="str">
        <f t="shared" si="21"/>
        <v>4</v>
      </c>
      <c r="C37" s="143" t="str">
        <f t="shared" si="22"/>
        <v>72아1215</v>
      </c>
      <c r="D37" s="131" t="str">
        <f t="shared" si="23"/>
        <v>중형</v>
      </c>
      <c r="E37" s="127" t="str">
        <f t="shared" si="16"/>
        <v>C</v>
      </c>
      <c r="F37" s="150">
        <f t="shared" si="17"/>
        <v>0.89034482758620692</v>
      </c>
      <c r="G37" s="151">
        <f t="shared" si="18"/>
        <v>2.5819999999999999</v>
      </c>
      <c r="H37" s="152">
        <f t="shared" si="19"/>
        <v>2.9</v>
      </c>
      <c r="I37" s="153">
        <f t="shared" si="24"/>
        <v>5560.9740000000002</v>
      </c>
      <c r="J37" s="154">
        <f t="shared" si="25"/>
        <v>2.7283223951182212E-2</v>
      </c>
      <c r="K37" s="154">
        <f t="shared" si="26"/>
        <v>0.29895550759164013</v>
      </c>
      <c r="L37" s="154">
        <f t="shared" si="27"/>
        <v>0.17317110276005607</v>
      </c>
      <c r="M37" s="155">
        <f t="shared" si="28"/>
        <v>9.0559999999999992</v>
      </c>
      <c r="N37" s="156">
        <f t="shared" si="29"/>
        <v>0.504</v>
      </c>
      <c r="O37" s="156">
        <f t="shared" si="30"/>
        <v>12.965</v>
      </c>
      <c r="P37" s="157">
        <f t="shared" si="31"/>
        <v>0</v>
      </c>
      <c r="Q37" s="158">
        <f t="shared" si="32"/>
        <v>73</v>
      </c>
      <c r="R37" s="159">
        <f t="shared" si="33"/>
        <v>24.673898585694037</v>
      </c>
      <c r="S37" s="144">
        <f t="shared" si="34"/>
        <v>28</v>
      </c>
      <c r="T37" s="144">
        <f t="shared" si="35"/>
        <v>721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250</v>
      </c>
      <c r="Z37" s="4" t="s">
        <v>196</v>
      </c>
      <c r="AA37" s="4" t="s">
        <v>48</v>
      </c>
      <c r="AB37" s="4">
        <v>514</v>
      </c>
      <c r="AC37" s="4">
        <v>5560.9740000000002</v>
      </c>
      <c r="AD37" s="4">
        <v>2154.049</v>
      </c>
      <c r="AE37" s="4">
        <v>2.5819999999999999</v>
      </c>
      <c r="AF37" s="4">
        <v>2.9</v>
      </c>
      <c r="AG37" s="4">
        <v>9.0559999999999992</v>
      </c>
      <c r="AH37" s="4">
        <v>334.50841500000001</v>
      </c>
      <c r="AI37" s="4">
        <v>9.1264679999999991</v>
      </c>
      <c r="AJ37" s="4">
        <v>100.00313300000001</v>
      </c>
      <c r="AK37" s="4">
        <v>963</v>
      </c>
      <c r="AL37" s="4">
        <v>28</v>
      </c>
      <c r="AM37" s="4">
        <v>721</v>
      </c>
      <c r="AN37" s="4">
        <v>73</v>
      </c>
      <c r="AO37" s="4">
        <v>16.624317000000001</v>
      </c>
      <c r="AP37" s="4">
        <v>41.7</v>
      </c>
      <c r="AQ37" s="4">
        <v>0</v>
      </c>
      <c r="AR37" s="4">
        <v>17</v>
      </c>
      <c r="AS37" s="4">
        <v>4189</v>
      </c>
      <c r="AT37" s="4">
        <v>0.504</v>
      </c>
      <c r="AU37" s="4">
        <v>12.965</v>
      </c>
      <c r="AV37" s="4">
        <v>46233</v>
      </c>
      <c r="AW37" s="4">
        <v>0</v>
      </c>
      <c r="AX37" s="4">
        <v>0.56000000000000005</v>
      </c>
      <c r="AY37">
        <v>0.89034482758620692</v>
      </c>
      <c r="AZ37" t="s">
        <v>68</v>
      </c>
      <c r="BA37" t="s">
        <v>125</v>
      </c>
      <c r="BB37">
        <v>2</v>
      </c>
      <c r="BC37" t="s">
        <v>864</v>
      </c>
      <c r="BD37">
        <v>11</v>
      </c>
      <c r="BE37">
        <v>119831.91400000002</v>
      </c>
      <c r="BF37">
        <v>4.64064522911651E-2</v>
      </c>
      <c r="BG37">
        <v>4.1317744764064926E-2</v>
      </c>
      <c r="BH37">
        <v>538271.82599999988</v>
      </c>
      <c r="BI37">
        <v>1.0331163050692534E-2</v>
      </c>
      <c r="BJ37">
        <v>9.1982975851338366E-3</v>
      </c>
      <c r="BK37">
        <v>1</v>
      </c>
      <c r="BL37" t="s">
        <v>69</v>
      </c>
      <c r="BM37">
        <v>2</v>
      </c>
      <c r="BN37" t="s">
        <v>809</v>
      </c>
    </row>
    <row r="38" spans="1:66">
      <c r="A38" s="139" t="str">
        <f t="shared" si="20"/>
        <v>삼환교통</v>
      </c>
      <c r="B38" s="139" t="str">
        <f t="shared" si="21"/>
        <v>4</v>
      </c>
      <c r="C38" s="140" t="str">
        <f t="shared" si="22"/>
        <v>72아1216</v>
      </c>
      <c r="D38" s="114" t="str">
        <f t="shared" si="23"/>
        <v>중형</v>
      </c>
      <c r="E38" s="110" t="str">
        <f t="shared" si="16"/>
        <v>C</v>
      </c>
      <c r="F38" s="160">
        <f t="shared" si="17"/>
        <v>0.8896551724137931</v>
      </c>
      <c r="G38" s="161">
        <f t="shared" si="18"/>
        <v>2.58</v>
      </c>
      <c r="H38" s="162">
        <f t="shared" si="19"/>
        <v>2.9</v>
      </c>
      <c r="I38" s="163">
        <f t="shared" si="24"/>
        <v>5862.4660000000003</v>
      </c>
      <c r="J38" s="164">
        <f t="shared" si="25"/>
        <v>2.8539303470054681E-2</v>
      </c>
      <c r="K38" s="164">
        <f t="shared" si="26"/>
        <v>0.31276485435208068</v>
      </c>
      <c r="L38" s="164">
        <f t="shared" si="27"/>
        <v>0.28452190596926275</v>
      </c>
      <c r="M38" s="165">
        <f t="shared" si="28"/>
        <v>9.5299999999999994</v>
      </c>
      <c r="N38" s="166">
        <f t="shared" si="29"/>
        <v>0.27300000000000002</v>
      </c>
      <c r="O38" s="166">
        <f t="shared" si="30"/>
        <v>8.6310000000000002</v>
      </c>
      <c r="P38" s="167">
        <f t="shared" si="31"/>
        <v>0</v>
      </c>
      <c r="Q38" s="168">
        <f t="shared" si="32"/>
        <v>70</v>
      </c>
      <c r="R38" s="169">
        <f t="shared" si="33"/>
        <v>24.096582143984225</v>
      </c>
      <c r="S38" s="141">
        <f t="shared" si="34"/>
        <v>16</v>
      </c>
      <c r="T38" s="141">
        <f t="shared" si="35"/>
        <v>506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251</v>
      </c>
      <c r="Z38" s="4" t="s">
        <v>196</v>
      </c>
      <c r="AA38" s="4" t="s">
        <v>48</v>
      </c>
      <c r="AB38" s="4">
        <v>514</v>
      </c>
      <c r="AC38" s="4">
        <v>5862.4660000000003</v>
      </c>
      <c r="AD38" s="4">
        <v>2271.9879999999998</v>
      </c>
      <c r="AE38" s="4">
        <v>2.58</v>
      </c>
      <c r="AF38" s="4">
        <v>2.9</v>
      </c>
      <c r="AG38" s="4">
        <v>9.5299999999999994</v>
      </c>
      <c r="AH38" s="4">
        <v>369.351586</v>
      </c>
      <c r="AI38" s="4">
        <v>10.541036999999999</v>
      </c>
      <c r="AJ38" s="4">
        <v>115.520195</v>
      </c>
      <c r="AK38" s="4">
        <v>1668</v>
      </c>
      <c r="AL38" s="4">
        <v>16</v>
      </c>
      <c r="AM38" s="4">
        <v>506</v>
      </c>
      <c r="AN38" s="4">
        <v>70</v>
      </c>
      <c r="AO38" s="4">
        <v>15.872318</v>
      </c>
      <c r="AP38" s="4">
        <v>66.5</v>
      </c>
      <c r="AQ38" s="4">
        <v>0</v>
      </c>
      <c r="AR38" s="4">
        <v>17</v>
      </c>
      <c r="AS38" s="4">
        <v>4002</v>
      </c>
      <c r="AT38" s="4">
        <v>0.27300000000000002</v>
      </c>
      <c r="AU38" s="4">
        <v>8.6310000000000002</v>
      </c>
      <c r="AV38" s="4">
        <v>51740</v>
      </c>
      <c r="AW38" s="4">
        <v>0</v>
      </c>
      <c r="AX38" s="4">
        <v>0.59</v>
      </c>
      <c r="AY38">
        <v>0.8896551724137931</v>
      </c>
      <c r="AZ38" t="s">
        <v>68</v>
      </c>
      <c r="BA38" t="s">
        <v>125</v>
      </c>
      <c r="BB38">
        <v>3</v>
      </c>
      <c r="BC38" t="s">
        <v>866</v>
      </c>
      <c r="BD38">
        <v>11</v>
      </c>
      <c r="BE38">
        <v>119831.91400000002</v>
      </c>
      <c r="BF38">
        <v>4.8922409768068956E-2</v>
      </c>
      <c r="BG38">
        <v>4.3524074897109626E-2</v>
      </c>
      <c r="BH38">
        <v>538271.82599999988</v>
      </c>
      <c r="BI38">
        <v>1.0891274105065275E-2</v>
      </c>
      <c r="BJ38">
        <v>9.689478341747727E-3</v>
      </c>
      <c r="BK38">
        <v>1</v>
      </c>
      <c r="BL38" t="s">
        <v>69</v>
      </c>
      <c r="BM38">
        <v>2</v>
      </c>
      <c r="BN38" t="s">
        <v>809</v>
      </c>
    </row>
    <row r="39" spans="1:66">
      <c r="A39" s="142" t="str">
        <f t="shared" si="20"/>
        <v>삼환교통</v>
      </c>
      <c r="B39" s="142" t="str">
        <f t="shared" si="21"/>
        <v>4</v>
      </c>
      <c r="C39" s="143" t="str">
        <f t="shared" si="22"/>
        <v>72아1217</v>
      </c>
      <c r="D39" s="131" t="str">
        <f t="shared" si="23"/>
        <v>중형</v>
      </c>
      <c r="E39" s="127" t="str">
        <f t="shared" si="16"/>
        <v>D</v>
      </c>
      <c r="F39" s="150">
        <f t="shared" si="17"/>
        <v>0.83620689655172409</v>
      </c>
      <c r="G39" s="151">
        <f t="shared" si="18"/>
        <v>2.4249999999999998</v>
      </c>
      <c r="H39" s="152">
        <f t="shared" si="19"/>
        <v>2.9</v>
      </c>
      <c r="I39" s="153">
        <f t="shared" si="24"/>
        <v>4943.9620000000004</v>
      </c>
      <c r="J39" s="154">
        <f t="shared" si="25"/>
        <v>4.0450050428827523E-2</v>
      </c>
      <c r="K39" s="154">
        <f t="shared" si="26"/>
        <v>0.32049267912483503</v>
      </c>
      <c r="L39" s="154">
        <f t="shared" si="27"/>
        <v>0.30400719099378187</v>
      </c>
      <c r="M39" s="155">
        <f t="shared" si="28"/>
        <v>11.266</v>
      </c>
      <c r="N39" s="156">
        <f t="shared" si="29"/>
        <v>0.182</v>
      </c>
      <c r="O39" s="156">
        <f t="shared" si="30"/>
        <v>33.677</v>
      </c>
      <c r="P39" s="157">
        <f t="shared" si="31"/>
        <v>0</v>
      </c>
      <c r="Q39" s="158">
        <f t="shared" si="32"/>
        <v>72</v>
      </c>
      <c r="R39" s="159">
        <f t="shared" si="33"/>
        <v>24.606781701069941</v>
      </c>
      <c r="S39" s="144">
        <f t="shared" si="34"/>
        <v>9</v>
      </c>
      <c r="T39" s="144">
        <f t="shared" si="35"/>
        <v>1665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252</v>
      </c>
      <c r="Z39" t="s">
        <v>196</v>
      </c>
      <c r="AA39" t="s">
        <v>48</v>
      </c>
      <c r="AB39">
        <v>514</v>
      </c>
      <c r="AC39" s="1">
        <v>4943.9620000000004</v>
      </c>
      <c r="AD39" s="1">
        <v>2038.9939999999999</v>
      </c>
      <c r="AE39" s="28">
        <v>2.4249999999999998</v>
      </c>
      <c r="AF39">
        <v>2.9</v>
      </c>
      <c r="AG39">
        <v>11.266</v>
      </c>
      <c r="AH39">
        <v>314.39854500000001</v>
      </c>
      <c r="AI39">
        <v>12.717437</v>
      </c>
      <c r="AJ39">
        <v>100.762432</v>
      </c>
      <c r="AK39">
        <v>1503</v>
      </c>
      <c r="AL39">
        <v>9</v>
      </c>
      <c r="AM39">
        <v>1665</v>
      </c>
      <c r="AN39">
        <v>72</v>
      </c>
      <c r="AO39">
        <v>15.725142</v>
      </c>
      <c r="AP39">
        <v>319</v>
      </c>
      <c r="AQ39">
        <v>0</v>
      </c>
      <c r="AR39">
        <v>19</v>
      </c>
      <c r="AS39">
        <v>2693</v>
      </c>
      <c r="AT39">
        <v>0.182</v>
      </c>
      <c r="AU39">
        <v>33.677</v>
      </c>
      <c r="AV39">
        <v>35189</v>
      </c>
      <c r="AW39">
        <v>0</v>
      </c>
      <c r="AX39">
        <v>0.6</v>
      </c>
      <c r="AY39">
        <v>0.83620689655172409</v>
      </c>
      <c r="AZ39" t="s">
        <v>66</v>
      </c>
      <c r="BA39" t="s">
        <v>125</v>
      </c>
      <c r="BB39">
        <v>2</v>
      </c>
      <c r="BC39" t="s">
        <v>259</v>
      </c>
      <c r="BD39">
        <v>7</v>
      </c>
      <c r="BE39">
        <v>119831.91400000002</v>
      </c>
      <c r="BF39">
        <v>4.1257473363898699E-2</v>
      </c>
      <c r="BG39">
        <v>3.4499783761191151E-2</v>
      </c>
      <c r="BH39">
        <v>538271.82599999988</v>
      </c>
      <c r="BI39">
        <v>9.1848797599895209E-3</v>
      </c>
      <c r="BJ39">
        <v>7.6804597993015821E-3</v>
      </c>
      <c r="BK39">
        <v>1</v>
      </c>
      <c r="BL39" t="s">
        <v>69</v>
      </c>
      <c r="BM39">
        <v>1</v>
      </c>
      <c r="BN39" t="s">
        <v>809</v>
      </c>
    </row>
    <row r="40" spans="1:66">
      <c r="A40" s="139" t="str">
        <f t="shared" si="20"/>
        <v>삼환교통</v>
      </c>
      <c r="B40" s="139" t="str">
        <f t="shared" si="21"/>
        <v>4</v>
      </c>
      <c r="C40" s="140" t="str">
        <f t="shared" si="22"/>
        <v>72아1218</v>
      </c>
      <c r="D40" s="114" t="str">
        <f t="shared" si="23"/>
        <v>중형</v>
      </c>
      <c r="E40" s="110" t="str">
        <f t="shared" si="16"/>
        <v>D</v>
      </c>
      <c r="F40" s="160">
        <f t="shared" si="17"/>
        <v>0.8175862068965517</v>
      </c>
      <c r="G40" s="161">
        <f t="shared" si="18"/>
        <v>2.371</v>
      </c>
      <c r="H40" s="162">
        <f t="shared" si="19"/>
        <v>2.9</v>
      </c>
      <c r="I40" s="163">
        <f t="shared" si="24"/>
        <v>5595.58</v>
      </c>
      <c r="J40" s="164">
        <f t="shared" si="25"/>
        <v>2.2237892572564654E-2</v>
      </c>
      <c r="K40" s="164">
        <f t="shared" si="26"/>
        <v>0.33631439932206486</v>
      </c>
      <c r="L40" s="164">
        <f t="shared" si="27"/>
        <v>0.19801343203028104</v>
      </c>
      <c r="M40" s="165">
        <f t="shared" si="28"/>
        <v>11.436999999999999</v>
      </c>
      <c r="N40" s="166">
        <f t="shared" si="29"/>
        <v>5.3999999999999999E-2</v>
      </c>
      <c r="O40" s="166">
        <f t="shared" si="30"/>
        <v>28.021999999999998</v>
      </c>
      <c r="P40" s="167">
        <f t="shared" si="31"/>
        <v>0</v>
      </c>
      <c r="Q40" s="168">
        <f t="shared" si="32"/>
        <v>70</v>
      </c>
      <c r="R40" s="169">
        <f t="shared" si="33"/>
        <v>26.020666331026341</v>
      </c>
      <c r="S40" s="141">
        <f t="shared" si="34"/>
        <v>3</v>
      </c>
      <c r="T40" s="141">
        <f t="shared" si="35"/>
        <v>1568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254</v>
      </c>
      <c r="Z40" s="4" t="s">
        <v>196</v>
      </c>
      <c r="AA40" s="4" t="s">
        <v>48</v>
      </c>
      <c r="AB40" s="4">
        <v>514</v>
      </c>
      <c r="AC40" s="4">
        <v>5595.58</v>
      </c>
      <c r="AD40" s="4">
        <v>2359.9079999999999</v>
      </c>
      <c r="AE40" s="4">
        <v>2.371</v>
      </c>
      <c r="AF40" s="4">
        <v>2.9</v>
      </c>
      <c r="AG40" s="4">
        <v>11.436999999999999</v>
      </c>
      <c r="AH40" s="4">
        <v>335.24741499999999</v>
      </c>
      <c r="AI40" s="4">
        <v>7.4551959999999999</v>
      </c>
      <c r="AJ40" s="4">
        <v>112.74853299999999</v>
      </c>
      <c r="AK40" s="4">
        <v>1108</v>
      </c>
      <c r="AL40" s="4">
        <v>3</v>
      </c>
      <c r="AM40" s="4">
        <v>1568</v>
      </c>
      <c r="AN40" s="4">
        <v>70</v>
      </c>
      <c r="AO40" s="4">
        <v>16.690895999999999</v>
      </c>
      <c r="AP40" s="4">
        <v>281.89999999999998</v>
      </c>
      <c r="AQ40" s="4">
        <v>0</v>
      </c>
      <c r="AR40" s="4">
        <v>8</v>
      </c>
      <c r="AS40" s="4">
        <v>1372</v>
      </c>
      <c r="AT40" s="4">
        <v>5.3999999999999999E-2</v>
      </c>
      <c r="AU40" s="4">
        <v>28.021999999999998</v>
      </c>
      <c r="AV40" s="4">
        <v>47000</v>
      </c>
      <c r="AW40" s="4">
        <v>0</v>
      </c>
      <c r="AX40" s="4">
        <v>0.56000000000000005</v>
      </c>
      <c r="AY40">
        <v>0.8175862068965517</v>
      </c>
      <c r="AZ40" t="s">
        <v>66</v>
      </c>
      <c r="BA40" t="s">
        <v>125</v>
      </c>
      <c r="BB40">
        <v>7</v>
      </c>
      <c r="BC40" t="s">
        <v>865</v>
      </c>
      <c r="BD40">
        <v>12</v>
      </c>
      <c r="BE40">
        <v>119831.91400000002</v>
      </c>
      <c r="BF40">
        <v>4.6695240134443643E-2</v>
      </c>
      <c r="BG40">
        <v>3.8177384261643403E-2</v>
      </c>
      <c r="BH40">
        <v>538271.82599999988</v>
      </c>
      <c r="BI40">
        <v>1.0395453987591766E-2</v>
      </c>
      <c r="BJ40">
        <v>8.4991797946827857E-3</v>
      </c>
      <c r="BK40">
        <v>1</v>
      </c>
      <c r="BL40" t="s">
        <v>69</v>
      </c>
      <c r="BM40">
        <v>1</v>
      </c>
      <c r="BN40" t="s">
        <v>809</v>
      </c>
    </row>
    <row r="41" spans="1:66">
      <c r="A41" s="142" t="str">
        <f t="shared" si="20"/>
        <v>삼환교통</v>
      </c>
      <c r="B41" s="142" t="str">
        <f t="shared" si="21"/>
        <v>4</v>
      </c>
      <c r="C41" s="143" t="str">
        <f t="shared" si="22"/>
        <v>72아1219</v>
      </c>
      <c r="D41" s="131" t="str">
        <f t="shared" si="23"/>
        <v>중형</v>
      </c>
      <c r="E41" s="127" t="str">
        <f t="shared" si="16"/>
        <v>F</v>
      </c>
      <c r="F41" s="150">
        <f t="shared" si="17"/>
        <v>0.78103448275862075</v>
      </c>
      <c r="G41" s="151">
        <f t="shared" si="18"/>
        <v>2.2650000000000001</v>
      </c>
      <c r="H41" s="152">
        <f t="shared" si="19"/>
        <v>2.9</v>
      </c>
      <c r="I41" s="153">
        <f t="shared" si="24"/>
        <v>5433.9009999999998</v>
      </c>
      <c r="J41" s="154">
        <f t="shared" si="25"/>
        <v>4.1786371607981078E-2</v>
      </c>
      <c r="K41" s="154">
        <f t="shared" si="26"/>
        <v>0.33385511071552132</v>
      </c>
      <c r="L41" s="154">
        <f t="shared" si="27"/>
        <v>0.22856507691251646</v>
      </c>
      <c r="M41" s="155">
        <f t="shared" si="28"/>
        <v>12.641</v>
      </c>
      <c r="N41" s="156">
        <f t="shared" si="29"/>
        <v>1.1040000000000001</v>
      </c>
      <c r="O41" s="156">
        <f t="shared" si="30"/>
        <v>33.383000000000003</v>
      </c>
      <c r="P41" s="157">
        <f t="shared" si="31"/>
        <v>0</v>
      </c>
      <c r="Q41" s="158">
        <f t="shared" si="32"/>
        <v>74</v>
      </c>
      <c r="R41" s="159">
        <f t="shared" si="33"/>
        <v>25.564472447717172</v>
      </c>
      <c r="S41" s="144">
        <f t="shared" si="34"/>
        <v>60</v>
      </c>
      <c r="T41" s="144">
        <f t="shared" si="35"/>
        <v>1814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256</v>
      </c>
      <c r="Z41" s="4" t="s">
        <v>196</v>
      </c>
      <c r="AA41" s="4" t="s">
        <v>48</v>
      </c>
      <c r="AB41" s="4">
        <v>514</v>
      </c>
      <c r="AC41" s="4">
        <v>5433.9009999999998</v>
      </c>
      <c r="AD41" s="4">
        <v>2399.201</v>
      </c>
      <c r="AE41" s="4">
        <v>2.2650000000000001</v>
      </c>
      <c r="AF41" s="4">
        <v>2.9</v>
      </c>
      <c r="AG41" s="4">
        <v>12.641</v>
      </c>
      <c r="AH41" s="4">
        <v>340.44020699999999</v>
      </c>
      <c r="AI41" s="4">
        <v>14.225761</v>
      </c>
      <c r="AJ41" s="4">
        <v>113.657703</v>
      </c>
      <c r="AK41" s="4">
        <v>1242</v>
      </c>
      <c r="AL41" s="4">
        <v>60</v>
      </c>
      <c r="AM41" s="4">
        <v>1814</v>
      </c>
      <c r="AN41" s="4">
        <v>74</v>
      </c>
      <c r="AO41" s="4">
        <v>15.961396000000001</v>
      </c>
      <c r="AP41" s="4">
        <v>233.9</v>
      </c>
      <c r="AQ41" s="4">
        <v>0</v>
      </c>
      <c r="AR41" s="4">
        <v>25</v>
      </c>
      <c r="AS41" s="4">
        <v>7697</v>
      </c>
      <c r="AT41" s="4">
        <v>1.1040000000000001</v>
      </c>
      <c r="AU41" s="4">
        <v>33.383000000000003</v>
      </c>
      <c r="AV41" s="4">
        <v>0</v>
      </c>
      <c r="AW41" s="4">
        <v>0</v>
      </c>
      <c r="AX41" s="4">
        <v>0.57999999999999996</v>
      </c>
      <c r="AY41">
        <v>0.78103448275862075</v>
      </c>
      <c r="AZ41" t="s">
        <v>69</v>
      </c>
      <c r="BA41" t="s">
        <v>125</v>
      </c>
      <c r="BB41">
        <v>3</v>
      </c>
      <c r="BC41" t="s">
        <v>263</v>
      </c>
      <c r="BD41">
        <v>1</v>
      </c>
      <c r="BE41">
        <v>119831.91400000002</v>
      </c>
      <c r="BF41">
        <v>4.5346025266691466E-2</v>
      </c>
      <c r="BG41">
        <v>3.5416809389329715E-2</v>
      </c>
      <c r="BH41">
        <v>538271.82599999988</v>
      </c>
      <c r="BI41">
        <v>1.0095087161407555E-2</v>
      </c>
      <c r="BJ41">
        <v>7.8846111795131419E-3</v>
      </c>
      <c r="BK41">
        <v>1</v>
      </c>
      <c r="BL41" t="s">
        <v>69</v>
      </c>
      <c r="BM41">
        <v>0</v>
      </c>
      <c r="BN41" t="s">
        <v>811</v>
      </c>
    </row>
    <row r="42" spans="1:66">
      <c r="A42" s="139" t="str">
        <f t="shared" si="20"/>
        <v>삼환교통</v>
      </c>
      <c r="B42" s="139" t="str">
        <f t="shared" si="21"/>
        <v>4</v>
      </c>
      <c r="C42" s="140" t="str">
        <f t="shared" si="22"/>
        <v>72아1220</v>
      </c>
      <c r="D42" s="114" t="str">
        <f t="shared" si="23"/>
        <v>중형</v>
      </c>
      <c r="E42" s="110" t="str">
        <f t="shared" si="16"/>
        <v>B</v>
      </c>
      <c r="F42" s="160">
        <f t="shared" si="17"/>
        <v>0.92379310344827581</v>
      </c>
      <c r="G42" s="161">
        <f t="shared" si="18"/>
        <v>2.6789999999999998</v>
      </c>
      <c r="H42" s="162">
        <f t="shared" si="19"/>
        <v>2.9</v>
      </c>
      <c r="I42" s="163">
        <f t="shared" si="24"/>
        <v>4898.1440000000002</v>
      </c>
      <c r="J42" s="164">
        <f t="shared" si="25"/>
        <v>1.3143113728478409E-2</v>
      </c>
      <c r="K42" s="164">
        <f t="shared" si="26"/>
        <v>0.32254740816624217</v>
      </c>
      <c r="L42" s="164">
        <f t="shared" si="27"/>
        <v>0.225799813153717</v>
      </c>
      <c r="M42" s="165">
        <f t="shared" si="28"/>
        <v>8.9559999999999995</v>
      </c>
      <c r="N42" s="166">
        <f t="shared" si="29"/>
        <v>0.20399999999999999</v>
      </c>
      <c r="O42" s="166">
        <f t="shared" si="30"/>
        <v>15.659000000000001</v>
      </c>
      <c r="P42" s="167">
        <f t="shared" si="31"/>
        <v>0</v>
      </c>
      <c r="Q42" s="168">
        <f t="shared" si="32"/>
        <v>70</v>
      </c>
      <c r="R42" s="169">
        <f t="shared" si="33"/>
        <v>24.563480344851296</v>
      </c>
      <c r="S42" s="141">
        <f t="shared" si="34"/>
        <v>10</v>
      </c>
      <c r="T42" s="141">
        <f t="shared" si="35"/>
        <v>767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257</v>
      </c>
      <c r="Z42" s="4" t="s">
        <v>196</v>
      </c>
      <c r="AA42" s="4" t="s">
        <v>48</v>
      </c>
      <c r="AB42" s="4">
        <v>514</v>
      </c>
      <c r="AC42" s="4">
        <v>4898.1440000000002</v>
      </c>
      <c r="AD42" s="4">
        <v>1828.674</v>
      </c>
      <c r="AE42" s="4">
        <v>2.6789999999999998</v>
      </c>
      <c r="AF42" s="4">
        <v>2.9</v>
      </c>
      <c r="AG42" s="4">
        <v>8.9559999999999995</v>
      </c>
      <c r="AH42" s="4">
        <v>300.17270500000001</v>
      </c>
      <c r="AI42" s="4">
        <v>3.9452039999999999</v>
      </c>
      <c r="AJ42" s="4">
        <v>96.819928000000004</v>
      </c>
      <c r="AK42" s="4">
        <v>1106</v>
      </c>
      <c r="AL42" s="4">
        <v>10</v>
      </c>
      <c r="AM42" s="4">
        <v>767</v>
      </c>
      <c r="AN42" s="4">
        <v>70</v>
      </c>
      <c r="AO42" s="4">
        <v>16.317751999999999</v>
      </c>
      <c r="AP42" s="4">
        <v>64.5</v>
      </c>
      <c r="AQ42" s="4">
        <v>0</v>
      </c>
      <c r="AR42" s="4">
        <v>8</v>
      </c>
      <c r="AS42" s="4">
        <v>3985</v>
      </c>
      <c r="AT42" s="4">
        <v>0.20399999999999999</v>
      </c>
      <c r="AU42" s="4">
        <v>15.659000000000001</v>
      </c>
      <c r="AV42" s="4">
        <v>37366</v>
      </c>
      <c r="AW42" s="4">
        <v>0</v>
      </c>
      <c r="AX42" s="4">
        <v>0.57999999999999996</v>
      </c>
      <c r="AY42">
        <v>0.92379310344827581</v>
      </c>
      <c r="AZ42" t="s">
        <v>67</v>
      </c>
      <c r="BA42" t="s">
        <v>125</v>
      </c>
      <c r="BB42">
        <v>1</v>
      </c>
      <c r="BC42" t="s">
        <v>953</v>
      </c>
      <c r="BD42">
        <v>12</v>
      </c>
      <c r="BE42">
        <v>119831.91400000002</v>
      </c>
      <c r="BF42">
        <v>4.0875121130085589E-2</v>
      </c>
      <c r="BG42">
        <v>3.7760155002585963E-2</v>
      </c>
      <c r="BH42">
        <v>538271.82599999988</v>
      </c>
      <c r="BI42">
        <v>9.0997591986172448E-3</v>
      </c>
      <c r="BJ42">
        <v>8.4062947907226192E-3</v>
      </c>
      <c r="BK42">
        <v>1</v>
      </c>
      <c r="BL42" t="s">
        <v>66</v>
      </c>
      <c r="BM42">
        <v>2</v>
      </c>
      <c r="BN42" t="s">
        <v>809</v>
      </c>
    </row>
    <row r="43" spans="1:66">
      <c r="A43" s="142" t="str">
        <f t="shared" si="20"/>
        <v>삼환교통</v>
      </c>
      <c r="B43" s="142" t="str">
        <f t="shared" si="21"/>
        <v>4</v>
      </c>
      <c r="C43" s="143" t="str">
        <f t="shared" si="22"/>
        <v>72아1221</v>
      </c>
      <c r="D43" s="131" t="str">
        <f t="shared" si="23"/>
        <v>중형</v>
      </c>
      <c r="E43" s="127" t="str">
        <f t="shared" si="16"/>
        <v>C</v>
      </c>
      <c r="F43" s="150">
        <f t="shared" si="17"/>
        <v>0.87379310344827588</v>
      </c>
      <c r="G43" s="151">
        <f t="shared" si="18"/>
        <v>2.5339999999999998</v>
      </c>
      <c r="H43" s="152">
        <f t="shared" si="19"/>
        <v>2.9</v>
      </c>
      <c r="I43" s="153">
        <f t="shared" si="24"/>
        <v>4621.3919999999998</v>
      </c>
      <c r="J43" s="154">
        <f t="shared" si="25"/>
        <v>2.9631619605551031E-2</v>
      </c>
      <c r="K43" s="154">
        <f t="shared" si="26"/>
        <v>0.33320054457054044</v>
      </c>
      <c r="L43" s="154">
        <f t="shared" si="27"/>
        <v>0.23932183203675431</v>
      </c>
      <c r="M43" s="155">
        <f t="shared" si="28"/>
        <v>9.48</v>
      </c>
      <c r="N43" s="156">
        <f t="shared" si="29"/>
        <v>0.19500000000000001</v>
      </c>
      <c r="O43" s="156">
        <f t="shared" si="30"/>
        <v>7.141</v>
      </c>
      <c r="P43" s="157">
        <f t="shared" si="31"/>
        <v>0</v>
      </c>
      <c r="Q43" s="158">
        <f t="shared" si="32"/>
        <v>76</v>
      </c>
      <c r="R43" s="159">
        <f t="shared" si="33"/>
        <v>24.85427559758585</v>
      </c>
      <c r="S43" s="144">
        <f t="shared" si="34"/>
        <v>9</v>
      </c>
      <c r="T43" s="144">
        <f t="shared" si="35"/>
        <v>330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258</v>
      </c>
      <c r="Z43" s="4" t="s">
        <v>196</v>
      </c>
      <c r="AA43" s="4" t="s">
        <v>48</v>
      </c>
      <c r="AB43" s="4">
        <v>514</v>
      </c>
      <c r="AC43" s="4">
        <v>4621.3919999999998</v>
      </c>
      <c r="AD43" s="4">
        <v>1824.0440000000001</v>
      </c>
      <c r="AE43" s="4">
        <v>2.5339999999999998</v>
      </c>
      <c r="AF43" s="4">
        <v>2.9</v>
      </c>
      <c r="AG43" s="4">
        <v>9.48</v>
      </c>
      <c r="AH43" s="4">
        <v>291.82188200000002</v>
      </c>
      <c r="AI43" s="4">
        <v>8.6471549999999997</v>
      </c>
      <c r="AJ43" s="4">
        <v>97.235209999999995</v>
      </c>
      <c r="AK43" s="4">
        <v>1106</v>
      </c>
      <c r="AL43" s="4">
        <v>9</v>
      </c>
      <c r="AM43" s="4">
        <v>330</v>
      </c>
      <c r="AN43" s="4">
        <v>76</v>
      </c>
      <c r="AO43" s="4">
        <v>15.836344</v>
      </c>
      <c r="AP43" s="4">
        <v>88.2</v>
      </c>
      <c r="AQ43" s="4">
        <v>0</v>
      </c>
      <c r="AR43" s="4">
        <v>11</v>
      </c>
      <c r="AS43" s="4">
        <v>1556</v>
      </c>
      <c r="AT43" s="4">
        <v>0.19500000000000001</v>
      </c>
      <c r="AU43" s="4">
        <v>7.141</v>
      </c>
      <c r="AV43" s="4">
        <v>38445</v>
      </c>
      <c r="AW43" s="4">
        <v>0</v>
      </c>
      <c r="AX43" s="4">
        <v>0.56000000000000005</v>
      </c>
      <c r="AY43">
        <v>0.87379310344827588</v>
      </c>
      <c r="AZ43" t="s">
        <v>68</v>
      </c>
      <c r="BA43" t="s">
        <v>125</v>
      </c>
      <c r="BB43">
        <v>6</v>
      </c>
      <c r="BC43" t="s">
        <v>954</v>
      </c>
      <c r="BD43">
        <v>8</v>
      </c>
      <c r="BE43">
        <v>119831.91400000002</v>
      </c>
      <c r="BF43">
        <v>3.8565619506002374E-2</v>
      </c>
      <c r="BG43">
        <v>3.3698372354555181E-2</v>
      </c>
      <c r="BH43">
        <v>538271.82599999988</v>
      </c>
      <c r="BI43">
        <v>8.585610051974002E-3</v>
      </c>
      <c r="BJ43">
        <v>7.5020468523110759E-3</v>
      </c>
      <c r="BK43">
        <v>2</v>
      </c>
      <c r="BL43" t="s">
        <v>66</v>
      </c>
      <c r="BM43">
        <v>1</v>
      </c>
      <c r="BN43" t="s">
        <v>809</v>
      </c>
    </row>
    <row r="44" spans="1:66">
      <c r="A44" s="139" t="str">
        <f t="shared" si="20"/>
        <v>삼환교통</v>
      </c>
      <c r="B44" s="139" t="str">
        <f t="shared" si="21"/>
        <v>4</v>
      </c>
      <c r="C44" s="140" t="str">
        <f t="shared" si="22"/>
        <v>72아1222</v>
      </c>
      <c r="D44" s="114" t="str">
        <f t="shared" si="23"/>
        <v>중형</v>
      </c>
      <c r="E44" s="110" t="str">
        <f t="shared" si="16"/>
        <v>D</v>
      </c>
      <c r="F44" s="160">
        <f t="shared" si="17"/>
        <v>0.82862068965517244</v>
      </c>
      <c r="G44" s="161">
        <f t="shared" si="18"/>
        <v>2.403</v>
      </c>
      <c r="H44" s="162">
        <f t="shared" si="19"/>
        <v>2.9</v>
      </c>
      <c r="I44" s="163">
        <f t="shared" si="24"/>
        <v>5946.335</v>
      </c>
      <c r="J44" s="164">
        <f t="shared" si="25"/>
        <v>2.0941074420761097E-2</v>
      </c>
      <c r="K44" s="164">
        <f t="shared" si="26"/>
        <v>0.33900675210149217</v>
      </c>
      <c r="L44" s="164">
        <f t="shared" si="27"/>
        <v>0.25376975901963139</v>
      </c>
      <c r="M44" s="165">
        <f t="shared" si="28"/>
        <v>11.198</v>
      </c>
      <c r="N44" s="166">
        <f t="shared" si="29"/>
        <v>0.33600000000000002</v>
      </c>
      <c r="O44" s="166">
        <f t="shared" si="30"/>
        <v>55.058999999999997</v>
      </c>
      <c r="P44" s="167">
        <f t="shared" si="31"/>
        <v>0</v>
      </c>
      <c r="Q44" s="168">
        <f t="shared" si="32"/>
        <v>73</v>
      </c>
      <c r="R44" s="169">
        <f t="shared" si="33"/>
        <v>25.575717020918201</v>
      </c>
      <c r="S44" s="141">
        <f t="shared" si="34"/>
        <v>20</v>
      </c>
      <c r="T44" s="141">
        <f t="shared" si="35"/>
        <v>3274</v>
      </c>
      <c r="U44" t="s">
        <v>117</v>
      </c>
      <c r="V44" t="s">
        <v>120</v>
      </c>
      <c r="W44" t="s">
        <v>117</v>
      </c>
      <c r="X44" s="4" t="s">
        <v>120</v>
      </c>
      <c r="Y44" s="4" t="s">
        <v>816</v>
      </c>
      <c r="Z44" s="4" t="s">
        <v>196</v>
      </c>
      <c r="AA44" s="4" t="s">
        <v>48</v>
      </c>
      <c r="AB44" s="4">
        <v>514</v>
      </c>
      <c r="AC44" s="4">
        <v>5946.335</v>
      </c>
      <c r="AD44" s="4">
        <v>2474.3490000000002</v>
      </c>
      <c r="AE44" s="4">
        <v>2.403</v>
      </c>
      <c r="AF44" s="4">
        <v>2.9</v>
      </c>
      <c r="AG44" s="4">
        <v>11.198</v>
      </c>
      <c r="AH44" s="4">
        <v>363.25046400000002</v>
      </c>
      <c r="AI44" s="4">
        <v>7.6068550000000004</v>
      </c>
      <c r="AJ44" s="4">
        <v>123.14436000000001</v>
      </c>
      <c r="AK44" s="4">
        <v>1509</v>
      </c>
      <c r="AL44" s="4">
        <v>20</v>
      </c>
      <c r="AM44" s="4">
        <v>3274</v>
      </c>
      <c r="AN44" s="4">
        <v>73</v>
      </c>
      <c r="AO44" s="4">
        <v>16.369793000000001</v>
      </c>
      <c r="AP44" s="4">
        <v>456.5</v>
      </c>
      <c r="AQ44" s="4">
        <v>0</v>
      </c>
      <c r="AR44" s="4">
        <v>5</v>
      </c>
      <c r="AS44" s="4">
        <v>2454</v>
      </c>
      <c r="AT44" s="4">
        <v>0.33600000000000002</v>
      </c>
      <c r="AU44" s="4">
        <v>55.058999999999997</v>
      </c>
      <c r="AV44" s="4">
        <v>45193</v>
      </c>
      <c r="AW44" s="4">
        <v>0</v>
      </c>
      <c r="AX44" s="4">
        <v>0.56999999999999995</v>
      </c>
      <c r="AY44">
        <v>0.82862068965517244</v>
      </c>
      <c r="AZ44" t="s">
        <v>66</v>
      </c>
      <c r="BA44" t="s">
        <v>125</v>
      </c>
      <c r="BB44">
        <v>3</v>
      </c>
      <c r="BC44" t="s">
        <v>249</v>
      </c>
      <c r="BD44">
        <v>12</v>
      </c>
      <c r="BE44">
        <v>119831.91400000002</v>
      </c>
      <c r="BF44">
        <v>4.9622298447139876E-2</v>
      </c>
      <c r="BG44">
        <v>4.1118063161543837E-2</v>
      </c>
      <c r="BH44">
        <v>538271.82599999988</v>
      </c>
      <c r="BI44">
        <v>1.1047085715387232E-2</v>
      </c>
      <c r="BJ44">
        <v>9.1538437841639717E-3</v>
      </c>
      <c r="BK44">
        <v>1</v>
      </c>
      <c r="BL44" t="s">
        <v>69</v>
      </c>
      <c r="BM44">
        <v>1</v>
      </c>
      <c r="BN44" t="s">
        <v>809</v>
      </c>
    </row>
    <row r="45" spans="1:66">
      <c r="A45" s="142" t="str">
        <f t="shared" si="20"/>
        <v>삼환교통</v>
      </c>
      <c r="B45" s="142" t="str">
        <f t="shared" si="21"/>
        <v>4</v>
      </c>
      <c r="C45" s="143" t="str">
        <f t="shared" si="22"/>
        <v>72아1223</v>
      </c>
      <c r="D45" s="131" t="str">
        <f t="shared" si="23"/>
        <v>중형</v>
      </c>
      <c r="E45" s="127" t="str">
        <f t="shared" si="16"/>
        <v>F</v>
      </c>
      <c r="F45" s="150">
        <f t="shared" si="17"/>
        <v>0.78344827586206889</v>
      </c>
      <c r="G45" s="151">
        <f t="shared" si="18"/>
        <v>2.2719999999999998</v>
      </c>
      <c r="H45" s="152">
        <f t="shared" si="19"/>
        <v>2.9</v>
      </c>
      <c r="I45" s="153">
        <f t="shared" si="24"/>
        <v>5191.4920000000002</v>
      </c>
      <c r="J45" s="154">
        <f t="shared" si="25"/>
        <v>3.3635800459865237E-2</v>
      </c>
      <c r="K45" s="154">
        <f t="shared" si="26"/>
        <v>0.33486441917343152</v>
      </c>
      <c r="L45" s="154">
        <f t="shared" si="27"/>
        <v>0.21072940110473057</v>
      </c>
      <c r="M45" s="155">
        <f t="shared" si="28"/>
        <v>12.314</v>
      </c>
      <c r="N45" s="156">
        <f t="shared" si="29"/>
        <v>0.308</v>
      </c>
      <c r="O45" s="156">
        <f t="shared" si="30"/>
        <v>20.995999999999999</v>
      </c>
      <c r="P45" s="157">
        <f t="shared" si="31"/>
        <v>0</v>
      </c>
      <c r="Q45" s="158">
        <f t="shared" si="32"/>
        <v>70</v>
      </c>
      <c r="R45" s="159">
        <f t="shared" si="33"/>
        <v>24.790539909662403</v>
      </c>
      <c r="S45" s="144">
        <f t="shared" si="34"/>
        <v>16</v>
      </c>
      <c r="T45" s="144">
        <f t="shared" si="35"/>
        <v>1090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260</v>
      </c>
      <c r="Z45" s="4" t="s">
        <v>196</v>
      </c>
      <c r="AA45" s="4" t="s">
        <v>48</v>
      </c>
      <c r="AB45" s="4">
        <v>514</v>
      </c>
      <c r="AC45" s="4">
        <v>5191.4920000000002</v>
      </c>
      <c r="AD45" s="4">
        <v>2285.1129999999998</v>
      </c>
      <c r="AE45" s="4">
        <v>2.2719999999999998</v>
      </c>
      <c r="AF45" s="4">
        <v>2.9</v>
      </c>
      <c r="AG45" s="4">
        <v>12.314</v>
      </c>
      <c r="AH45" s="4">
        <v>331.61410899999998</v>
      </c>
      <c r="AI45" s="4">
        <v>11.154106000000001</v>
      </c>
      <c r="AJ45" s="4">
        <v>111.045766</v>
      </c>
      <c r="AK45" s="4">
        <v>1094</v>
      </c>
      <c r="AL45" s="4">
        <v>16</v>
      </c>
      <c r="AM45" s="4">
        <v>1090</v>
      </c>
      <c r="AN45" s="4">
        <v>70</v>
      </c>
      <c r="AO45" s="4">
        <v>15.65522</v>
      </c>
      <c r="AP45" s="4">
        <v>176</v>
      </c>
      <c r="AQ45" s="4">
        <v>0</v>
      </c>
      <c r="AR45" s="4">
        <v>39</v>
      </c>
      <c r="AS45" s="4">
        <v>18080</v>
      </c>
      <c r="AT45" s="4">
        <v>0.308</v>
      </c>
      <c r="AU45" s="4">
        <v>20.995999999999999</v>
      </c>
      <c r="AV45" s="4">
        <v>38040</v>
      </c>
      <c r="AW45" s="4">
        <v>0</v>
      </c>
      <c r="AX45" s="4">
        <v>0.59</v>
      </c>
      <c r="AY45">
        <v>0.78344827586206889</v>
      </c>
      <c r="AZ45" t="s">
        <v>69</v>
      </c>
      <c r="BA45" t="s">
        <v>125</v>
      </c>
      <c r="BB45">
        <v>2</v>
      </c>
      <c r="BC45" t="s">
        <v>253</v>
      </c>
      <c r="BD45">
        <v>12</v>
      </c>
      <c r="BE45">
        <v>119831.91400000002</v>
      </c>
      <c r="BF45">
        <v>4.3323116745010007E-2</v>
      </c>
      <c r="BG45">
        <v>3.3941421118849215E-2</v>
      </c>
      <c r="BH45">
        <v>538271.82599999988</v>
      </c>
      <c r="BI45">
        <v>9.644740350946774E-3</v>
      </c>
      <c r="BJ45">
        <v>7.5561551990865755E-3</v>
      </c>
      <c r="BK45">
        <v>1</v>
      </c>
      <c r="BL45" t="s">
        <v>69</v>
      </c>
      <c r="BM45">
        <v>0</v>
      </c>
      <c r="BN45" t="s">
        <v>811</v>
      </c>
    </row>
    <row r="46" spans="1:66">
      <c r="A46" s="139" t="str">
        <f t="shared" ref="A46:A47" si="36">W46</f>
        <v>삼환교통</v>
      </c>
      <c r="B46" s="139" t="str">
        <f t="shared" ref="B46:B47" si="37">V46</f>
        <v>4</v>
      </c>
      <c r="C46" s="140" t="str">
        <f t="shared" ref="C46:C47" si="38">Y46</f>
        <v>72아1224</v>
      </c>
      <c r="D46" s="114" t="str">
        <f t="shared" ref="D46:D47" si="39">Z46</f>
        <v>중형</v>
      </c>
      <c r="E46" s="110" t="str">
        <f t="shared" ref="E46:E47" si="40">AZ46</f>
        <v>D</v>
      </c>
      <c r="F46" s="160">
        <f t="shared" ref="F46:F47" si="41">G46/H46</f>
        <v>0.82827586206896564</v>
      </c>
      <c r="G46" s="161">
        <f t="shared" ref="G46:G47" si="42">AE46</f>
        <v>2.4020000000000001</v>
      </c>
      <c r="H46" s="162">
        <f t="shared" ref="H46:H47" si="43">AF46</f>
        <v>2.9</v>
      </c>
      <c r="I46" s="163">
        <f t="shared" ref="I46:I47" si="44">AC46</f>
        <v>4961.4669999999996</v>
      </c>
      <c r="J46" s="164">
        <f t="shared" ref="J46:J47" si="45">AI46/AH46</f>
        <v>2.9756649867702538E-2</v>
      </c>
      <c r="K46" s="164">
        <f t="shared" ref="K46:K47" si="46">AJ46/AH46</f>
        <v>0.34925695935493961</v>
      </c>
      <c r="L46" s="164">
        <f t="shared" ref="L46:L47" si="47">AK46/AC46</f>
        <v>0.28499635289320679</v>
      </c>
      <c r="M46" s="165">
        <f t="shared" ref="M46:M47" si="48">AG46</f>
        <v>10.015000000000001</v>
      </c>
      <c r="N46" s="166">
        <f t="shared" ref="N46:N47" si="49">IF(AW46=0,AT46,"속도계이상")</f>
        <v>0.54400000000000004</v>
      </c>
      <c r="O46" s="166">
        <f t="shared" ref="O46:O47" si="50">IF(AW46=0,AU46,"속도계이상")</f>
        <v>26.402999999999999</v>
      </c>
      <c r="P46" s="167">
        <f t="shared" ref="P46:P47" si="51">AQ46/60</f>
        <v>0</v>
      </c>
      <c r="Q46" s="168">
        <f t="shared" ref="Q46:Q47" si="52">AN46</f>
        <v>64</v>
      </c>
      <c r="R46" s="169">
        <f t="shared" ref="R46:R47" si="53">AC46/(AH46-AI46-AJ46)</f>
        <v>24.770310445422574</v>
      </c>
      <c r="S46" s="141">
        <f t="shared" ref="S46:S47" si="54">IF(AW46=0,AL46,"속도계이상")</f>
        <v>27</v>
      </c>
      <c r="T46" s="141">
        <f t="shared" ref="T46:T47" si="55">IF(AW46=0,AM46,"속도계이상")</f>
        <v>1310</v>
      </c>
      <c r="U46" t="s">
        <v>117</v>
      </c>
      <c r="V46" t="s">
        <v>120</v>
      </c>
      <c r="W46" t="s">
        <v>117</v>
      </c>
      <c r="X46" s="4" t="s">
        <v>120</v>
      </c>
      <c r="Y46" s="4" t="s">
        <v>955</v>
      </c>
      <c r="Z46" s="4" t="s">
        <v>196</v>
      </c>
      <c r="AA46" s="4" t="s">
        <v>48</v>
      </c>
      <c r="AB46" s="4">
        <v>514</v>
      </c>
      <c r="AC46" s="4">
        <v>4961.4669999999996</v>
      </c>
      <c r="AD46" s="4">
        <v>2065.424</v>
      </c>
      <c r="AE46" s="4">
        <v>2.4020000000000001</v>
      </c>
      <c r="AF46" s="4">
        <v>2.9</v>
      </c>
      <c r="AG46" s="4">
        <v>10.015000000000001</v>
      </c>
      <c r="AH46" s="4">
        <v>322.54964999999999</v>
      </c>
      <c r="AI46" s="4">
        <v>9.5979969999999994</v>
      </c>
      <c r="AJ46" s="4">
        <v>112.65271</v>
      </c>
      <c r="AK46" s="4">
        <v>1414</v>
      </c>
      <c r="AL46" s="4">
        <v>27</v>
      </c>
      <c r="AM46" s="4">
        <v>1310</v>
      </c>
      <c r="AN46" s="4">
        <v>64</v>
      </c>
      <c r="AO46" s="4">
        <v>15.382025000000001</v>
      </c>
      <c r="AP46" s="4">
        <v>45.2</v>
      </c>
      <c r="AQ46" s="4">
        <v>0</v>
      </c>
      <c r="AR46" s="4">
        <v>21</v>
      </c>
      <c r="AS46" s="4">
        <v>8280</v>
      </c>
      <c r="AT46" s="4">
        <v>0.54400000000000004</v>
      </c>
      <c r="AU46" s="4">
        <v>26.402999999999999</v>
      </c>
      <c r="AV46" s="4">
        <v>0</v>
      </c>
      <c r="AW46" s="4">
        <v>0</v>
      </c>
      <c r="AX46" s="4">
        <v>0.55000000000000004</v>
      </c>
      <c r="AY46">
        <v>0.82827586206896564</v>
      </c>
      <c r="AZ46" t="s">
        <v>66</v>
      </c>
      <c r="BA46" t="s">
        <v>125</v>
      </c>
      <c r="BB46">
        <v>4</v>
      </c>
      <c r="BC46" t="s">
        <v>255</v>
      </c>
      <c r="BD46">
        <v>1</v>
      </c>
      <c r="BE46">
        <v>119831.91400000002</v>
      </c>
      <c r="BF46">
        <v>4.1403552980051696E-2</v>
      </c>
      <c r="BG46">
        <v>3.4293563537270408E-2</v>
      </c>
      <c r="BH46">
        <v>538271.82599999988</v>
      </c>
      <c r="BI46">
        <v>9.2174005035143732E-3</v>
      </c>
      <c r="BJ46">
        <v>7.6345503480832856E-3</v>
      </c>
      <c r="BK46">
        <v>1</v>
      </c>
      <c r="BL46" t="s">
        <v>944</v>
      </c>
      <c r="BM46" t="s">
        <v>945</v>
      </c>
      <c r="BN46" t="s">
        <v>944</v>
      </c>
    </row>
    <row r="47" spans="1:66">
      <c r="A47" s="142" t="str">
        <f t="shared" si="36"/>
        <v>삼환교통</v>
      </c>
      <c r="B47" s="142" t="str">
        <f t="shared" si="37"/>
        <v>4</v>
      </c>
      <c r="C47" s="143" t="str">
        <f t="shared" si="38"/>
        <v>72아1225</v>
      </c>
      <c r="D47" s="131" t="str">
        <f t="shared" si="39"/>
        <v>중형</v>
      </c>
      <c r="E47" s="127" t="str">
        <f t="shared" si="40"/>
        <v>D</v>
      </c>
      <c r="F47" s="150">
        <f t="shared" si="41"/>
        <v>0.84551724137931039</v>
      </c>
      <c r="G47" s="151">
        <f t="shared" si="42"/>
        <v>2.452</v>
      </c>
      <c r="H47" s="152">
        <f t="shared" si="43"/>
        <v>2.9</v>
      </c>
      <c r="I47" s="153">
        <f t="shared" si="44"/>
        <v>3998.7669999999998</v>
      </c>
      <c r="J47" s="154">
        <f t="shared" si="45"/>
        <v>2.2030464337332092E-2</v>
      </c>
      <c r="K47" s="154">
        <f t="shared" si="46"/>
        <v>0.335682888947752</v>
      </c>
      <c r="L47" s="154">
        <f t="shared" si="47"/>
        <v>0.24907677791679286</v>
      </c>
      <c r="M47" s="155">
        <f t="shared" si="48"/>
        <v>9.5060000000000002</v>
      </c>
      <c r="N47" s="156">
        <f t="shared" si="49"/>
        <v>0.3</v>
      </c>
      <c r="O47" s="156">
        <f t="shared" si="50"/>
        <v>7.8019999999999996</v>
      </c>
      <c r="P47" s="157">
        <f t="shared" si="51"/>
        <v>0</v>
      </c>
      <c r="Q47" s="158">
        <f t="shared" si="52"/>
        <v>69</v>
      </c>
      <c r="R47" s="159">
        <f t="shared" si="53"/>
        <v>24.532849144426386</v>
      </c>
      <c r="S47" s="144">
        <f t="shared" si="54"/>
        <v>12</v>
      </c>
      <c r="T47" s="144">
        <f t="shared" si="55"/>
        <v>312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262</v>
      </c>
      <c r="Z47" s="4" t="s">
        <v>196</v>
      </c>
      <c r="AA47" s="4" t="s">
        <v>48</v>
      </c>
      <c r="AB47" s="4">
        <v>514</v>
      </c>
      <c r="AC47" s="4">
        <v>3998.7669999999998</v>
      </c>
      <c r="AD47" s="4">
        <v>1630.528</v>
      </c>
      <c r="AE47" s="4">
        <v>2.452</v>
      </c>
      <c r="AF47" s="4">
        <v>2.9</v>
      </c>
      <c r="AG47" s="4">
        <v>9.5060000000000002</v>
      </c>
      <c r="AH47" s="4">
        <v>253.77522300000001</v>
      </c>
      <c r="AI47" s="4">
        <v>5.5907859999999996</v>
      </c>
      <c r="AJ47" s="4">
        <v>85.188000000000002</v>
      </c>
      <c r="AK47" s="4">
        <v>996</v>
      </c>
      <c r="AL47" s="4">
        <v>12</v>
      </c>
      <c r="AM47" s="4">
        <v>312</v>
      </c>
      <c r="AN47" s="4">
        <v>69</v>
      </c>
      <c r="AO47" s="4">
        <v>15.757121</v>
      </c>
      <c r="AP47" s="4">
        <v>50.9</v>
      </c>
      <c r="AQ47" s="4">
        <v>0</v>
      </c>
      <c r="AR47" s="4">
        <v>14</v>
      </c>
      <c r="AS47" s="4">
        <v>3144</v>
      </c>
      <c r="AT47" s="4">
        <v>0.3</v>
      </c>
      <c r="AU47" s="4">
        <v>7.8019999999999996</v>
      </c>
      <c r="AV47" s="4">
        <v>32325</v>
      </c>
      <c r="AW47" s="4">
        <v>0</v>
      </c>
      <c r="AX47" s="4">
        <v>0.55000000000000004</v>
      </c>
      <c r="AY47">
        <v>0.84551724137931039</v>
      </c>
      <c r="AZ47" t="s">
        <v>66</v>
      </c>
      <c r="BA47" t="s">
        <v>125</v>
      </c>
      <c r="BB47">
        <v>1</v>
      </c>
      <c r="BC47" t="s">
        <v>271</v>
      </c>
      <c r="BD47">
        <v>10</v>
      </c>
      <c r="BE47">
        <v>119831.91400000002</v>
      </c>
      <c r="BF47">
        <v>3.3369799968312276E-2</v>
      </c>
      <c r="BG47">
        <v>2.8214741214586794E-2</v>
      </c>
      <c r="BH47">
        <v>538271.82599999988</v>
      </c>
      <c r="BI47">
        <v>7.4288989444526504E-3</v>
      </c>
      <c r="BJ47">
        <v>6.2812621419992762E-3</v>
      </c>
      <c r="BK47">
        <v>1</v>
      </c>
      <c r="BL47" t="s">
        <v>69</v>
      </c>
      <c r="BM47">
        <v>1</v>
      </c>
      <c r="BN47" t="s">
        <v>809</v>
      </c>
    </row>
    <row r="48" spans="1:66">
      <c r="A48" s="139" t="str">
        <f t="shared" ref="A48:A111" si="56">W48</f>
        <v>삼환교통</v>
      </c>
      <c r="B48" s="139" t="str">
        <f t="shared" ref="B48:B111" si="57">V48</f>
        <v>4</v>
      </c>
      <c r="C48" s="140" t="str">
        <f t="shared" ref="C48:C111" si="58">Y48</f>
        <v>72아1226</v>
      </c>
      <c r="D48" s="114" t="str">
        <f t="shared" ref="D48:D111" si="59">Z48</f>
        <v>중형</v>
      </c>
      <c r="E48" s="110" t="str">
        <f t="shared" ref="E48:E111" si="60">AZ48</f>
        <v>F</v>
      </c>
      <c r="F48" s="160">
        <f t="shared" ref="F48:F111" si="61">G48/H48</f>
        <v>0.78724137931034477</v>
      </c>
      <c r="G48" s="161">
        <f t="shared" ref="G48:G111" si="62">AE48</f>
        <v>2.2829999999999999</v>
      </c>
      <c r="H48" s="162">
        <f t="shared" ref="H48:H111" si="63">AF48</f>
        <v>2.9</v>
      </c>
      <c r="I48" s="163">
        <f t="shared" ref="I48:I111" si="64">AC48</f>
        <v>5905.6940000000004</v>
      </c>
      <c r="J48" s="164">
        <f t="shared" ref="J48:J111" si="65">AI48/AH48</f>
        <v>3.5838724800937839E-2</v>
      </c>
      <c r="K48" s="164">
        <f t="shared" ref="K48:K111" si="66">AJ48/AH48</f>
        <v>0.32804617427027077</v>
      </c>
      <c r="L48" s="164">
        <f t="shared" ref="L48:L111" si="67">AK48/AC48</f>
        <v>0.26652244427157923</v>
      </c>
      <c r="M48" s="165">
        <f t="shared" ref="M48:M111" si="68">AG48</f>
        <v>12.14</v>
      </c>
      <c r="N48" s="166">
        <f t="shared" ref="N48:N111" si="69">IF(AW48=0,AT48,"속도계이상")</f>
        <v>0.32200000000000001</v>
      </c>
      <c r="O48" s="166">
        <f t="shared" ref="O48:O111" si="70">IF(AW48=0,AU48,"속도계이상")</f>
        <v>26.635000000000002</v>
      </c>
      <c r="P48" s="167">
        <f t="shared" ref="P48:P111" si="71">AQ48/60</f>
        <v>0</v>
      </c>
      <c r="Q48" s="168">
        <f t="shared" ref="Q48:Q111" si="72">AN48</f>
        <v>72</v>
      </c>
      <c r="R48" s="169">
        <f t="shared" ref="R48:R111" si="73">AC48/(AH48-AI48-AJ48)</f>
        <v>25.117926609747613</v>
      </c>
      <c r="S48" s="141">
        <f t="shared" ref="S48:S111" si="74">IF(AW48=0,AL48,"속도계이상")</f>
        <v>19</v>
      </c>
      <c r="T48" s="141">
        <f t="shared" ref="T48:T111" si="75">IF(AW48=0,AM48,"속도계이상")</f>
        <v>1573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264</v>
      </c>
      <c r="Z48" s="4" t="s">
        <v>196</v>
      </c>
      <c r="AA48" s="4" t="s">
        <v>48</v>
      </c>
      <c r="AB48" s="4">
        <v>514</v>
      </c>
      <c r="AC48" s="4">
        <v>5905.6940000000004</v>
      </c>
      <c r="AD48" s="4">
        <v>2586.5320000000002</v>
      </c>
      <c r="AE48" s="4">
        <v>2.2829999999999999</v>
      </c>
      <c r="AF48" s="4">
        <v>2.9</v>
      </c>
      <c r="AG48" s="4">
        <v>12.14</v>
      </c>
      <c r="AH48" s="4">
        <v>369.61658299999999</v>
      </c>
      <c r="AI48" s="4">
        <v>13.246587</v>
      </c>
      <c r="AJ48" s="4">
        <v>121.251306</v>
      </c>
      <c r="AK48" s="4">
        <v>1574</v>
      </c>
      <c r="AL48" s="4">
        <v>19</v>
      </c>
      <c r="AM48" s="4">
        <v>1573</v>
      </c>
      <c r="AN48" s="4">
        <v>72</v>
      </c>
      <c r="AO48" s="4">
        <v>15.977892000000001</v>
      </c>
      <c r="AP48" s="4">
        <v>431.2</v>
      </c>
      <c r="AQ48" s="4">
        <v>0</v>
      </c>
      <c r="AR48" s="4">
        <v>18</v>
      </c>
      <c r="AS48" s="4">
        <v>4942</v>
      </c>
      <c r="AT48" s="4">
        <v>0.32200000000000001</v>
      </c>
      <c r="AU48" s="4">
        <v>26.635000000000002</v>
      </c>
      <c r="AV48" s="4">
        <v>48066</v>
      </c>
      <c r="AW48" s="4">
        <v>0</v>
      </c>
      <c r="AX48" s="4">
        <v>0.57999999999999996</v>
      </c>
      <c r="AY48">
        <v>0.78724137931034477</v>
      </c>
      <c r="AZ48" t="s">
        <v>69</v>
      </c>
      <c r="BA48" t="s">
        <v>125</v>
      </c>
      <c r="BB48">
        <v>1</v>
      </c>
      <c r="BC48" t="s">
        <v>265</v>
      </c>
      <c r="BD48">
        <v>16</v>
      </c>
      <c r="BE48">
        <v>119831.91400000002</v>
      </c>
      <c r="BF48">
        <v>4.9283148394007957E-2</v>
      </c>
      <c r="BG48">
        <v>3.8797733718455227E-2</v>
      </c>
      <c r="BH48">
        <v>538271.82599999988</v>
      </c>
      <c r="BI48">
        <v>1.097158297116595E-2</v>
      </c>
      <c r="BJ48">
        <v>8.6372841114385739E-3</v>
      </c>
      <c r="BK48">
        <v>1</v>
      </c>
      <c r="BL48" t="s">
        <v>69</v>
      </c>
      <c r="BM48">
        <v>0</v>
      </c>
      <c r="BN48" t="s">
        <v>811</v>
      </c>
    </row>
    <row r="49" spans="1:66">
      <c r="A49" s="142" t="str">
        <f t="shared" si="56"/>
        <v>삼환교통</v>
      </c>
      <c r="B49" s="142" t="str">
        <f t="shared" si="57"/>
        <v>4</v>
      </c>
      <c r="C49" s="143" t="str">
        <f t="shared" si="58"/>
        <v>72아1227</v>
      </c>
      <c r="D49" s="131" t="str">
        <f t="shared" si="59"/>
        <v>중형</v>
      </c>
      <c r="E49" s="127" t="str">
        <f t="shared" si="60"/>
        <v>C</v>
      </c>
      <c r="F49" s="150">
        <f t="shared" si="61"/>
        <v>0.87689655172413805</v>
      </c>
      <c r="G49" s="151">
        <f t="shared" si="62"/>
        <v>2.5430000000000001</v>
      </c>
      <c r="H49" s="152">
        <f t="shared" si="63"/>
        <v>2.9</v>
      </c>
      <c r="I49" s="153">
        <f t="shared" si="64"/>
        <v>5544.0510000000004</v>
      </c>
      <c r="J49" s="154">
        <f t="shared" si="65"/>
        <v>2.2636336820526095E-2</v>
      </c>
      <c r="K49" s="154">
        <f t="shared" si="66"/>
        <v>0.332420252180057</v>
      </c>
      <c r="L49" s="154">
        <f t="shared" si="67"/>
        <v>0.1778482917996245</v>
      </c>
      <c r="M49" s="155">
        <f t="shared" si="68"/>
        <v>9.4689999999999994</v>
      </c>
      <c r="N49" s="156">
        <f t="shared" si="69"/>
        <v>0.19800000000000001</v>
      </c>
      <c r="O49" s="156">
        <f t="shared" si="70"/>
        <v>27.651</v>
      </c>
      <c r="P49" s="157">
        <f t="shared" si="71"/>
        <v>0</v>
      </c>
      <c r="Q49" s="158">
        <f t="shared" si="72"/>
        <v>72</v>
      </c>
      <c r="R49" s="159">
        <f t="shared" si="73"/>
        <v>24.928498157459657</v>
      </c>
      <c r="S49" s="144">
        <f t="shared" si="74"/>
        <v>11</v>
      </c>
      <c r="T49" s="144">
        <f t="shared" si="75"/>
        <v>1533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266</v>
      </c>
      <c r="Z49" s="4" t="s">
        <v>196</v>
      </c>
      <c r="AA49" s="4" t="s">
        <v>48</v>
      </c>
      <c r="AB49" s="4">
        <v>514</v>
      </c>
      <c r="AC49" s="4">
        <v>5544.0510000000004</v>
      </c>
      <c r="AD49" s="4">
        <v>2180.1590000000001</v>
      </c>
      <c r="AE49" s="4">
        <v>2.5430000000000001</v>
      </c>
      <c r="AF49" s="4">
        <v>2.9</v>
      </c>
      <c r="AG49" s="4">
        <v>9.4689999999999994</v>
      </c>
      <c r="AH49" s="4">
        <v>344.83353299999999</v>
      </c>
      <c r="AI49" s="4">
        <v>7.8057679999999996</v>
      </c>
      <c r="AJ49" s="4">
        <v>114.62965</v>
      </c>
      <c r="AK49" s="4">
        <v>986</v>
      </c>
      <c r="AL49" s="4">
        <v>11</v>
      </c>
      <c r="AM49" s="4">
        <v>1533</v>
      </c>
      <c r="AN49" s="4">
        <v>72</v>
      </c>
      <c r="AO49" s="4">
        <v>16.077470000000002</v>
      </c>
      <c r="AP49" s="4">
        <v>300.39999999999998</v>
      </c>
      <c r="AQ49" s="4">
        <v>0</v>
      </c>
      <c r="AR49" s="4">
        <v>7</v>
      </c>
      <c r="AS49" s="4">
        <v>2120</v>
      </c>
      <c r="AT49" s="4">
        <v>0.19800000000000001</v>
      </c>
      <c r="AU49" s="4">
        <v>27.651</v>
      </c>
      <c r="AV49" s="4">
        <v>44832</v>
      </c>
      <c r="AW49" s="4">
        <v>0</v>
      </c>
      <c r="AX49" s="4">
        <v>0.56000000000000005</v>
      </c>
      <c r="AY49">
        <v>0.87689655172413805</v>
      </c>
      <c r="AZ49" t="s">
        <v>68</v>
      </c>
      <c r="BA49" t="s">
        <v>125</v>
      </c>
      <c r="BB49">
        <v>5</v>
      </c>
      <c r="BC49" t="s">
        <v>956</v>
      </c>
      <c r="BD49">
        <v>13</v>
      </c>
      <c r="BE49">
        <v>119831.91400000002</v>
      </c>
      <c r="BF49">
        <v>4.6265229478017013E-2</v>
      </c>
      <c r="BG49">
        <v>4.0569820193999059E-2</v>
      </c>
      <c r="BH49">
        <v>538271.82599999988</v>
      </c>
      <c r="BI49">
        <v>1.0299723545255742E-2</v>
      </c>
      <c r="BJ49">
        <v>9.0317920605466739E-3</v>
      </c>
      <c r="BK49">
        <v>1</v>
      </c>
      <c r="BL49" t="s">
        <v>66</v>
      </c>
      <c r="BM49">
        <v>1</v>
      </c>
      <c r="BN49" t="s">
        <v>809</v>
      </c>
    </row>
    <row r="50" spans="1:66">
      <c r="A50" s="139" t="str">
        <f t="shared" si="56"/>
        <v>삼환교통</v>
      </c>
      <c r="B50" s="139" t="str">
        <f t="shared" si="57"/>
        <v>4</v>
      </c>
      <c r="C50" s="140" t="str">
        <f t="shared" si="58"/>
        <v>72아1228</v>
      </c>
      <c r="D50" s="114" t="str">
        <f t="shared" si="59"/>
        <v>중형</v>
      </c>
      <c r="E50" s="110" t="str">
        <f t="shared" si="60"/>
        <v>C</v>
      </c>
      <c r="F50" s="160">
        <f t="shared" si="61"/>
        <v>0.88758620689655165</v>
      </c>
      <c r="G50" s="161">
        <f t="shared" si="62"/>
        <v>2.5739999999999998</v>
      </c>
      <c r="H50" s="162">
        <f t="shared" si="63"/>
        <v>2.9</v>
      </c>
      <c r="I50" s="163">
        <f t="shared" si="64"/>
        <v>5811.433</v>
      </c>
      <c r="J50" s="164">
        <f t="shared" si="65"/>
        <v>2.2555356939800777E-2</v>
      </c>
      <c r="K50" s="164">
        <f t="shared" si="66"/>
        <v>0.32635598553440459</v>
      </c>
      <c r="L50" s="164">
        <f t="shared" si="67"/>
        <v>0.21320042750213244</v>
      </c>
      <c r="M50" s="165">
        <f t="shared" si="68"/>
        <v>9.9510000000000005</v>
      </c>
      <c r="N50" s="166">
        <f t="shared" si="69"/>
        <v>0.13800000000000001</v>
      </c>
      <c r="O50" s="166">
        <f t="shared" si="70"/>
        <v>32.195</v>
      </c>
      <c r="P50" s="167">
        <f t="shared" si="71"/>
        <v>0</v>
      </c>
      <c r="Q50" s="168">
        <f t="shared" si="72"/>
        <v>73</v>
      </c>
      <c r="R50" s="169">
        <f t="shared" si="73"/>
        <v>24.648643981726991</v>
      </c>
      <c r="S50" s="141">
        <f t="shared" si="74"/>
        <v>8</v>
      </c>
      <c r="T50" s="141">
        <f t="shared" si="75"/>
        <v>1871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267</v>
      </c>
      <c r="Z50" s="4" t="s">
        <v>196</v>
      </c>
      <c r="AA50" s="4" t="s">
        <v>48</v>
      </c>
      <c r="AB50" s="4">
        <v>514</v>
      </c>
      <c r="AC50" s="4">
        <v>5811.433</v>
      </c>
      <c r="AD50" s="4">
        <v>2257.6799999999998</v>
      </c>
      <c r="AE50" s="4">
        <v>2.5739999999999998</v>
      </c>
      <c r="AF50" s="4">
        <v>2.9</v>
      </c>
      <c r="AG50" s="4">
        <v>9.9510000000000005</v>
      </c>
      <c r="AH50" s="4">
        <v>362.11796700000002</v>
      </c>
      <c r="AI50" s="4">
        <v>8.1677</v>
      </c>
      <c r="AJ50" s="4">
        <v>118.179366</v>
      </c>
      <c r="AK50" s="4">
        <v>1239</v>
      </c>
      <c r="AL50" s="4">
        <v>8</v>
      </c>
      <c r="AM50" s="4">
        <v>1871</v>
      </c>
      <c r="AN50" s="4">
        <v>73</v>
      </c>
      <c r="AO50" s="4">
        <v>16.048452000000001</v>
      </c>
      <c r="AP50" s="4">
        <v>156</v>
      </c>
      <c r="AQ50" s="4">
        <v>0</v>
      </c>
      <c r="AR50" s="4">
        <v>13</v>
      </c>
      <c r="AS50" s="4">
        <v>4199</v>
      </c>
      <c r="AT50" s="4">
        <v>0.13800000000000001</v>
      </c>
      <c r="AU50" s="4">
        <v>32.195</v>
      </c>
      <c r="AV50" s="4">
        <v>42617</v>
      </c>
      <c r="AW50" s="4">
        <v>0</v>
      </c>
      <c r="AX50" s="4">
        <v>0.59</v>
      </c>
      <c r="AY50">
        <v>0.88758620689655165</v>
      </c>
      <c r="AZ50" t="s">
        <v>68</v>
      </c>
      <c r="BA50" t="s">
        <v>125</v>
      </c>
      <c r="BB50">
        <v>4</v>
      </c>
      <c r="BC50" t="s">
        <v>957</v>
      </c>
      <c r="BD50">
        <v>17</v>
      </c>
      <c r="BE50">
        <v>119831.91400000002</v>
      </c>
      <c r="BF50">
        <v>4.8496538242725547E-2</v>
      </c>
      <c r="BG50">
        <v>4.3044858426474326E-2</v>
      </c>
      <c r="BH50">
        <v>538271.82599999988</v>
      </c>
      <c r="BI50">
        <v>1.0796465130240723E-2</v>
      </c>
      <c r="BJ50">
        <v>9.5827935328412477E-3</v>
      </c>
      <c r="BK50">
        <v>1</v>
      </c>
      <c r="BL50" t="s">
        <v>66</v>
      </c>
      <c r="BM50">
        <v>1</v>
      </c>
      <c r="BN50" t="s">
        <v>809</v>
      </c>
    </row>
    <row r="51" spans="1:66">
      <c r="A51" s="142" t="str">
        <f t="shared" si="56"/>
        <v>삼환교통</v>
      </c>
      <c r="B51" s="142" t="str">
        <f t="shared" si="57"/>
        <v>4</v>
      </c>
      <c r="C51" s="143" t="str">
        <f t="shared" si="58"/>
        <v>72아1229</v>
      </c>
      <c r="D51" s="131" t="str">
        <f t="shared" si="59"/>
        <v>중형</v>
      </c>
      <c r="E51" s="127" t="str">
        <f t="shared" si="60"/>
        <v>C</v>
      </c>
      <c r="F51" s="150">
        <f t="shared" si="61"/>
        <v>0.87379310344827588</v>
      </c>
      <c r="G51" s="151">
        <f t="shared" si="62"/>
        <v>2.5339999999999998</v>
      </c>
      <c r="H51" s="152">
        <f t="shared" si="63"/>
        <v>2.9</v>
      </c>
      <c r="I51" s="153">
        <f t="shared" si="64"/>
        <v>5760.9830000000002</v>
      </c>
      <c r="J51" s="154">
        <f t="shared" si="65"/>
        <v>1.3845706923227662E-2</v>
      </c>
      <c r="K51" s="154">
        <f t="shared" si="66"/>
        <v>0.33444474295543997</v>
      </c>
      <c r="L51" s="154">
        <f t="shared" si="67"/>
        <v>0.27373800617012756</v>
      </c>
      <c r="M51" s="155">
        <f t="shared" si="68"/>
        <v>9.3030000000000008</v>
      </c>
      <c r="N51" s="156">
        <f t="shared" si="69"/>
        <v>0.29499999999999998</v>
      </c>
      <c r="O51" s="156">
        <f t="shared" si="70"/>
        <v>15.292999999999999</v>
      </c>
      <c r="P51" s="157">
        <f t="shared" si="71"/>
        <v>0</v>
      </c>
      <c r="Q51" s="158">
        <f t="shared" si="72"/>
        <v>73</v>
      </c>
      <c r="R51" s="159">
        <f t="shared" si="73"/>
        <v>24.593798242018501</v>
      </c>
      <c r="S51" s="144">
        <f t="shared" si="74"/>
        <v>17</v>
      </c>
      <c r="T51" s="144">
        <f t="shared" si="75"/>
        <v>881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268</v>
      </c>
      <c r="Z51" s="4" t="s">
        <v>196</v>
      </c>
      <c r="AA51" s="4" t="s">
        <v>48</v>
      </c>
      <c r="AB51" s="4">
        <v>514</v>
      </c>
      <c r="AC51" s="4">
        <v>5760.9830000000002</v>
      </c>
      <c r="AD51" s="4">
        <v>2273.2150000000001</v>
      </c>
      <c r="AE51" s="4">
        <v>2.5339999999999998</v>
      </c>
      <c r="AF51" s="4">
        <v>2.9</v>
      </c>
      <c r="AG51" s="4">
        <v>9.3030000000000008</v>
      </c>
      <c r="AH51" s="4">
        <v>359.43213500000002</v>
      </c>
      <c r="AI51" s="4">
        <v>4.9765920000000001</v>
      </c>
      <c r="AJ51" s="4">
        <v>120.210188</v>
      </c>
      <c r="AK51" s="4">
        <v>1577</v>
      </c>
      <c r="AL51" s="4">
        <v>17</v>
      </c>
      <c r="AM51" s="4">
        <v>881</v>
      </c>
      <c r="AN51" s="4">
        <v>73</v>
      </c>
      <c r="AO51" s="4">
        <v>16.028013000000001</v>
      </c>
      <c r="AP51" s="4">
        <v>288.3</v>
      </c>
      <c r="AQ51" s="4">
        <v>0</v>
      </c>
      <c r="AR51" s="4">
        <v>10</v>
      </c>
      <c r="AS51" s="4">
        <v>1651</v>
      </c>
      <c r="AT51" s="4">
        <v>0.29499999999999998</v>
      </c>
      <c r="AU51" s="4">
        <v>15.292999999999999</v>
      </c>
      <c r="AV51" s="4">
        <v>48562</v>
      </c>
      <c r="AW51" s="4">
        <v>0</v>
      </c>
      <c r="AX51" s="4">
        <v>0.56000000000000005</v>
      </c>
      <c r="AY51">
        <v>0.87379310344827588</v>
      </c>
      <c r="AZ51" t="s">
        <v>68</v>
      </c>
      <c r="BA51" t="s">
        <v>125</v>
      </c>
      <c r="BB51">
        <v>6</v>
      </c>
      <c r="BC51" t="s">
        <v>954</v>
      </c>
      <c r="BD51">
        <v>12</v>
      </c>
      <c r="BE51">
        <v>119831.91400000002</v>
      </c>
      <c r="BF51">
        <v>4.8075531865409402E-2</v>
      </c>
      <c r="BG51">
        <v>4.200806818860256E-2</v>
      </c>
      <c r="BH51">
        <v>538271.82599999988</v>
      </c>
      <c r="BI51">
        <v>1.070273925130163E-2</v>
      </c>
      <c r="BJ51">
        <v>9.3519797457925283E-3</v>
      </c>
      <c r="BK51">
        <v>2</v>
      </c>
      <c r="BL51" t="s">
        <v>69</v>
      </c>
      <c r="BM51">
        <v>2</v>
      </c>
      <c r="BN51" t="s">
        <v>809</v>
      </c>
    </row>
    <row r="52" spans="1:66">
      <c r="A52" s="139" t="str">
        <f t="shared" si="56"/>
        <v>삼환교통</v>
      </c>
      <c r="B52" s="139" t="str">
        <f t="shared" si="57"/>
        <v>4</v>
      </c>
      <c r="C52" s="140" t="str">
        <f t="shared" si="58"/>
        <v>72아1230</v>
      </c>
      <c r="D52" s="114" t="str">
        <f t="shared" si="59"/>
        <v>중형</v>
      </c>
      <c r="E52" s="110" t="str">
        <f t="shared" si="60"/>
        <v>C</v>
      </c>
      <c r="F52" s="160">
        <f t="shared" si="61"/>
        <v>0.86689655172413793</v>
      </c>
      <c r="G52" s="161">
        <f t="shared" si="62"/>
        <v>2.5139999999999998</v>
      </c>
      <c r="H52" s="162">
        <f t="shared" si="63"/>
        <v>2.9</v>
      </c>
      <c r="I52" s="163">
        <f t="shared" si="64"/>
        <v>6398.07</v>
      </c>
      <c r="J52" s="164">
        <f t="shared" si="65"/>
        <v>1.7795646544730023E-2</v>
      </c>
      <c r="K52" s="164">
        <f t="shared" si="66"/>
        <v>0.32570660505290222</v>
      </c>
      <c r="L52" s="164">
        <f t="shared" si="67"/>
        <v>0.19052620555886385</v>
      </c>
      <c r="M52" s="165">
        <f t="shared" si="68"/>
        <v>10.041</v>
      </c>
      <c r="N52" s="166">
        <f t="shared" si="69"/>
        <v>0.17199999999999999</v>
      </c>
      <c r="O52" s="166">
        <f t="shared" si="70"/>
        <v>18.771000000000001</v>
      </c>
      <c r="P52" s="167">
        <f t="shared" si="71"/>
        <v>0</v>
      </c>
      <c r="Q52" s="168">
        <f t="shared" si="72"/>
        <v>73</v>
      </c>
      <c r="R52" s="169">
        <f t="shared" si="73"/>
        <v>24.622897030172439</v>
      </c>
      <c r="S52" s="141">
        <f t="shared" si="74"/>
        <v>11</v>
      </c>
      <c r="T52" s="141">
        <f t="shared" si="75"/>
        <v>1201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269</v>
      </c>
      <c r="Z52" s="4" t="s">
        <v>196</v>
      </c>
      <c r="AA52" s="4" t="s">
        <v>48</v>
      </c>
      <c r="AB52" s="4">
        <v>514</v>
      </c>
      <c r="AC52" s="4">
        <v>6398.07</v>
      </c>
      <c r="AD52" s="4">
        <v>2545.085</v>
      </c>
      <c r="AE52" s="4">
        <v>2.5139999999999998</v>
      </c>
      <c r="AF52" s="4">
        <v>2.9</v>
      </c>
      <c r="AG52" s="4">
        <v>10.041</v>
      </c>
      <c r="AH52" s="4">
        <v>395.80073599999997</v>
      </c>
      <c r="AI52" s="4">
        <v>7.0435299999999996</v>
      </c>
      <c r="AJ52" s="4">
        <v>128.91491400000001</v>
      </c>
      <c r="AK52" s="4">
        <v>1219</v>
      </c>
      <c r="AL52" s="4">
        <v>11</v>
      </c>
      <c r="AM52" s="4">
        <v>1201</v>
      </c>
      <c r="AN52" s="4">
        <v>73</v>
      </c>
      <c r="AO52" s="4">
        <v>16.164876</v>
      </c>
      <c r="AP52" s="4">
        <v>291.39999999999998</v>
      </c>
      <c r="AQ52" s="4">
        <v>0</v>
      </c>
      <c r="AR52" s="4">
        <v>3</v>
      </c>
      <c r="AS52" s="4">
        <v>1236</v>
      </c>
      <c r="AT52" s="4">
        <v>0.17199999999999999</v>
      </c>
      <c r="AU52" s="4">
        <v>18.771000000000001</v>
      </c>
      <c r="AV52" s="4">
        <v>47384</v>
      </c>
      <c r="AW52" s="4">
        <v>0</v>
      </c>
      <c r="AX52" s="4">
        <v>0.57999999999999996</v>
      </c>
      <c r="AY52">
        <v>0.86689655172413793</v>
      </c>
      <c r="AZ52" t="s">
        <v>68</v>
      </c>
      <c r="BA52" t="s">
        <v>125</v>
      </c>
      <c r="BB52">
        <v>8</v>
      </c>
      <c r="BC52" t="s">
        <v>958</v>
      </c>
      <c r="BD52">
        <v>12</v>
      </c>
      <c r="BE52">
        <v>119831.91400000002</v>
      </c>
      <c r="BF52">
        <v>5.3392037116256015E-2</v>
      </c>
      <c r="BG52">
        <v>4.6285372865609527E-2</v>
      </c>
      <c r="BH52">
        <v>538271.82599999988</v>
      </c>
      <c r="BI52">
        <v>1.1886317824853053E-2</v>
      </c>
      <c r="BJ52">
        <v>1.0304207935062266E-2</v>
      </c>
      <c r="BK52">
        <v>1</v>
      </c>
      <c r="BL52" t="s">
        <v>66</v>
      </c>
      <c r="BM52">
        <v>1</v>
      </c>
      <c r="BN52" t="s">
        <v>809</v>
      </c>
    </row>
    <row r="53" spans="1:66">
      <c r="A53" s="142" t="str">
        <f t="shared" si="56"/>
        <v>삼환교통</v>
      </c>
      <c r="B53" s="142" t="str">
        <f t="shared" si="57"/>
        <v>4</v>
      </c>
      <c r="C53" s="143" t="str">
        <f t="shared" si="58"/>
        <v>72아1237</v>
      </c>
      <c r="D53" s="131" t="str">
        <f t="shared" si="59"/>
        <v>중형</v>
      </c>
      <c r="E53" s="127" t="str">
        <f t="shared" si="60"/>
        <v>C</v>
      </c>
      <c r="F53" s="150">
        <f t="shared" si="61"/>
        <v>0.86310344827586216</v>
      </c>
      <c r="G53" s="151">
        <f t="shared" si="62"/>
        <v>2.5030000000000001</v>
      </c>
      <c r="H53" s="152">
        <f t="shared" si="63"/>
        <v>2.9</v>
      </c>
      <c r="I53" s="153">
        <f t="shared" si="64"/>
        <v>5697.4430000000002</v>
      </c>
      <c r="J53" s="154">
        <f t="shared" si="65"/>
        <v>1.4151146753740452E-2</v>
      </c>
      <c r="K53" s="154">
        <f t="shared" si="66"/>
        <v>0.33533466021138569</v>
      </c>
      <c r="L53" s="154">
        <f t="shared" si="67"/>
        <v>0.27468462606822042</v>
      </c>
      <c r="M53" s="155">
        <f t="shared" si="68"/>
        <v>9.6999999999999993</v>
      </c>
      <c r="N53" s="156">
        <f t="shared" si="69"/>
        <v>0.21099999999999999</v>
      </c>
      <c r="O53" s="156">
        <f t="shared" si="70"/>
        <v>9.2149999999999999</v>
      </c>
      <c r="P53" s="157">
        <f t="shared" si="71"/>
        <v>0</v>
      </c>
      <c r="Q53" s="158">
        <f t="shared" si="72"/>
        <v>66</v>
      </c>
      <c r="R53" s="159">
        <f t="shared" si="73"/>
        <v>24.440997374948424</v>
      </c>
      <c r="S53" s="144">
        <f t="shared" si="74"/>
        <v>12</v>
      </c>
      <c r="T53" s="144">
        <f t="shared" si="75"/>
        <v>525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270</v>
      </c>
      <c r="Z53" s="4" t="s">
        <v>196</v>
      </c>
      <c r="AA53" s="4" t="s">
        <v>48</v>
      </c>
      <c r="AB53" s="4">
        <v>514</v>
      </c>
      <c r="AC53" s="4">
        <v>5697.4430000000002</v>
      </c>
      <c r="AD53" s="4">
        <v>2276.6579999999999</v>
      </c>
      <c r="AE53" s="4">
        <v>2.5030000000000001</v>
      </c>
      <c r="AF53" s="4">
        <v>2.9</v>
      </c>
      <c r="AG53" s="4">
        <v>9.6999999999999993</v>
      </c>
      <c r="AH53" s="4">
        <v>358.34742499999999</v>
      </c>
      <c r="AI53" s="4">
        <v>5.071027</v>
      </c>
      <c r="AJ53" s="4">
        <v>120.166312</v>
      </c>
      <c r="AK53" s="4">
        <v>1565</v>
      </c>
      <c r="AL53" s="4">
        <v>12</v>
      </c>
      <c r="AM53" s="4">
        <v>525</v>
      </c>
      <c r="AN53" s="4">
        <v>66</v>
      </c>
      <c r="AO53" s="4">
        <v>15.899215</v>
      </c>
      <c r="AP53" s="4">
        <v>33</v>
      </c>
      <c r="AQ53" s="4">
        <v>0</v>
      </c>
      <c r="AR53" s="4">
        <v>2</v>
      </c>
      <c r="AS53" s="4">
        <v>318</v>
      </c>
      <c r="AT53" s="4">
        <v>0.21099999999999999</v>
      </c>
      <c r="AU53" s="4">
        <v>9.2149999999999999</v>
      </c>
      <c r="AV53" s="4">
        <v>50425</v>
      </c>
      <c r="AW53" s="4">
        <v>0</v>
      </c>
      <c r="AX53" s="4">
        <v>0.56999999999999995</v>
      </c>
      <c r="AY53">
        <v>0.86310344827586216</v>
      </c>
      <c r="AZ53" t="s">
        <v>68</v>
      </c>
      <c r="BA53" t="s">
        <v>125</v>
      </c>
      <c r="BB53">
        <v>9</v>
      </c>
      <c r="BC53" t="s">
        <v>959</v>
      </c>
      <c r="BD53">
        <v>13</v>
      </c>
      <c r="BE53">
        <v>119831.91400000002</v>
      </c>
      <c r="BF53">
        <v>4.7545289145594381E-2</v>
      </c>
      <c r="BG53">
        <v>4.1036503010835432E-2</v>
      </c>
      <c r="BH53">
        <v>538271.82599999988</v>
      </c>
      <c r="BI53">
        <v>1.0584694804368232E-2</v>
      </c>
      <c r="BJ53">
        <v>9.1356865845978238E-3</v>
      </c>
      <c r="BK53">
        <v>1</v>
      </c>
      <c r="BL53" t="s">
        <v>69</v>
      </c>
      <c r="BM53">
        <v>2</v>
      </c>
      <c r="BN53" t="s">
        <v>809</v>
      </c>
    </row>
    <row r="54" spans="1:66">
      <c r="A54" s="139" t="str">
        <f t="shared" si="56"/>
        <v>삼환교통</v>
      </c>
      <c r="B54" s="139" t="str">
        <f t="shared" si="57"/>
        <v>58</v>
      </c>
      <c r="C54" s="140" t="str">
        <f t="shared" si="58"/>
        <v>72아1193</v>
      </c>
      <c r="D54" s="114" t="str">
        <f t="shared" si="59"/>
        <v>중형</v>
      </c>
      <c r="E54" s="110" t="str">
        <f t="shared" si="60"/>
        <v>F</v>
      </c>
      <c r="F54" s="160">
        <f t="shared" si="61"/>
        <v>0.78517241379310354</v>
      </c>
      <c r="G54" s="161">
        <f t="shared" si="62"/>
        <v>2.2770000000000001</v>
      </c>
      <c r="H54" s="162">
        <f t="shared" si="63"/>
        <v>2.9</v>
      </c>
      <c r="I54" s="163">
        <f t="shared" si="64"/>
        <v>5336.3050000000003</v>
      </c>
      <c r="J54" s="164">
        <f t="shared" si="65"/>
        <v>2.7943054883441794E-2</v>
      </c>
      <c r="K54" s="164">
        <f t="shared" si="66"/>
        <v>0.36674904836352978</v>
      </c>
      <c r="L54" s="164">
        <f t="shared" si="67"/>
        <v>0.23855458036975022</v>
      </c>
      <c r="M54" s="165">
        <f t="shared" si="68"/>
        <v>11.669</v>
      </c>
      <c r="N54" s="166">
        <f t="shared" si="69"/>
        <v>1.9E-2</v>
      </c>
      <c r="O54" s="166">
        <f t="shared" si="70"/>
        <v>15.179</v>
      </c>
      <c r="P54" s="167">
        <f t="shared" si="71"/>
        <v>0</v>
      </c>
      <c r="Q54" s="168">
        <f t="shared" si="72"/>
        <v>74</v>
      </c>
      <c r="R54" s="169">
        <f t="shared" si="73"/>
        <v>24.42942671963057</v>
      </c>
      <c r="S54" s="141">
        <f t="shared" si="74"/>
        <v>1</v>
      </c>
      <c r="T54" s="141">
        <f t="shared" si="75"/>
        <v>810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272</v>
      </c>
      <c r="Z54" s="4" t="s">
        <v>196</v>
      </c>
      <c r="AA54" s="4" t="s">
        <v>48</v>
      </c>
      <c r="AB54" s="4">
        <v>514</v>
      </c>
      <c r="AC54" s="4">
        <v>5336.3050000000003</v>
      </c>
      <c r="AD54" s="4">
        <v>2343.7130000000002</v>
      </c>
      <c r="AE54" s="4">
        <v>2.2770000000000001</v>
      </c>
      <c r="AF54" s="4">
        <v>2.9</v>
      </c>
      <c r="AG54" s="4">
        <v>11.669</v>
      </c>
      <c r="AH54" s="4">
        <v>360.87020699999999</v>
      </c>
      <c r="AI54" s="4">
        <v>10.083816000000001</v>
      </c>
      <c r="AJ54" s="4">
        <v>132.348805</v>
      </c>
      <c r="AK54" s="4">
        <v>1273</v>
      </c>
      <c r="AL54" s="4">
        <v>1</v>
      </c>
      <c r="AM54" s="4">
        <v>810</v>
      </c>
      <c r="AN54" s="4">
        <v>74</v>
      </c>
      <c r="AO54" s="4">
        <v>14.787324</v>
      </c>
      <c r="AP54" s="4">
        <v>6181.4</v>
      </c>
      <c r="AQ54" s="4">
        <v>0</v>
      </c>
      <c r="AR54" s="4">
        <v>24</v>
      </c>
      <c r="AS54" s="4">
        <v>7061</v>
      </c>
      <c r="AT54" s="4">
        <v>1.9E-2</v>
      </c>
      <c r="AU54" s="4">
        <v>15.179</v>
      </c>
      <c r="AV54" s="4">
        <v>39169</v>
      </c>
      <c r="AW54" s="4">
        <v>0</v>
      </c>
      <c r="AX54" s="4">
        <v>0.57999999999999996</v>
      </c>
      <c r="AY54">
        <v>0.78517241379310354</v>
      </c>
      <c r="AZ54" t="s">
        <v>69</v>
      </c>
      <c r="BA54" t="s">
        <v>273</v>
      </c>
      <c r="BB54">
        <v>2</v>
      </c>
      <c r="BC54" t="s">
        <v>288</v>
      </c>
      <c r="BD54">
        <v>11</v>
      </c>
      <c r="BE54">
        <v>65373.704999999994</v>
      </c>
      <c r="BF54">
        <v>8.1627697252282097E-2</v>
      </c>
      <c r="BG54">
        <v>6.4091816083947026E-2</v>
      </c>
      <c r="BH54">
        <v>538271.82599999988</v>
      </c>
      <c r="BI54">
        <v>9.9137735661461151E-3</v>
      </c>
      <c r="BJ54">
        <v>7.7840215207292092E-3</v>
      </c>
      <c r="BK54">
        <v>1</v>
      </c>
      <c r="BL54" t="s">
        <v>69</v>
      </c>
      <c r="BM54">
        <v>0</v>
      </c>
      <c r="BN54" t="s">
        <v>811</v>
      </c>
    </row>
    <row r="55" spans="1:66">
      <c r="A55" s="142" t="str">
        <f t="shared" si="56"/>
        <v>삼환교통</v>
      </c>
      <c r="B55" s="142" t="str">
        <f t="shared" si="57"/>
        <v>58</v>
      </c>
      <c r="C55" s="143" t="str">
        <f t="shared" si="58"/>
        <v>72아1194</v>
      </c>
      <c r="D55" s="131" t="str">
        <f t="shared" si="59"/>
        <v>중형</v>
      </c>
      <c r="E55" s="127" t="str">
        <f t="shared" si="60"/>
        <v>A</v>
      </c>
      <c r="F55" s="150">
        <f t="shared" si="61"/>
        <v>0.9758620689655173</v>
      </c>
      <c r="G55" s="151">
        <f t="shared" si="62"/>
        <v>2.83</v>
      </c>
      <c r="H55" s="152">
        <f t="shared" si="63"/>
        <v>2.9</v>
      </c>
      <c r="I55" s="153">
        <f t="shared" si="64"/>
        <v>5514.79</v>
      </c>
      <c r="J55" s="154">
        <f t="shared" si="65"/>
        <v>1.9389065673079377E-2</v>
      </c>
      <c r="K55" s="154">
        <f t="shared" si="66"/>
        <v>0.38680174826922548</v>
      </c>
      <c r="L55" s="154">
        <f t="shared" si="67"/>
        <v>0.31352055109986054</v>
      </c>
      <c r="M55" s="155">
        <f t="shared" si="68"/>
        <v>11.528</v>
      </c>
      <c r="N55" s="156">
        <f t="shared" si="69"/>
        <v>5.3999999999999999E-2</v>
      </c>
      <c r="O55" s="156">
        <f t="shared" si="70"/>
        <v>23.609000000000002</v>
      </c>
      <c r="P55" s="157">
        <f t="shared" si="71"/>
        <v>0</v>
      </c>
      <c r="Q55" s="158">
        <f t="shared" si="72"/>
        <v>76</v>
      </c>
      <c r="R55" s="159">
        <f t="shared" si="73"/>
        <v>24.971276504827106</v>
      </c>
      <c r="S55" s="144">
        <f t="shared" si="74"/>
        <v>3</v>
      </c>
      <c r="T55" s="144">
        <f t="shared" si="75"/>
        <v>1302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274</v>
      </c>
      <c r="Z55" s="4" t="s">
        <v>196</v>
      </c>
      <c r="AA55" s="4" t="s">
        <v>48</v>
      </c>
      <c r="AB55" s="4">
        <v>514</v>
      </c>
      <c r="AC55" s="4">
        <v>5514.79</v>
      </c>
      <c r="AD55" s="4">
        <v>1948.3889999999999</v>
      </c>
      <c r="AE55" s="4">
        <v>2.83</v>
      </c>
      <c r="AF55" s="4">
        <v>2.9</v>
      </c>
      <c r="AG55" s="4">
        <v>11.528</v>
      </c>
      <c r="AH55" s="4">
        <v>371.91296999999997</v>
      </c>
      <c r="AI55" s="4">
        <v>7.2110450000000004</v>
      </c>
      <c r="AJ55" s="4">
        <v>143.85658699999999</v>
      </c>
      <c r="AK55" s="4">
        <v>1729</v>
      </c>
      <c r="AL55" s="4">
        <v>3</v>
      </c>
      <c r="AM55" s="4">
        <v>1302</v>
      </c>
      <c r="AN55" s="4">
        <v>76</v>
      </c>
      <c r="AO55" s="4">
        <v>14.828173</v>
      </c>
      <c r="AP55" s="4">
        <v>6720</v>
      </c>
      <c r="AQ55" s="4">
        <v>0</v>
      </c>
      <c r="AR55" s="4">
        <v>7</v>
      </c>
      <c r="AS55" s="4">
        <v>1271</v>
      </c>
      <c r="AT55" s="4">
        <v>5.3999999999999999E-2</v>
      </c>
      <c r="AU55" s="4">
        <v>23.609000000000002</v>
      </c>
      <c r="AV55" s="4">
        <v>42818</v>
      </c>
      <c r="AW55" s="4">
        <v>0</v>
      </c>
      <c r="AX55" s="4">
        <v>0.7</v>
      </c>
      <c r="AY55">
        <v>0.9758620689655173</v>
      </c>
      <c r="AZ55" t="s">
        <v>65</v>
      </c>
      <c r="BA55" t="s">
        <v>273</v>
      </c>
      <c r="BB55">
        <v>1</v>
      </c>
      <c r="BC55" t="s">
        <v>960</v>
      </c>
      <c r="BD55">
        <v>10</v>
      </c>
      <c r="BE55">
        <v>65373.704999999994</v>
      </c>
      <c r="BF55">
        <v>8.4357923418903677E-2</v>
      </c>
      <c r="BG55">
        <v>8.2321697681206008E-2</v>
      </c>
      <c r="BH55">
        <v>538271.82599999988</v>
      </c>
      <c r="BI55">
        <v>1.0245362535471068E-2</v>
      </c>
      <c r="BJ55">
        <v>9.9980606811665949E-3</v>
      </c>
      <c r="BK55">
        <v>1</v>
      </c>
      <c r="BL55" t="s">
        <v>68</v>
      </c>
      <c r="BM55">
        <v>2</v>
      </c>
      <c r="BN55" t="s">
        <v>809</v>
      </c>
    </row>
    <row r="56" spans="1:66">
      <c r="A56" s="139" t="str">
        <f t="shared" si="56"/>
        <v>삼환교통</v>
      </c>
      <c r="B56" s="139" t="str">
        <f t="shared" si="57"/>
        <v>58</v>
      </c>
      <c r="C56" s="140" t="str">
        <f t="shared" si="58"/>
        <v>72아1195</v>
      </c>
      <c r="D56" s="114" t="str">
        <f t="shared" si="59"/>
        <v>중형</v>
      </c>
      <c r="E56" s="110" t="str">
        <f t="shared" si="60"/>
        <v>F</v>
      </c>
      <c r="F56" s="160">
        <f t="shared" si="61"/>
        <v>0.78034482758620693</v>
      </c>
      <c r="G56" s="161">
        <f t="shared" si="62"/>
        <v>2.2629999999999999</v>
      </c>
      <c r="H56" s="162">
        <f t="shared" si="63"/>
        <v>2.9</v>
      </c>
      <c r="I56" s="163">
        <f t="shared" si="64"/>
        <v>5757.5410000000002</v>
      </c>
      <c r="J56" s="164">
        <f t="shared" si="65"/>
        <v>1.8333690259122098E-2</v>
      </c>
      <c r="K56" s="164">
        <f t="shared" si="66"/>
        <v>0.39511630820719079</v>
      </c>
      <c r="L56" s="164">
        <f t="shared" si="67"/>
        <v>0.23256456185027599</v>
      </c>
      <c r="M56" s="165">
        <f t="shared" si="68"/>
        <v>12.587999999999999</v>
      </c>
      <c r="N56" s="166">
        <f t="shared" si="69"/>
        <v>1.7000000000000001E-2</v>
      </c>
      <c r="O56" s="166">
        <f t="shared" si="70"/>
        <v>15.891999999999999</v>
      </c>
      <c r="P56" s="167">
        <f t="shared" si="71"/>
        <v>0</v>
      </c>
      <c r="Q56" s="168">
        <f t="shared" si="72"/>
        <v>74</v>
      </c>
      <c r="R56" s="169">
        <f t="shared" si="73"/>
        <v>25.481693406881952</v>
      </c>
      <c r="S56" s="141">
        <f t="shared" si="74"/>
        <v>1</v>
      </c>
      <c r="T56" s="141">
        <f t="shared" si="75"/>
        <v>915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275</v>
      </c>
      <c r="Z56" s="4" t="s">
        <v>196</v>
      </c>
      <c r="AA56" s="4" t="s">
        <v>48</v>
      </c>
      <c r="AB56" s="4">
        <v>514</v>
      </c>
      <c r="AC56" s="4">
        <v>5757.5410000000002</v>
      </c>
      <c r="AD56" s="4">
        <v>2543.6480000000001</v>
      </c>
      <c r="AE56" s="4">
        <v>2.2629999999999999</v>
      </c>
      <c r="AF56" s="4">
        <v>2.9</v>
      </c>
      <c r="AG56" s="4">
        <v>12.587999999999999</v>
      </c>
      <c r="AH56" s="4">
        <v>385.215464</v>
      </c>
      <c r="AI56" s="4">
        <v>7.0624209999999996</v>
      </c>
      <c r="AJ56" s="4">
        <v>152.20491200000001</v>
      </c>
      <c r="AK56" s="4">
        <v>1339</v>
      </c>
      <c r="AL56" s="4">
        <v>1</v>
      </c>
      <c r="AM56" s="4">
        <v>915</v>
      </c>
      <c r="AN56" s="4">
        <v>74</v>
      </c>
      <c r="AO56" s="4">
        <v>14.946287</v>
      </c>
      <c r="AP56" s="4">
        <v>7889.7</v>
      </c>
      <c r="AQ56" s="4">
        <v>0</v>
      </c>
      <c r="AR56" s="4">
        <v>24</v>
      </c>
      <c r="AS56" s="4">
        <v>6570</v>
      </c>
      <c r="AT56" s="4">
        <v>1.7000000000000001E-2</v>
      </c>
      <c r="AU56" s="4">
        <v>15.891999999999999</v>
      </c>
      <c r="AV56" s="4">
        <v>44301</v>
      </c>
      <c r="AW56" s="4">
        <v>0</v>
      </c>
      <c r="AX56" s="4">
        <v>0.57999999999999996</v>
      </c>
      <c r="AY56">
        <v>0.78034482758620693</v>
      </c>
      <c r="AZ56" t="s">
        <v>69</v>
      </c>
      <c r="BA56" t="s">
        <v>273</v>
      </c>
      <c r="BB56">
        <v>3</v>
      </c>
      <c r="BC56" t="s">
        <v>276</v>
      </c>
      <c r="BD56">
        <v>14</v>
      </c>
      <c r="BE56">
        <v>65373.704999999994</v>
      </c>
      <c r="BF56">
        <v>8.807120538754841E-2</v>
      </c>
      <c r="BG56">
        <v>6.8725909583455883E-2</v>
      </c>
      <c r="BH56">
        <v>538271.82599999988</v>
      </c>
      <c r="BI56">
        <v>1.0696344712643387E-2</v>
      </c>
      <c r="BJ56">
        <v>8.3468372705903394E-3</v>
      </c>
      <c r="BK56">
        <v>1</v>
      </c>
      <c r="BL56" t="s">
        <v>69</v>
      </c>
      <c r="BM56">
        <v>0</v>
      </c>
      <c r="BN56" t="s">
        <v>811</v>
      </c>
    </row>
    <row r="57" spans="1:66">
      <c r="A57" s="142" t="str">
        <f t="shared" si="56"/>
        <v>삼환교통</v>
      </c>
      <c r="B57" s="142" t="str">
        <f t="shared" si="57"/>
        <v>58</v>
      </c>
      <c r="C57" s="143" t="str">
        <f t="shared" si="58"/>
        <v>72아1196</v>
      </c>
      <c r="D57" s="131" t="str">
        <f t="shared" si="59"/>
        <v>중형</v>
      </c>
      <c r="E57" s="127" t="str">
        <f t="shared" si="60"/>
        <v>F</v>
      </c>
      <c r="F57" s="150">
        <f t="shared" si="61"/>
        <v>0.77310344827586208</v>
      </c>
      <c r="G57" s="151">
        <f t="shared" si="62"/>
        <v>2.242</v>
      </c>
      <c r="H57" s="152">
        <f t="shared" si="63"/>
        <v>2.9</v>
      </c>
      <c r="I57" s="153">
        <f t="shared" si="64"/>
        <v>5774.8590000000004</v>
      </c>
      <c r="J57" s="154">
        <f t="shared" si="65"/>
        <v>1.7513175415753032E-2</v>
      </c>
      <c r="K57" s="154">
        <f t="shared" si="66"/>
        <v>0.38032408135518297</v>
      </c>
      <c r="L57" s="154">
        <f t="shared" si="67"/>
        <v>0.22494055699022261</v>
      </c>
      <c r="M57" s="155">
        <f t="shared" si="68"/>
        <v>12.561</v>
      </c>
      <c r="N57" s="156">
        <f t="shared" si="69"/>
        <v>1.7000000000000001E-2</v>
      </c>
      <c r="O57" s="156">
        <f t="shared" si="70"/>
        <v>34.719000000000001</v>
      </c>
      <c r="P57" s="157">
        <f t="shared" si="71"/>
        <v>0</v>
      </c>
      <c r="Q57" s="158">
        <f t="shared" si="72"/>
        <v>76</v>
      </c>
      <c r="R57" s="159">
        <f t="shared" si="73"/>
        <v>25.205028710625335</v>
      </c>
      <c r="S57" s="144">
        <f t="shared" si="74"/>
        <v>1</v>
      </c>
      <c r="T57" s="144">
        <f t="shared" si="75"/>
        <v>2005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277</v>
      </c>
      <c r="Z57" s="4" t="s">
        <v>196</v>
      </c>
      <c r="AA57" s="4" t="s">
        <v>48</v>
      </c>
      <c r="AB57" s="4">
        <v>514</v>
      </c>
      <c r="AC57" s="4">
        <v>5774.8590000000004</v>
      </c>
      <c r="AD57" s="4">
        <v>2575.6170000000002</v>
      </c>
      <c r="AE57" s="4">
        <v>2.242</v>
      </c>
      <c r="AF57" s="4">
        <v>2.9</v>
      </c>
      <c r="AG57" s="4">
        <v>12.561</v>
      </c>
      <c r="AH57" s="4">
        <v>380.48742399999998</v>
      </c>
      <c r="AI57" s="4">
        <v>6.6635429999999998</v>
      </c>
      <c r="AJ57" s="4">
        <v>144.70853</v>
      </c>
      <c r="AK57" s="4">
        <v>1299</v>
      </c>
      <c r="AL57" s="4">
        <v>1</v>
      </c>
      <c r="AM57" s="4">
        <v>2005</v>
      </c>
      <c r="AN57" s="4">
        <v>76</v>
      </c>
      <c r="AO57" s="4">
        <v>15.177529</v>
      </c>
      <c r="AP57" s="4">
        <v>6568.2</v>
      </c>
      <c r="AQ57" s="4">
        <v>0</v>
      </c>
      <c r="AR57" s="4">
        <v>8</v>
      </c>
      <c r="AS57" s="4">
        <v>3083</v>
      </c>
      <c r="AT57" s="4">
        <v>1.7000000000000001E-2</v>
      </c>
      <c r="AU57" s="4">
        <v>34.719000000000001</v>
      </c>
      <c r="AV57" s="4">
        <v>48569</v>
      </c>
      <c r="AW57" s="4">
        <v>0</v>
      </c>
      <c r="AX57" s="4">
        <v>0.57999999999999996</v>
      </c>
      <c r="AY57">
        <v>0.77310344827586208</v>
      </c>
      <c r="AZ57" t="s">
        <v>69</v>
      </c>
      <c r="BA57" t="s">
        <v>273</v>
      </c>
      <c r="BB57">
        <v>4</v>
      </c>
      <c r="BC57" t="s">
        <v>279</v>
      </c>
      <c r="BD57">
        <v>15</v>
      </c>
      <c r="BE57">
        <v>65373.704999999994</v>
      </c>
      <c r="BF57">
        <v>8.8336113120711157E-2</v>
      </c>
      <c r="BG57">
        <v>6.8292953660908415E-2</v>
      </c>
      <c r="BH57">
        <v>538271.82599999988</v>
      </c>
      <c r="BI57">
        <v>1.0728518048054036E-2</v>
      </c>
      <c r="BJ57">
        <v>8.2942542978403956E-3</v>
      </c>
      <c r="BK57">
        <v>1</v>
      </c>
      <c r="BL57" t="s">
        <v>69</v>
      </c>
      <c r="BM57">
        <v>0</v>
      </c>
      <c r="BN57" t="s">
        <v>811</v>
      </c>
    </row>
    <row r="58" spans="1:66">
      <c r="A58" s="139" t="str">
        <f t="shared" si="56"/>
        <v>삼환교통</v>
      </c>
      <c r="B58" s="139" t="str">
        <f t="shared" si="57"/>
        <v>58</v>
      </c>
      <c r="C58" s="140" t="str">
        <f t="shared" si="58"/>
        <v>72아1197</v>
      </c>
      <c r="D58" s="114" t="str">
        <f t="shared" si="59"/>
        <v>중형</v>
      </c>
      <c r="E58" s="110" t="str">
        <f t="shared" si="60"/>
        <v>D</v>
      </c>
      <c r="F58" s="160">
        <f t="shared" si="61"/>
        <v>0.82655172413793099</v>
      </c>
      <c r="G58" s="161">
        <f t="shared" si="62"/>
        <v>2.3969999999999998</v>
      </c>
      <c r="H58" s="162">
        <f t="shared" si="63"/>
        <v>2.9</v>
      </c>
      <c r="I58" s="163">
        <f t="shared" si="64"/>
        <v>5504.8519999999999</v>
      </c>
      <c r="J58" s="164">
        <f t="shared" si="65"/>
        <v>2.466037045015447E-2</v>
      </c>
      <c r="K58" s="164">
        <f t="shared" si="66"/>
        <v>0.38004982310003055</v>
      </c>
      <c r="L58" s="164">
        <f t="shared" si="67"/>
        <v>0.28901776105878962</v>
      </c>
      <c r="M58" s="165">
        <f t="shared" si="68"/>
        <v>11.093999999999999</v>
      </c>
      <c r="N58" s="166">
        <f t="shared" si="69"/>
        <v>3.5999999999999997E-2</v>
      </c>
      <c r="O58" s="166">
        <f t="shared" si="70"/>
        <v>13.443</v>
      </c>
      <c r="P58" s="167">
        <f t="shared" si="71"/>
        <v>0</v>
      </c>
      <c r="Q58" s="168">
        <f t="shared" si="72"/>
        <v>76</v>
      </c>
      <c r="R58" s="169">
        <f t="shared" si="73"/>
        <v>25.364953084933276</v>
      </c>
      <c r="S58" s="141">
        <f t="shared" si="74"/>
        <v>2</v>
      </c>
      <c r="T58" s="141">
        <f t="shared" si="75"/>
        <v>740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278</v>
      </c>
      <c r="Z58" s="4" t="s">
        <v>196</v>
      </c>
      <c r="AA58" s="4" t="s">
        <v>48</v>
      </c>
      <c r="AB58" s="4">
        <v>514</v>
      </c>
      <c r="AC58" s="4">
        <v>5504.8519999999999</v>
      </c>
      <c r="AD58" s="4">
        <v>2296.46</v>
      </c>
      <c r="AE58" s="4">
        <v>2.3969999999999998</v>
      </c>
      <c r="AF58" s="4">
        <v>2.9</v>
      </c>
      <c r="AG58" s="4">
        <v>11.093999999999999</v>
      </c>
      <c r="AH58" s="4">
        <v>364.57185500000003</v>
      </c>
      <c r="AI58" s="4">
        <v>8.9904770000000003</v>
      </c>
      <c r="AJ58" s="4">
        <v>138.55546899999999</v>
      </c>
      <c r="AK58" s="4">
        <v>1591</v>
      </c>
      <c r="AL58" s="4">
        <v>2</v>
      </c>
      <c r="AM58" s="4">
        <v>740</v>
      </c>
      <c r="AN58" s="4">
        <v>76</v>
      </c>
      <c r="AO58" s="4">
        <v>15.099498000000001</v>
      </c>
      <c r="AP58" s="4">
        <v>4602.8</v>
      </c>
      <c r="AQ58" s="4">
        <v>0</v>
      </c>
      <c r="AR58" s="4">
        <v>6</v>
      </c>
      <c r="AS58" s="4">
        <v>1302</v>
      </c>
      <c r="AT58" s="4">
        <v>3.5999999999999997E-2</v>
      </c>
      <c r="AU58" s="4">
        <v>13.443</v>
      </c>
      <c r="AV58" s="4">
        <v>49004</v>
      </c>
      <c r="AW58" s="4">
        <v>0</v>
      </c>
      <c r="AX58" s="4">
        <v>0.56999999999999995</v>
      </c>
      <c r="AY58">
        <v>0.82655172413793099</v>
      </c>
      <c r="AZ58" t="s">
        <v>66</v>
      </c>
      <c r="BA58" t="s">
        <v>273</v>
      </c>
      <c r="BB58">
        <v>4</v>
      </c>
      <c r="BC58" t="s">
        <v>961</v>
      </c>
      <c r="BD58">
        <v>13</v>
      </c>
      <c r="BE58">
        <v>65373.704999999994</v>
      </c>
      <c r="BF58">
        <v>8.4205905111237003E-2</v>
      </c>
      <c r="BG58">
        <v>6.9600536052287956E-2</v>
      </c>
      <c r="BH58">
        <v>538271.82599999988</v>
      </c>
      <c r="BI58">
        <v>1.0226899744888378E-2</v>
      </c>
      <c r="BJ58">
        <v>8.4530616167232554E-3</v>
      </c>
      <c r="BK58">
        <v>1</v>
      </c>
      <c r="BL58" t="s">
        <v>69</v>
      </c>
      <c r="BM58">
        <v>1</v>
      </c>
      <c r="BN58" t="s">
        <v>809</v>
      </c>
    </row>
    <row r="59" spans="1:66">
      <c r="A59" s="142" t="str">
        <f t="shared" si="56"/>
        <v>삼환교통</v>
      </c>
      <c r="B59" s="142" t="str">
        <f t="shared" si="57"/>
        <v>58</v>
      </c>
      <c r="C59" s="143" t="str">
        <f t="shared" si="58"/>
        <v>72아1198</v>
      </c>
      <c r="D59" s="131" t="str">
        <f t="shared" si="59"/>
        <v>중형</v>
      </c>
      <c r="E59" s="127" t="str">
        <f t="shared" si="60"/>
        <v>D</v>
      </c>
      <c r="F59" s="150">
        <f t="shared" si="61"/>
        <v>0.84241379310344833</v>
      </c>
      <c r="G59" s="151">
        <f t="shared" si="62"/>
        <v>2.4430000000000001</v>
      </c>
      <c r="H59" s="152">
        <f t="shared" si="63"/>
        <v>2.9</v>
      </c>
      <c r="I59" s="153">
        <f t="shared" si="64"/>
        <v>5674.0959999999995</v>
      </c>
      <c r="J59" s="154">
        <f t="shared" si="65"/>
        <v>1.5424369973964588E-2</v>
      </c>
      <c r="K59" s="154">
        <f t="shared" si="66"/>
        <v>0.33148338402105326</v>
      </c>
      <c r="L59" s="154">
        <f t="shared" si="67"/>
        <v>0.24426798559629589</v>
      </c>
      <c r="M59" s="155">
        <f t="shared" si="68"/>
        <v>10.339</v>
      </c>
      <c r="N59" s="156">
        <f t="shared" si="69"/>
        <v>3.5000000000000003E-2</v>
      </c>
      <c r="O59" s="156">
        <f t="shared" si="70"/>
        <v>7.1550000000000002</v>
      </c>
      <c r="P59" s="157">
        <f t="shared" si="71"/>
        <v>0</v>
      </c>
      <c r="Q59" s="158">
        <f t="shared" si="72"/>
        <v>76</v>
      </c>
      <c r="R59" s="159">
        <f t="shared" si="73"/>
        <v>24.770703520169992</v>
      </c>
      <c r="S59" s="144">
        <f t="shared" si="74"/>
        <v>2</v>
      </c>
      <c r="T59" s="144">
        <f t="shared" si="75"/>
        <v>406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280</v>
      </c>
      <c r="Z59" s="4" t="s">
        <v>196</v>
      </c>
      <c r="AA59" s="4" t="s">
        <v>48</v>
      </c>
      <c r="AB59" s="4">
        <v>514</v>
      </c>
      <c r="AC59" s="4">
        <v>5674.0959999999995</v>
      </c>
      <c r="AD59" s="4">
        <v>2322.5540000000001</v>
      </c>
      <c r="AE59" s="4">
        <v>2.4430000000000001</v>
      </c>
      <c r="AF59" s="4">
        <v>2.9</v>
      </c>
      <c r="AG59" s="4">
        <v>10.339</v>
      </c>
      <c r="AH59" s="4">
        <v>350.73879899999997</v>
      </c>
      <c r="AI59" s="4">
        <v>5.4099250000000003</v>
      </c>
      <c r="AJ59" s="4">
        <v>116.264084</v>
      </c>
      <c r="AK59" s="4">
        <v>1386</v>
      </c>
      <c r="AL59" s="4">
        <v>2</v>
      </c>
      <c r="AM59" s="4">
        <v>406</v>
      </c>
      <c r="AN59" s="4">
        <v>76</v>
      </c>
      <c r="AO59" s="4">
        <v>16.177554000000001</v>
      </c>
      <c r="AP59" s="4">
        <v>4084.3</v>
      </c>
      <c r="AQ59" s="4">
        <v>0</v>
      </c>
      <c r="AR59" s="4">
        <v>3</v>
      </c>
      <c r="AS59" s="4">
        <v>1153</v>
      </c>
      <c r="AT59" s="4">
        <v>3.5000000000000003E-2</v>
      </c>
      <c r="AU59" s="4">
        <v>7.1550000000000002</v>
      </c>
      <c r="AV59" s="4">
        <v>44961</v>
      </c>
      <c r="AW59" s="4">
        <v>0</v>
      </c>
      <c r="AX59" s="4">
        <v>0.56999999999999995</v>
      </c>
      <c r="AY59">
        <v>0.84241379310344833</v>
      </c>
      <c r="AZ59" t="s">
        <v>66</v>
      </c>
      <c r="BA59" t="s">
        <v>273</v>
      </c>
      <c r="BB59">
        <v>2</v>
      </c>
      <c r="BC59" t="s">
        <v>870</v>
      </c>
      <c r="BD59">
        <v>11</v>
      </c>
      <c r="BE59">
        <v>65373.704999999994</v>
      </c>
      <c r="BF59">
        <v>8.6794774749266543E-2</v>
      </c>
      <c r="BG59">
        <v>7.3117115418089032E-2</v>
      </c>
      <c r="BH59">
        <v>538271.82599999988</v>
      </c>
      <c r="BI59">
        <v>1.0541320808419947E-2</v>
      </c>
      <c r="BJ59">
        <v>8.8801540465413553E-3</v>
      </c>
      <c r="BK59">
        <v>1</v>
      </c>
      <c r="BL59" t="s">
        <v>69</v>
      </c>
      <c r="BM59">
        <v>1</v>
      </c>
      <c r="BN59" t="s">
        <v>809</v>
      </c>
    </row>
    <row r="60" spans="1:66">
      <c r="A60" s="139" t="str">
        <f t="shared" si="56"/>
        <v>삼환교통</v>
      </c>
      <c r="B60" s="139" t="str">
        <f t="shared" si="57"/>
        <v>58</v>
      </c>
      <c r="C60" s="140" t="str">
        <f t="shared" si="58"/>
        <v>72아1199</v>
      </c>
      <c r="D60" s="114" t="str">
        <f t="shared" si="59"/>
        <v>중형</v>
      </c>
      <c r="E60" s="110" t="str">
        <f t="shared" si="60"/>
        <v>D</v>
      </c>
      <c r="F60" s="160">
        <f t="shared" si="61"/>
        <v>0.83034482758620687</v>
      </c>
      <c r="G60" s="161">
        <f t="shared" si="62"/>
        <v>2.4079999999999999</v>
      </c>
      <c r="H60" s="162">
        <f t="shared" si="63"/>
        <v>2.9</v>
      </c>
      <c r="I60" s="163">
        <f t="shared" si="64"/>
        <v>5168.2</v>
      </c>
      <c r="J60" s="164">
        <f t="shared" si="65"/>
        <v>2.5739721541961989E-2</v>
      </c>
      <c r="K60" s="164">
        <f t="shared" si="66"/>
        <v>0.3641831142026617</v>
      </c>
      <c r="L60" s="164">
        <f t="shared" si="67"/>
        <v>0.27475716884021517</v>
      </c>
      <c r="M60" s="165">
        <f t="shared" si="68"/>
        <v>11.39</v>
      </c>
      <c r="N60" s="166">
        <f t="shared" si="69"/>
        <v>1.9E-2</v>
      </c>
      <c r="O60" s="166">
        <f t="shared" si="70"/>
        <v>24.263999999999999</v>
      </c>
      <c r="P60" s="167">
        <f t="shared" si="71"/>
        <v>0</v>
      </c>
      <c r="Q60" s="168">
        <f t="shared" si="72"/>
        <v>76</v>
      </c>
      <c r="R60" s="169">
        <f t="shared" si="73"/>
        <v>24.606301555657978</v>
      </c>
      <c r="S60" s="141">
        <f t="shared" si="74"/>
        <v>1</v>
      </c>
      <c r="T60" s="141">
        <f t="shared" si="75"/>
        <v>1254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282</v>
      </c>
      <c r="Z60" s="4" t="s">
        <v>196</v>
      </c>
      <c r="AA60" s="4" t="s">
        <v>48</v>
      </c>
      <c r="AB60" s="4">
        <v>514</v>
      </c>
      <c r="AC60" s="4">
        <v>5168.2</v>
      </c>
      <c r="AD60" s="4">
        <v>2145.8670000000002</v>
      </c>
      <c r="AE60" s="4">
        <v>2.4079999999999999</v>
      </c>
      <c r="AF60" s="4">
        <v>2.9</v>
      </c>
      <c r="AG60" s="4">
        <v>11.39</v>
      </c>
      <c r="AH60" s="4">
        <v>344.277151</v>
      </c>
      <c r="AI60" s="4">
        <v>8.8615980000000008</v>
      </c>
      <c r="AJ60" s="4">
        <v>125.379925</v>
      </c>
      <c r="AK60" s="4">
        <v>1420</v>
      </c>
      <c r="AL60" s="4">
        <v>1</v>
      </c>
      <c r="AM60" s="4">
        <v>1254</v>
      </c>
      <c r="AN60" s="4">
        <v>76</v>
      </c>
      <c r="AO60" s="4">
        <v>15.011742</v>
      </c>
      <c r="AP60" s="4">
        <v>5485.1</v>
      </c>
      <c r="AQ60" s="4">
        <v>0</v>
      </c>
      <c r="AR60" s="4">
        <v>6</v>
      </c>
      <c r="AS60" s="4">
        <v>1373</v>
      </c>
      <c r="AT60" s="4">
        <v>1.9E-2</v>
      </c>
      <c r="AU60" s="4">
        <v>24.263999999999999</v>
      </c>
      <c r="AV60" s="4">
        <v>42340</v>
      </c>
      <c r="AW60" s="4">
        <v>0</v>
      </c>
      <c r="AX60" s="4">
        <v>0.6</v>
      </c>
      <c r="AY60">
        <v>0.83034482758620687</v>
      </c>
      <c r="AZ60" t="s">
        <v>66</v>
      </c>
      <c r="BA60" t="s">
        <v>273</v>
      </c>
      <c r="BB60">
        <v>3</v>
      </c>
      <c r="BC60" t="s">
        <v>869</v>
      </c>
      <c r="BD60">
        <v>11</v>
      </c>
      <c r="BE60">
        <v>65373.704999999994</v>
      </c>
      <c r="BF60">
        <v>7.9056250521520849E-2</v>
      </c>
      <c r="BG60">
        <v>6.5643948708904207E-2</v>
      </c>
      <c r="BH60">
        <v>538271.82599999988</v>
      </c>
      <c r="BI60">
        <v>9.6014685338556074E-3</v>
      </c>
      <c r="BJ60">
        <v>7.9725297343187247E-3</v>
      </c>
      <c r="BK60">
        <v>1</v>
      </c>
      <c r="BL60" t="s">
        <v>69</v>
      </c>
      <c r="BM60">
        <v>1</v>
      </c>
      <c r="BN60" t="s">
        <v>809</v>
      </c>
    </row>
    <row r="61" spans="1:66">
      <c r="A61" s="142" t="str">
        <f t="shared" si="56"/>
        <v>삼환교통</v>
      </c>
      <c r="B61" s="142" t="str">
        <f t="shared" si="57"/>
        <v>58</v>
      </c>
      <c r="C61" s="143" t="str">
        <f t="shared" si="58"/>
        <v>72아1200</v>
      </c>
      <c r="D61" s="131" t="str">
        <f t="shared" si="59"/>
        <v>중형</v>
      </c>
      <c r="E61" s="127" t="str">
        <f t="shared" si="60"/>
        <v>D</v>
      </c>
      <c r="F61" s="150">
        <f t="shared" si="61"/>
        <v>0.80689655172413788</v>
      </c>
      <c r="G61" s="151">
        <f t="shared" si="62"/>
        <v>2.34</v>
      </c>
      <c r="H61" s="152">
        <f t="shared" si="63"/>
        <v>2.9</v>
      </c>
      <c r="I61" s="153">
        <f t="shared" si="64"/>
        <v>5479.5510000000004</v>
      </c>
      <c r="J61" s="154">
        <f t="shared" si="65"/>
        <v>2.2357912734759653E-2</v>
      </c>
      <c r="K61" s="154">
        <f t="shared" si="66"/>
        <v>0.38277914673482866</v>
      </c>
      <c r="L61" s="154">
        <f t="shared" si="67"/>
        <v>0.24892550502769295</v>
      </c>
      <c r="M61" s="155">
        <f t="shared" si="68"/>
        <v>12.09</v>
      </c>
      <c r="N61" s="156">
        <f t="shared" si="69"/>
        <v>0.89400000000000002</v>
      </c>
      <c r="O61" s="156">
        <f t="shared" si="70"/>
        <v>22.501999999999999</v>
      </c>
      <c r="P61" s="157">
        <f t="shared" si="71"/>
        <v>0</v>
      </c>
      <c r="Q61" s="158">
        <f t="shared" si="72"/>
        <v>76</v>
      </c>
      <c r="R61" s="159">
        <f t="shared" si="73"/>
        <v>24.811679430506828</v>
      </c>
      <c r="S61" s="144">
        <f t="shared" si="74"/>
        <v>49</v>
      </c>
      <c r="T61" s="144">
        <f t="shared" si="75"/>
        <v>1233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283</v>
      </c>
      <c r="Z61" s="4" t="s">
        <v>196</v>
      </c>
      <c r="AA61" s="4" t="s">
        <v>48</v>
      </c>
      <c r="AB61" s="4">
        <v>514</v>
      </c>
      <c r="AC61" s="4">
        <v>5479.5510000000004</v>
      </c>
      <c r="AD61" s="4">
        <v>2342.0169999999998</v>
      </c>
      <c r="AE61" s="4">
        <v>2.34</v>
      </c>
      <c r="AF61" s="4">
        <v>2.9</v>
      </c>
      <c r="AG61" s="4">
        <v>12.09</v>
      </c>
      <c r="AH61" s="4">
        <v>371.25464699999998</v>
      </c>
      <c r="AI61" s="4">
        <v>8.3004789999999993</v>
      </c>
      <c r="AJ61" s="4">
        <v>142.10853700000001</v>
      </c>
      <c r="AK61" s="4">
        <v>1364</v>
      </c>
      <c r="AL61" s="4">
        <v>49</v>
      </c>
      <c r="AM61" s="4">
        <v>1233</v>
      </c>
      <c r="AN61" s="4">
        <v>76</v>
      </c>
      <c r="AO61" s="4">
        <v>14.759548000000001</v>
      </c>
      <c r="AP61" s="4">
        <v>5452.6</v>
      </c>
      <c r="AQ61" s="4">
        <v>0</v>
      </c>
      <c r="AR61" s="4">
        <v>9</v>
      </c>
      <c r="AS61" s="4">
        <v>3073</v>
      </c>
      <c r="AT61" s="4">
        <v>0.89400000000000002</v>
      </c>
      <c r="AU61" s="4">
        <v>22.501999999999999</v>
      </c>
      <c r="AV61" s="4">
        <v>3286</v>
      </c>
      <c r="AW61" s="4">
        <v>0</v>
      </c>
      <c r="AX61" s="4">
        <v>0.6</v>
      </c>
      <c r="AY61">
        <v>0.80689655172413788</v>
      </c>
      <c r="AZ61" t="s">
        <v>66</v>
      </c>
      <c r="BA61" t="s">
        <v>273</v>
      </c>
      <c r="BB61">
        <v>6</v>
      </c>
      <c r="BC61" t="s">
        <v>962</v>
      </c>
      <c r="BD61">
        <v>4</v>
      </c>
      <c r="BE61">
        <v>65373.704999999994</v>
      </c>
      <c r="BF61">
        <v>8.381888406049498E-2</v>
      </c>
      <c r="BG61">
        <v>6.7633168517778702E-2</v>
      </c>
      <c r="BH61">
        <v>538271.82599999988</v>
      </c>
      <c r="BI61">
        <v>1.0179895612816268E-2</v>
      </c>
      <c r="BJ61">
        <v>8.2141226668931266E-3</v>
      </c>
      <c r="BK61">
        <v>1</v>
      </c>
      <c r="BL61" t="s">
        <v>69</v>
      </c>
      <c r="BM61">
        <v>1</v>
      </c>
      <c r="BN61" t="s">
        <v>809</v>
      </c>
    </row>
    <row r="62" spans="1:66">
      <c r="A62" s="139" t="str">
        <f t="shared" si="56"/>
        <v>삼환교통</v>
      </c>
      <c r="B62" s="139" t="str">
        <f t="shared" si="57"/>
        <v>58</v>
      </c>
      <c r="C62" s="140" t="str">
        <f t="shared" si="58"/>
        <v>72아1201</v>
      </c>
      <c r="D62" s="114" t="str">
        <f t="shared" si="59"/>
        <v>중형</v>
      </c>
      <c r="E62" s="110" t="str">
        <f t="shared" si="60"/>
        <v>D</v>
      </c>
      <c r="F62" s="160">
        <f t="shared" si="61"/>
        <v>0.84551724137931039</v>
      </c>
      <c r="G62" s="161">
        <f t="shared" si="62"/>
        <v>2.452</v>
      </c>
      <c r="H62" s="162">
        <f t="shared" si="63"/>
        <v>2.9</v>
      </c>
      <c r="I62" s="163">
        <f t="shared" si="64"/>
        <v>4791.6639999999998</v>
      </c>
      <c r="J62" s="164">
        <f t="shared" si="65"/>
        <v>1.5079193210440791E-2</v>
      </c>
      <c r="K62" s="164">
        <f t="shared" si="66"/>
        <v>0.38220022726815828</v>
      </c>
      <c r="L62" s="164">
        <f t="shared" si="67"/>
        <v>0.2510610092861269</v>
      </c>
      <c r="M62" s="165">
        <f t="shared" si="68"/>
        <v>11.083</v>
      </c>
      <c r="N62" s="166">
        <f t="shared" si="69"/>
        <v>2.1000000000000001E-2</v>
      </c>
      <c r="O62" s="166">
        <f t="shared" si="70"/>
        <v>14.984</v>
      </c>
      <c r="P62" s="167">
        <f t="shared" si="71"/>
        <v>0</v>
      </c>
      <c r="Q62" s="168">
        <f t="shared" si="72"/>
        <v>71</v>
      </c>
      <c r="R62" s="169">
        <f t="shared" si="73"/>
        <v>24.226724611361451</v>
      </c>
      <c r="S62" s="141">
        <f t="shared" si="74"/>
        <v>1</v>
      </c>
      <c r="T62" s="141">
        <f t="shared" si="75"/>
        <v>718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284</v>
      </c>
      <c r="Z62" s="4" t="s">
        <v>196</v>
      </c>
      <c r="AA62" s="4" t="s">
        <v>48</v>
      </c>
      <c r="AB62" s="4">
        <v>514</v>
      </c>
      <c r="AC62" s="4">
        <v>4791.6639999999998</v>
      </c>
      <c r="AD62" s="4">
        <v>1954.25</v>
      </c>
      <c r="AE62" s="4">
        <v>2.452</v>
      </c>
      <c r="AF62" s="4">
        <v>2.9</v>
      </c>
      <c r="AG62" s="4">
        <v>11.083</v>
      </c>
      <c r="AH62" s="4">
        <v>328.15243700000002</v>
      </c>
      <c r="AI62" s="4">
        <v>4.9482739999999996</v>
      </c>
      <c r="AJ62" s="4">
        <v>125.41993600000001</v>
      </c>
      <c r="AK62" s="4">
        <v>1203</v>
      </c>
      <c r="AL62" s="4">
        <v>1</v>
      </c>
      <c r="AM62" s="4">
        <v>718</v>
      </c>
      <c r="AN62" s="4">
        <v>71</v>
      </c>
      <c r="AO62" s="4">
        <v>14.601945000000001</v>
      </c>
      <c r="AP62" s="4">
        <v>4514</v>
      </c>
      <c r="AQ62" s="4">
        <v>0</v>
      </c>
      <c r="AR62" s="4">
        <v>16</v>
      </c>
      <c r="AS62" s="4">
        <v>4486</v>
      </c>
      <c r="AT62" s="4">
        <v>2.1000000000000001E-2</v>
      </c>
      <c r="AU62" s="4">
        <v>14.984</v>
      </c>
      <c r="AV62" s="4">
        <v>35303</v>
      </c>
      <c r="AW62" s="4">
        <v>0</v>
      </c>
      <c r="AX62" s="4">
        <v>0.61</v>
      </c>
      <c r="AY62">
        <v>0.84551724137931039</v>
      </c>
      <c r="AZ62" t="s">
        <v>66</v>
      </c>
      <c r="BA62" t="s">
        <v>273</v>
      </c>
      <c r="BB62">
        <v>1</v>
      </c>
      <c r="BC62" t="s">
        <v>871</v>
      </c>
      <c r="BD62">
        <v>10</v>
      </c>
      <c r="BE62">
        <v>65373.704999999994</v>
      </c>
      <c r="BF62">
        <v>7.3296503540681998E-2</v>
      </c>
      <c r="BG62">
        <v>6.19734574764663E-2</v>
      </c>
      <c r="BH62">
        <v>538271.82599999988</v>
      </c>
      <c r="BI62">
        <v>8.9019409312349942E-3</v>
      </c>
      <c r="BJ62">
        <v>7.5267445390993816E-3</v>
      </c>
      <c r="BK62">
        <v>1</v>
      </c>
      <c r="BL62" t="s">
        <v>69</v>
      </c>
      <c r="BM62">
        <v>1</v>
      </c>
      <c r="BN62" t="s">
        <v>809</v>
      </c>
    </row>
    <row r="63" spans="1:66">
      <c r="A63" s="142" t="str">
        <f t="shared" si="56"/>
        <v>삼환교통</v>
      </c>
      <c r="B63" s="142" t="str">
        <f t="shared" si="57"/>
        <v>58</v>
      </c>
      <c r="C63" s="143" t="str">
        <f t="shared" si="58"/>
        <v>72아1202</v>
      </c>
      <c r="D63" s="131" t="str">
        <f t="shared" si="59"/>
        <v>중형</v>
      </c>
      <c r="E63" s="127" t="str">
        <f t="shared" si="60"/>
        <v>C</v>
      </c>
      <c r="F63" s="150">
        <f t="shared" si="61"/>
        <v>0.88689655172413795</v>
      </c>
      <c r="G63" s="151">
        <f t="shared" si="62"/>
        <v>2.5720000000000001</v>
      </c>
      <c r="H63" s="152">
        <f t="shared" si="63"/>
        <v>2.9</v>
      </c>
      <c r="I63" s="153">
        <f t="shared" si="64"/>
        <v>6187.3239999999996</v>
      </c>
      <c r="J63" s="154">
        <f t="shared" si="65"/>
        <v>2.4796930909769116E-2</v>
      </c>
      <c r="K63" s="154">
        <f t="shared" si="66"/>
        <v>0.37559572792438278</v>
      </c>
      <c r="L63" s="154">
        <f t="shared" si="67"/>
        <v>0.26489642372049693</v>
      </c>
      <c r="M63" s="155">
        <f t="shared" si="68"/>
        <v>9.68</v>
      </c>
      <c r="N63" s="156">
        <f t="shared" si="69"/>
        <v>3.2000000000000001E-2</v>
      </c>
      <c r="O63" s="156">
        <f t="shared" si="70"/>
        <v>16.161999999999999</v>
      </c>
      <c r="P63" s="157">
        <f t="shared" si="71"/>
        <v>0</v>
      </c>
      <c r="Q63" s="158">
        <f t="shared" si="72"/>
        <v>81</v>
      </c>
      <c r="R63" s="159">
        <f t="shared" si="73"/>
        <v>24.659882029667212</v>
      </c>
      <c r="S63" s="144">
        <f t="shared" si="74"/>
        <v>2</v>
      </c>
      <c r="T63" s="144">
        <f t="shared" si="75"/>
        <v>1000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285</v>
      </c>
      <c r="Z63" s="4" t="s">
        <v>196</v>
      </c>
      <c r="AA63" s="4" t="s">
        <v>48</v>
      </c>
      <c r="AB63" s="4">
        <v>514</v>
      </c>
      <c r="AC63" s="4">
        <v>6187.3239999999996</v>
      </c>
      <c r="AD63" s="4">
        <v>2405.2170000000001</v>
      </c>
      <c r="AE63" s="4">
        <v>2.5720000000000001</v>
      </c>
      <c r="AF63" s="4">
        <v>2.9</v>
      </c>
      <c r="AG63" s="4">
        <v>9.68</v>
      </c>
      <c r="AH63" s="4">
        <v>418.451301</v>
      </c>
      <c r="AI63" s="4">
        <v>10.376308</v>
      </c>
      <c r="AJ63" s="4">
        <v>157.168521</v>
      </c>
      <c r="AK63" s="4">
        <v>1639</v>
      </c>
      <c r="AL63" s="4">
        <v>2</v>
      </c>
      <c r="AM63" s="4">
        <v>1000</v>
      </c>
      <c r="AN63" s="4">
        <v>81</v>
      </c>
      <c r="AO63" s="4">
        <v>14.786246</v>
      </c>
      <c r="AP63" s="4">
        <v>7475.1</v>
      </c>
      <c r="AQ63" s="4">
        <v>0</v>
      </c>
      <c r="AR63" s="4">
        <v>19</v>
      </c>
      <c r="AS63" s="4">
        <v>6080</v>
      </c>
      <c r="AT63" s="4">
        <v>3.2000000000000001E-2</v>
      </c>
      <c r="AU63" s="4">
        <v>16.161999999999999</v>
      </c>
      <c r="AV63" s="4">
        <v>53405</v>
      </c>
      <c r="AW63" s="4">
        <v>0</v>
      </c>
      <c r="AX63" s="4">
        <v>0.57999999999999996</v>
      </c>
      <c r="AY63">
        <v>0.88689655172413795</v>
      </c>
      <c r="AZ63" t="s">
        <v>68</v>
      </c>
      <c r="BA63" t="s">
        <v>273</v>
      </c>
      <c r="BB63">
        <v>1</v>
      </c>
      <c r="BC63" t="s">
        <v>817</v>
      </c>
      <c r="BD63">
        <v>13</v>
      </c>
      <c r="BE63">
        <v>65373.704999999994</v>
      </c>
      <c r="BF63">
        <v>9.4645454162342491E-2</v>
      </c>
      <c r="BG63">
        <v>8.3940726932946519E-2</v>
      </c>
      <c r="BH63">
        <v>538271.82599999988</v>
      </c>
      <c r="BI63">
        <v>1.149479445353694E-2</v>
      </c>
      <c r="BJ63">
        <v>1.0194693563619659E-2</v>
      </c>
      <c r="BK63">
        <v>1</v>
      </c>
      <c r="BL63" t="s">
        <v>66</v>
      </c>
      <c r="BM63">
        <v>1</v>
      </c>
      <c r="BN63" t="s">
        <v>809</v>
      </c>
    </row>
    <row r="64" spans="1:66">
      <c r="A64" s="139" t="str">
        <f t="shared" si="56"/>
        <v>삼환교통</v>
      </c>
      <c r="B64" s="139" t="str">
        <f t="shared" si="57"/>
        <v>58</v>
      </c>
      <c r="C64" s="140" t="str">
        <f t="shared" si="58"/>
        <v>72아1203</v>
      </c>
      <c r="D64" s="114" t="str">
        <f t="shared" si="59"/>
        <v>중형</v>
      </c>
      <c r="E64" s="110" t="str">
        <f t="shared" si="60"/>
        <v>D</v>
      </c>
      <c r="F64" s="160">
        <f t="shared" si="61"/>
        <v>0.82448275862068965</v>
      </c>
      <c r="G64" s="161">
        <f t="shared" si="62"/>
        <v>2.391</v>
      </c>
      <c r="H64" s="162">
        <f t="shared" si="63"/>
        <v>2.9</v>
      </c>
      <c r="I64" s="163">
        <f t="shared" si="64"/>
        <v>5252.1220000000003</v>
      </c>
      <c r="J64" s="164">
        <f t="shared" si="65"/>
        <v>1.2632435375281796E-2</v>
      </c>
      <c r="K64" s="164">
        <f t="shared" si="66"/>
        <v>0.38582751064601289</v>
      </c>
      <c r="L64" s="164">
        <f t="shared" si="67"/>
        <v>0.32386909519618928</v>
      </c>
      <c r="M64" s="165">
        <f t="shared" si="68"/>
        <v>11.558</v>
      </c>
      <c r="N64" s="166">
        <f t="shared" si="69"/>
        <v>5.7000000000000002E-2</v>
      </c>
      <c r="O64" s="166">
        <f t="shared" si="70"/>
        <v>16.07</v>
      </c>
      <c r="P64" s="167">
        <f t="shared" si="71"/>
        <v>0</v>
      </c>
      <c r="Q64" s="168">
        <f t="shared" si="72"/>
        <v>77</v>
      </c>
      <c r="R64" s="169">
        <f t="shared" si="73"/>
        <v>24.655013165480597</v>
      </c>
      <c r="S64" s="141">
        <f t="shared" si="74"/>
        <v>3</v>
      </c>
      <c r="T64" s="141">
        <f t="shared" si="75"/>
        <v>844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286</v>
      </c>
      <c r="Z64" s="4" t="s">
        <v>196</v>
      </c>
      <c r="AA64" s="4" t="s">
        <v>48</v>
      </c>
      <c r="AB64" s="4">
        <v>514</v>
      </c>
      <c r="AC64" s="4">
        <v>5252.1220000000003</v>
      </c>
      <c r="AD64" s="4">
        <v>2196.223</v>
      </c>
      <c r="AE64" s="4">
        <v>2.391</v>
      </c>
      <c r="AF64" s="4">
        <v>2.9</v>
      </c>
      <c r="AG64" s="4">
        <v>11.558</v>
      </c>
      <c r="AH64" s="4">
        <v>354.13187299999998</v>
      </c>
      <c r="AI64" s="4">
        <v>4.4735480000000001</v>
      </c>
      <c r="AJ64" s="4">
        <v>136.63381899999999</v>
      </c>
      <c r="AK64" s="4">
        <v>1701</v>
      </c>
      <c r="AL64" s="4">
        <v>3</v>
      </c>
      <c r="AM64" s="4">
        <v>844</v>
      </c>
      <c r="AN64" s="4">
        <v>77</v>
      </c>
      <c r="AO64" s="4">
        <v>14.830977000000001</v>
      </c>
      <c r="AP64" s="4">
        <v>4072.3</v>
      </c>
      <c r="AQ64" s="4">
        <v>0</v>
      </c>
      <c r="AR64" s="4">
        <v>10</v>
      </c>
      <c r="AS64" s="4">
        <v>4130</v>
      </c>
      <c r="AT64" s="4">
        <v>5.7000000000000002E-2</v>
      </c>
      <c r="AU64" s="4">
        <v>16.07</v>
      </c>
      <c r="AV64" s="4">
        <v>43152</v>
      </c>
      <c r="AW64" s="4">
        <v>0</v>
      </c>
      <c r="AX64" s="4">
        <v>0.6</v>
      </c>
      <c r="AY64">
        <v>0.82448275862068965</v>
      </c>
      <c r="AZ64" t="s">
        <v>66</v>
      </c>
      <c r="BA64" t="s">
        <v>273</v>
      </c>
      <c r="BB64">
        <v>5</v>
      </c>
      <c r="BC64" t="s">
        <v>963</v>
      </c>
      <c r="BD64">
        <v>10</v>
      </c>
      <c r="BE64">
        <v>65373.704999999994</v>
      </c>
      <c r="BF64">
        <v>8.0339977671450638E-2</v>
      </c>
      <c r="BG64">
        <v>6.6238926418082239E-2</v>
      </c>
      <c r="BH64">
        <v>538271.82599999988</v>
      </c>
      <c r="BI64">
        <v>9.7573786074398802E-3</v>
      </c>
      <c r="BJ64">
        <v>8.0447904311685362E-3</v>
      </c>
      <c r="BK64">
        <v>1</v>
      </c>
      <c r="BL64" t="s">
        <v>69</v>
      </c>
      <c r="BM64">
        <v>1</v>
      </c>
      <c r="BN64" t="s">
        <v>809</v>
      </c>
    </row>
    <row r="65" spans="1:66">
      <c r="A65" s="142" t="str">
        <f t="shared" si="56"/>
        <v>삼환교통</v>
      </c>
      <c r="B65" s="142" t="str">
        <f t="shared" si="57"/>
        <v>58</v>
      </c>
      <c r="C65" s="143" t="str">
        <f t="shared" si="58"/>
        <v>72아1214</v>
      </c>
      <c r="D65" s="131" t="str">
        <f t="shared" si="59"/>
        <v>중형</v>
      </c>
      <c r="E65" s="127" t="str">
        <f t="shared" si="60"/>
        <v>F</v>
      </c>
      <c r="F65" s="150">
        <f t="shared" si="61"/>
        <v>0.79925925925925922</v>
      </c>
      <c r="G65" s="151">
        <f t="shared" si="62"/>
        <v>2.1579999999999999</v>
      </c>
      <c r="H65" s="152">
        <f t="shared" si="63"/>
        <v>2.7</v>
      </c>
      <c r="I65" s="153">
        <f t="shared" si="64"/>
        <v>4932.4009999999998</v>
      </c>
      <c r="J65" s="154">
        <f t="shared" si="65"/>
        <v>2.2910393763566454E-2</v>
      </c>
      <c r="K65" s="154">
        <f t="shared" si="66"/>
        <v>0.39046907500512718</v>
      </c>
      <c r="L65" s="154">
        <f t="shared" si="67"/>
        <v>0.22727268119522318</v>
      </c>
      <c r="M65" s="155">
        <f t="shared" si="68"/>
        <v>11.058</v>
      </c>
      <c r="N65" s="156">
        <f t="shared" si="69"/>
        <v>0</v>
      </c>
      <c r="O65" s="156">
        <f t="shared" si="70"/>
        <v>26.052</v>
      </c>
      <c r="P65" s="157">
        <f t="shared" si="71"/>
        <v>0</v>
      </c>
      <c r="Q65" s="158">
        <f t="shared" si="72"/>
        <v>79</v>
      </c>
      <c r="R65" s="159">
        <f t="shared" si="73"/>
        <v>24.979796471928079</v>
      </c>
      <c r="S65" s="144">
        <f t="shared" si="74"/>
        <v>0</v>
      </c>
      <c r="T65" s="144">
        <f t="shared" si="75"/>
        <v>1285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287</v>
      </c>
      <c r="Z65" s="4" t="s">
        <v>196</v>
      </c>
      <c r="AA65" s="4" t="s">
        <v>48</v>
      </c>
      <c r="AB65" s="4">
        <v>514</v>
      </c>
      <c r="AC65" s="4">
        <v>4932.4009999999998</v>
      </c>
      <c r="AD65" s="4">
        <v>2285.2049999999999</v>
      </c>
      <c r="AE65" s="4">
        <v>2.1579999999999999</v>
      </c>
      <c r="AF65" s="4">
        <v>2.7</v>
      </c>
      <c r="AG65" s="4">
        <v>11.058</v>
      </c>
      <c r="AH65" s="4">
        <v>336.59853600000002</v>
      </c>
      <c r="AI65" s="4">
        <v>7.7116049999999996</v>
      </c>
      <c r="AJ65" s="4">
        <v>131.431319</v>
      </c>
      <c r="AK65" s="4">
        <v>1121</v>
      </c>
      <c r="AL65" s="4">
        <v>0</v>
      </c>
      <c r="AM65" s="4">
        <v>1285</v>
      </c>
      <c r="AN65" s="4">
        <v>79</v>
      </c>
      <c r="AO65" s="4">
        <v>14.653661</v>
      </c>
      <c r="AP65" s="4">
        <v>4939.3999999999996</v>
      </c>
      <c r="AQ65" s="4">
        <v>0</v>
      </c>
      <c r="AR65" s="4">
        <v>19</v>
      </c>
      <c r="AS65" s="4">
        <v>6422</v>
      </c>
      <c r="AT65" s="4">
        <v>0</v>
      </c>
      <c r="AU65" s="4">
        <v>26.052</v>
      </c>
      <c r="AV65" s="4">
        <v>38250</v>
      </c>
      <c r="AW65" s="4">
        <v>0</v>
      </c>
      <c r="AX65" s="4">
        <v>0.52</v>
      </c>
      <c r="AY65">
        <v>0.79925925925925922</v>
      </c>
      <c r="AZ65" t="s">
        <v>69</v>
      </c>
      <c r="BA65" t="s">
        <v>273</v>
      </c>
      <c r="BB65">
        <v>1</v>
      </c>
      <c r="BC65" t="s">
        <v>281</v>
      </c>
      <c r="BD65">
        <v>7</v>
      </c>
      <c r="BE65">
        <v>65373.704999999994</v>
      </c>
      <c r="BF65">
        <v>7.5449311003560227E-2</v>
      </c>
      <c r="BG65">
        <v>6.0303560424327024E-2</v>
      </c>
      <c r="BH65">
        <v>538271.82599999988</v>
      </c>
      <c r="BI65">
        <v>9.1634017642231204E-3</v>
      </c>
      <c r="BJ65">
        <v>7.3239337063679601E-3</v>
      </c>
      <c r="BK65">
        <v>1</v>
      </c>
      <c r="BL65" t="s">
        <v>69</v>
      </c>
      <c r="BM65">
        <v>0</v>
      </c>
      <c r="BN65" t="s">
        <v>811</v>
      </c>
    </row>
    <row r="66" spans="1:66">
      <c r="A66" s="139" t="str">
        <f t="shared" si="56"/>
        <v>삼환교통</v>
      </c>
      <c r="B66" s="139" t="str">
        <f t="shared" si="57"/>
        <v>62</v>
      </c>
      <c r="C66" s="140" t="str">
        <f t="shared" si="58"/>
        <v>70바3118</v>
      </c>
      <c r="D66" s="114" t="str">
        <f t="shared" si="59"/>
        <v>저상</v>
      </c>
      <c r="E66" s="110" t="str">
        <f t="shared" si="60"/>
        <v>F</v>
      </c>
      <c r="F66" s="160">
        <f t="shared" si="61"/>
        <v>0.77739130434782611</v>
      </c>
      <c r="G66" s="161">
        <f t="shared" si="62"/>
        <v>1.788</v>
      </c>
      <c r="H66" s="162">
        <f t="shared" si="63"/>
        <v>2.2999999999999998</v>
      </c>
      <c r="I66" s="163">
        <f t="shared" si="64"/>
        <v>4666.9040000000005</v>
      </c>
      <c r="J66" s="164">
        <f t="shared" si="65"/>
        <v>1.0195498870517539E-2</v>
      </c>
      <c r="K66" s="164">
        <f t="shared" si="66"/>
        <v>0.34897804581700709</v>
      </c>
      <c r="L66" s="164">
        <f t="shared" si="67"/>
        <v>0.28734252943707433</v>
      </c>
      <c r="M66" s="165">
        <f t="shared" si="68"/>
        <v>15.644</v>
      </c>
      <c r="N66" s="166">
        <f t="shared" si="69"/>
        <v>6.4000000000000001E-2</v>
      </c>
      <c r="O66" s="166">
        <f t="shared" si="70"/>
        <v>10.135</v>
      </c>
      <c r="P66" s="167">
        <f t="shared" si="71"/>
        <v>0</v>
      </c>
      <c r="Q66" s="168">
        <f t="shared" si="72"/>
        <v>79</v>
      </c>
      <c r="R66" s="169">
        <f t="shared" si="73"/>
        <v>23.262395872094409</v>
      </c>
      <c r="S66" s="141">
        <f t="shared" si="74"/>
        <v>3</v>
      </c>
      <c r="T66" s="141">
        <f t="shared" si="75"/>
        <v>473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289</v>
      </c>
      <c r="Z66" s="4" t="s">
        <v>207</v>
      </c>
      <c r="AA66" s="4" t="s">
        <v>48</v>
      </c>
      <c r="AB66" s="4">
        <v>514</v>
      </c>
      <c r="AC66" s="4">
        <v>4666.9040000000005</v>
      </c>
      <c r="AD66" s="4">
        <v>2610.8389999999999</v>
      </c>
      <c r="AE66" s="4">
        <v>1.788</v>
      </c>
      <c r="AF66" s="4">
        <v>2.2999999999999998</v>
      </c>
      <c r="AG66" s="4">
        <v>15.644</v>
      </c>
      <c r="AH66" s="4">
        <v>313.06462199999999</v>
      </c>
      <c r="AI66" s="4">
        <v>3.1918500000000001</v>
      </c>
      <c r="AJ66" s="4">
        <v>109.25268</v>
      </c>
      <c r="AK66" s="4">
        <v>1341</v>
      </c>
      <c r="AL66" s="4">
        <v>3</v>
      </c>
      <c r="AM66" s="4">
        <v>473</v>
      </c>
      <c r="AN66" s="4">
        <v>79</v>
      </c>
      <c r="AO66" s="4">
        <v>14.907158000000001</v>
      </c>
      <c r="AP66" s="4">
        <v>453</v>
      </c>
      <c r="AQ66" s="4">
        <v>0</v>
      </c>
      <c r="AR66" s="4">
        <v>8</v>
      </c>
      <c r="AS66" s="4">
        <v>1498</v>
      </c>
      <c r="AT66" s="4">
        <v>6.4000000000000001E-2</v>
      </c>
      <c r="AU66" s="4">
        <v>10.135</v>
      </c>
      <c r="AV66" s="4">
        <v>35455</v>
      </c>
      <c r="AW66" s="4">
        <v>0</v>
      </c>
      <c r="AX66" s="4">
        <v>0.57999999999999996</v>
      </c>
      <c r="AY66">
        <v>0.77739130434782611</v>
      </c>
      <c r="AZ66" t="s">
        <v>69</v>
      </c>
      <c r="BA66" t="s">
        <v>290</v>
      </c>
      <c r="BB66">
        <v>7</v>
      </c>
      <c r="BC66" t="s">
        <v>837</v>
      </c>
      <c r="BD66">
        <v>13</v>
      </c>
      <c r="BE66">
        <v>98444.51</v>
      </c>
      <c r="BF66">
        <v>4.7406442472007843E-2</v>
      </c>
      <c r="BG66">
        <v>3.6853356147804356E-2</v>
      </c>
      <c r="BH66">
        <v>538271.82599999988</v>
      </c>
      <c r="BI66">
        <v>8.6701621273412178E-3</v>
      </c>
      <c r="BJ66">
        <v>6.7401086450809122E-3</v>
      </c>
      <c r="BK66">
        <v>1</v>
      </c>
      <c r="BL66" t="s">
        <v>69</v>
      </c>
      <c r="BM66">
        <v>0</v>
      </c>
      <c r="BN66" t="s">
        <v>811</v>
      </c>
    </row>
    <row r="67" spans="1:66">
      <c r="A67" s="142" t="str">
        <f t="shared" si="56"/>
        <v>삼환교통</v>
      </c>
      <c r="B67" s="142" t="str">
        <f t="shared" si="57"/>
        <v>62</v>
      </c>
      <c r="C67" s="143" t="str">
        <f t="shared" si="58"/>
        <v>70바3119</v>
      </c>
      <c r="D67" s="131" t="str">
        <f t="shared" si="59"/>
        <v>저상</v>
      </c>
      <c r="E67" s="127" t="str">
        <f t="shared" si="60"/>
        <v>D</v>
      </c>
      <c r="F67" s="150">
        <f t="shared" si="61"/>
        <v>0.80545454545454542</v>
      </c>
      <c r="G67" s="151">
        <f t="shared" si="62"/>
        <v>1.772</v>
      </c>
      <c r="H67" s="152">
        <f t="shared" si="63"/>
        <v>2.2000000000000002</v>
      </c>
      <c r="I67" s="153">
        <f t="shared" si="64"/>
        <v>4803.47</v>
      </c>
      <c r="J67" s="154">
        <f t="shared" si="65"/>
        <v>1.697792622001211E-2</v>
      </c>
      <c r="K67" s="154">
        <f t="shared" si="66"/>
        <v>0.37248966152890056</v>
      </c>
      <c r="L67" s="154">
        <f t="shared" si="67"/>
        <v>0.29603599064842706</v>
      </c>
      <c r="M67" s="155">
        <f t="shared" si="68"/>
        <v>14.952</v>
      </c>
      <c r="N67" s="156">
        <f t="shared" si="69"/>
        <v>0</v>
      </c>
      <c r="O67" s="156">
        <f t="shared" si="70"/>
        <v>7.5990000000000002</v>
      </c>
      <c r="P67" s="157">
        <f t="shared" si="71"/>
        <v>0</v>
      </c>
      <c r="Q67" s="158">
        <f t="shared" si="72"/>
        <v>67</v>
      </c>
      <c r="R67" s="159">
        <f t="shared" si="73"/>
        <v>23.577328556987162</v>
      </c>
      <c r="S67" s="144">
        <f t="shared" si="74"/>
        <v>0</v>
      </c>
      <c r="T67" s="144">
        <f t="shared" si="75"/>
        <v>365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291</v>
      </c>
      <c r="Z67" s="4" t="s">
        <v>207</v>
      </c>
      <c r="AA67" s="4" t="s">
        <v>48</v>
      </c>
      <c r="AB67" s="4">
        <v>514</v>
      </c>
      <c r="AC67" s="4">
        <v>4803.47</v>
      </c>
      <c r="AD67" s="4">
        <v>2710.0659999999998</v>
      </c>
      <c r="AE67" s="4">
        <v>1.772</v>
      </c>
      <c r="AF67" s="4">
        <v>2.2000000000000002</v>
      </c>
      <c r="AG67" s="4">
        <v>14.952</v>
      </c>
      <c r="AH67" s="4">
        <v>333.69658500000003</v>
      </c>
      <c r="AI67" s="4">
        <v>5.665476</v>
      </c>
      <c r="AJ67" s="4">
        <v>124.298528</v>
      </c>
      <c r="AK67" s="4">
        <v>1422</v>
      </c>
      <c r="AL67" s="4">
        <v>0</v>
      </c>
      <c r="AM67" s="4">
        <v>365</v>
      </c>
      <c r="AN67" s="4">
        <v>67</v>
      </c>
      <c r="AO67" s="4">
        <v>14.394723000000001</v>
      </c>
      <c r="AP67" s="4">
        <v>69.7</v>
      </c>
      <c r="AQ67" s="4">
        <v>0</v>
      </c>
      <c r="AR67" s="4">
        <v>26</v>
      </c>
      <c r="AS67" s="4">
        <v>5681</v>
      </c>
      <c r="AT67" s="4">
        <v>0</v>
      </c>
      <c r="AU67" s="4">
        <v>7.5990000000000002</v>
      </c>
      <c r="AV67" s="4">
        <v>32546</v>
      </c>
      <c r="AW67" s="4">
        <v>0</v>
      </c>
      <c r="AX67" s="4">
        <v>0.55000000000000004</v>
      </c>
      <c r="AY67">
        <v>0.80545454545454542</v>
      </c>
      <c r="AZ67" t="s">
        <v>66</v>
      </c>
      <c r="BA67" t="s">
        <v>290</v>
      </c>
      <c r="BB67">
        <v>5</v>
      </c>
      <c r="BC67" t="s">
        <v>872</v>
      </c>
      <c r="BD67">
        <v>9</v>
      </c>
      <c r="BE67">
        <v>98444.51</v>
      </c>
      <c r="BF67">
        <v>4.8793680825878462E-2</v>
      </c>
      <c r="BG67">
        <v>3.9301092010662106E-2</v>
      </c>
      <c r="BH67">
        <v>538271.82599999988</v>
      </c>
      <c r="BI67">
        <v>8.9238740873649244E-3</v>
      </c>
      <c r="BJ67">
        <v>7.1877749467321112E-3</v>
      </c>
      <c r="BK67">
        <v>1</v>
      </c>
      <c r="BL67" t="s">
        <v>69</v>
      </c>
      <c r="BM67">
        <v>1</v>
      </c>
      <c r="BN67" t="s">
        <v>809</v>
      </c>
    </row>
    <row r="68" spans="1:66">
      <c r="A68" s="139" t="str">
        <f t="shared" si="56"/>
        <v>삼환교통</v>
      </c>
      <c r="B68" s="139" t="str">
        <f t="shared" si="57"/>
        <v>62</v>
      </c>
      <c r="C68" s="140" t="str">
        <f t="shared" si="58"/>
        <v>70바3130</v>
      </c>
      <c r="D68" s="114" t="str">
        <f t="shared" si="59"/>
        <v>대형</v>
      </c>
      <c r="E68" s="110" t="str">
        <f t="shared" si="60"/>
        <v>F</v>
      </c>
      <c r="F68" s="160">
        <f t="shared" si="61"/>
        <v>0.7680769230769231</v>
      </c>
      <c r="G68" s="161">
        <f t="shared" si="62"/>
        <v>1.9970000000000001</v>
      </c>
      <c r="H68" s="162">
        <f t="shared" si="63"/>
        <v>2.6</v>
      </c>
      <c r="I68" s="163">
        <f t="shared" si="64"/>
        <v>5476.6409999999996</v>
      </c>
      <c r="J68" s="164">
        <f t="shared" si="65"/>
        <v>1.130064901007379E-2</v>
      </c>
      <c r="K68" s="164">
        <f t="shared" si="66"/>
        <v>0.37778370943815648</v>
      </c>
      <c r="L68" s="164">
        <f t="shared" si="67"/>
        <v>0.19738376132377494</v>
      </c>
      <c r="M68" s="165">
        <f t="shared" si="68"/>
        <v>12.05</v>
      </c>
      <c r="N68" s="166">
        <f t="shared" si="69"/>
        <v>5.5E-2</v>
      </c>
      <c r="O68" s="166">
        <f t="shared" si="70"/>
        <v>9.7509999999999994</v>
      </c>
      <c r="P68" s="167">
        <f t="shared" si="71"/>
        <v>9.5000000000000001E-2</v>
      </c>
      <c r="Q68" s="168">
        <f t="shared" si="72"/>
        <v>87</v>
      </c>
      <c r="R68" s="169">
        <f t="shared" si="73"/>
        <v>23.059506196367472</v>
      </c>
      <c r="S68" s="141">
        <f t="shared" si="74"/>
        <v>3</v>
      </c>
      <c r="T68" s="141">
        <f t="shared" si="75"/>
        <v>534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292</v>
      </c>
      <c r="Z68" s="4" t="s">
        <v>197</v>
      </c>
      <c r="AA68" s="4" t="s">
        <v>48</v>
      </c>
      <c r="AB68" s="4">
        <v>514</v>
      </c>
      <c r="AC68" s="4">
        <v>5476.6409999999996</v>
      </c>
      <c r="AD68" s="4">
        <v>2742.0839999999998</v>
      </c>
      <c r="AE68" s="4">
        <v>1.9970000000000001</v>
      </c>
      <c r="AF68" s="4">
        <v>2.6</v>
      </c>
      <c r="AG68" s="4">
        <v>12.05</v>
      </c>
      <c r="AH68" s="4">
        <v>388.76130000000001</v>
      </c>
      <c r="AI68" s="4">
        <v>4.3932549999999999</v>
      </c>
      <c r="AJ68" s="4">
        <v>146.86768599999999</v>
      </c>
      <c r="AK68" s="4">
        <v>1081</v>
      </c>
      <c r="AL68" s="4">
        <v>3</v>
      </c>
      <c r="AM68" s="4">
        <v>534</v>
      </c>
      <c r="AN68" s="4">
        <v>87</v>
      </c>
      <c r="AO68" s="4">
        <v>14.087413</v>
      </c>
      <c r="AP68" s="4">
        <v>278</v>
      </c>
      <c r="AQ68" s="4">
        <v>5.7</v>
      </c>
      <c r="AR68" s="4">
        <v>34</v>
      </c>
      <c r="AS68" s="4">
        <v>5723</v>
      </c>
      <c r="AT68" s="4">
        <v>5.5E-2</v>
      </c>
      <c r="AU68" s="4">
        <v>9.7509999999999994</v>
      </c>
      <c r="AV68" s="4">
        <v>41371</v>
      </c>
      <c r="AW68" s="4">
        <v>0</v>
      </c>
      <c r="AX68" s="4">
        <v>0.55000000000000004</v>
      </c>
      <c r="AY68">
        <v>0.7680769230769231</v>
      </c>
      <c r="AZ68" t="s">
        <v>69</v>
      </c>
      <c r="BA68" t="s">
        <v>290</v>
      </c>
      <c r="BB68">
        <v>8</v>
      </c>
      <c r="BC68" t="s">
        <v>834</v>
      </c>
      <c r="BD68">
        <v>11</v>
      </c>
      <c r="BE68">
        <v>98444.51</v>
      </c>
      <c r="BF68">
        <v>5.5631756407746862E-2</v>
      </c>
      <c r="BG68">
        <v>4.272946828702711E-2</v>
      </c>
      <c r="BH68">
        <v>538271.82599999988</v>
      </c>
      <c r="BI68">
        <v>1.0174489422375975E-2</v>
      </c>
      <c r="BJ68">
        <v>7.8147905294172395E-3</v>
      </c>
      <c r="BK68">
        <v>1</v>
      </c>
      <c r="BL68" t="s">
        <v>69</v>
      </c>
      <c r="BM68">
        <v>0</v>
      </c>
      <c r="BN68" t="s">
        <v>811</v>
      </c>
    </row>
    <row r="69" spans="1:66">
      <c r="A69" s="142" t="str">
        <f t="shared" si="56"/>
        <v>삼환교통</v>
      </c>
      <c r="B69" s="142" t="str">
        <f t="shared" si="57"/>
        <v>62</v>
      </c>
      <c r="C69" s="143" t="str">
        <f t="shared" si="58"/>
        <v>70바3136</v>
      </c>
      <c r="D69" s="131" t="str">
        <f t="shared" si="59"/>
        <v>대형</v>
      </c>
      <c r="E69" s="127" t="str">
        <f t="shared" si="60"/>
        <v>D</v>
      </c>
      <c r="F69" s="150">
        <f t="shared" si="61"/>
        <v>0.8256</v>
      </c>
      <c r="G69" s="151">
        <f t="shared" si="62"/>
        <v>2.0640000000000001</v>
      </c>
      <c r="H69" s="152">
        <f t="shared" si="63"/>
        <v>2.5</v>
      </c>
      <c r="I69" s="153">
        <f t="shared" si="64"/>
        <v>5088.3639999999996</v>
      </c>
      <c r="J69" s="154">
        <f t="shared" si="65"/>
        <v>1.3685594827924433E-2</v>
      </c>
      <c r="K69" s="154">
        <f t="shared" si="66"/>
        <v>0.3644445509117652</v>
      </c>
      <c r="L69" s="154">
        <f t="shared" si="67"/>
        <v>0.17667761190040651</v>
      </c>
      <c r="M69" s="155">
        <f t="shared" si="68"/>
        <v>8.2629999999999999</v>
      </c>
      <c r="N69" s="156">
        <f t="shared" si="69"/>
        <v>0.17699999999999999</v>
      </c>
      <c r="O69" s="156">
        <f t="shared" si="70"/>
        <v>5.9939999999999998</v>
      </c>
      <c r="P69" s="157">
        <f t="shared" si="71"/>
        <v>1.1533333333333333</v>
      </c>
      <c r="Q69" s="158">
        <f t="shared" si="72"/>
        <v>91</v>
      </c>
      <c r="R69" s="159">
        <f t="shared" si="73"/>
        <v>22.826327673534259</v>
      </c>
      <c r="S69" s="144">
        <f t="shared" si="74"/>
        <v>9</v>
      </c>
      <c r="T69" s="144">
        <f t="shared" si="75"/>
        <v>305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293</v>
      </c>
      <c r="Z69" s="4" t="s">
        <v>197</v>
      </c>
      <c r="AA69" s="4" t="s">
        <v>48</v>
      </c>
      <c r="AB69" s="4">
        <v>514</v>
      </c>
      <c r="AC69" s="4">
        <v>5088.3639999999996</v>
      </c>
      <c r="AD69" s="4">
        <v>2465.6109999999999</v>
      </c>
      <c r="AE69" s="4">
        <v>2.0640000000000001</v>
      </c>
      <c r="AF69" s="4">
        <v>2.5</v>
      </c>
      <c r="AG69" s="4">
        <v>8.2629999999999999</v>
      </c>
      <c r="AH69" s="4">
        <v>358.46158400000002</v>
      </c>
      <c r="AI69" s="4">
        <v>4.9057599999999999</v>
      </c>
      <c r="AJ69" s="4">
        <v>130.63937100000001</v>
      </c>
      <c r="AK69" s="4">
        <v>899</v>
      </c>
      <c r="AL69" s="4">
        <v>9</v>
      </c>
      <c r="AM69" s="4">
        <v>305</v>
      </c>
      <c r="AN69" s="4">
        <v>91</v>
      </c>
      <c r="AO69" s="4">
        <v>14.195005</v>
      </c>
      <c r="AP69" s="4">
        <v>308.2</v>
      </c>
      <c r="AQ69" s="4">
        <v>69.2</v>
      </c>
      <c r="AR69" s="4">
        <v>46</v>
      </c>
      <c r="AS69" s="4">
        <v>6680</v>
      </c>
      <c r="AT69" s="4">
        <v>0.17699999999999999</v>
      </c>
      <c r="AU69" s="4">
        <v>5.9939999999999998</v>
      </c>
      <c r="AV69" s="4">
        <v>36645</v>
      </c>
      <c r="AW69" s="4">
        <v>0</v>
      </c>
      <c r="AX69" s="4">
        <v>0.46</v>
      </c>
      <c r="AY69">
        <v>0.8256</v>
      </c>
      <c r="AZ69" t="s">
        <v>66</v>
      </c>
      <c r="BA69" t="s">
        <v>290</v>
      </c>
      <c r="BB69">
        <v>1</v>
      </c>
      <c r="BC69" t="s">
        <v>316</v>
      </c>
      <c r="BD69">
        <v>11</v>
      </c>
      <c r="BE69">
        <v>98444.51</v>
      </c>
      <c r="BF69">
        <v>5.1687636009362027E-2</v>
      </c>
      <c r="BG69">
        <v>4.2673312289329288E-2</v>
      </c>
      <c r="BH69">
        <v>538271.82599999988</v>
      </c>
      <c r="BI69">
        <v>9.4531494204565716E-3</v>
      </c>
      <c r="BJ69">
        <v>7.8045201615289453E-3</v>
      </c>
      <c r="BK69">
        <v>1</v>
      </c>
      <c r="BL69" t="s">
        <v>69</v>
      </c>
      <c r="BM69">
        <v>1</v>
      </c>
      <c r="BN69" t="s">
        <v>809</v>
      </c>
    </row>
    <row r="70" spans="1:66">
      <c r="A70" s="139" t="str">
        <f t="shared" si="56"/>
        <v>삼환교통</v>
      </c>
      <c r="B70" s="139" t="str">
        <f t="shared" si="57"/>
        <v>62</v>
      </c>
      <c r="C70" s="140" t="str">
        <f t="shared" si="58"/>
        <v>70바3137</v>
      </c>
      <c r="D70" s="114" t="str">
        <f t="shared" si="59"/>
        <v>저상</v>
      </c>
      <c r="E70" s="110" t="str">
        <f t="shared" si="60"/>
        <v>D</v>
      </c>
      <c r="F70" s="160">
        <f t="shared" si="61"/>
        <v>0.81772727272727264</v>
      </c>
      <c r="G70" s="161">
        <f t="shared" si="62"/>
        <v>1.7989999999999999</v>
      </c>
      <c r="H70" s="162">
        <f t="shared" si="63"/>
        <v>2.2000000000000002</v>
      </c>
      <c r="I70" s="163">
        <f t="shared" si="64"/>
        <v>4289.5290000000005</v>
      </c>
      <c r="J70" s="164">
        <f t="shared" si="65"/>
        <v>1.3035278426056411E-2</v>
      </c>
      <c r="K70" s="164">
        <f t="shared" si="66"/>
        <v>0.38099988317073191</v>
      </c>
      <c r="L70" s="164">
        <f t="shared" si="67"/>
        <v>0.28301475523303371</v>
      </c>
      <c r="M70" s="165">
        <f t="shared" si="68"/>
        <v>15.500999999999999</v>
      </c>
      <c r="N70" s="166">
        <f t="shared" si="69"/>
        <v>4.7E-2</v>
      </c>
      <c r="O70" s="166">
        <f t="shared" si="70"/>
        <v>15.48</v>
      </c>
      <c r="P70" s="167">
        <f t="shared" si="71"/>
        <v>0</v>
      </c>
      <c r="Q70" s="168">
        <f t="shared" si="72"/>
        <v>78</v>
      </c>
      <c r="R70" s="169">
        <f t="shared" si="73"/>
        <v>23.672311160815799</v>
      </c>
      <c r="S70" s="141">
        <f t="shared" si="74"/>
        <v>2</v>
      </c>
      <c r="T70" s="141">
        <f t="shared" si="75"/>
        <v>664</v>
      </c>
      <c r="U70" t="s">
        <v>117</v>
      </c>
      <c r="V70" t="s">
        <v>122</v>
      </c>
      <c r="W70" t="s">
        <v>117</v>
      </c>
      <c r="X70" s="4" t="s">
        <v>122</v>
      </c>
      <c r="Y70" s="4" t="s">
        <v>295</v>
      </c>
      <c r="Z70" s="4" t="s">
        <v>207</v>
      </c>
      <c r="AA70" s="4" t="s">
        <v>48</v>
      </c>
      <c r="AB70" s="4">
        <v>514</v>
      </c>
      <c r="AC70" s="4">
        <v>4289.5290000000005</v>
      </c>
      <c r="AD70" s="4">
        <v>2384.2779999999998</v>
      </c>
      <c r="AE70" s="4">
        <v>1.7989999999999999</v>
      </c>
      <c r="AF70" s="4">
        <v>2.2000000000000002</v>
      </c>
      <c r="AG70" s="4">
        <v>15.500999999999999</v>
      </c>
      <c r="AH70" s="4">
        <v>299.03465599999998</v>
      </c>
      <c r="AI70" s="4">
        <v>3.8980000000000001</v>
      </c>
      <c r="AJ70" s="4">
        <v>113.932169</v>
      </c>
      <c r="AK70" s="4">
        <v>1214</v>
      </c>
      <c r="AL70" s="4">
        <v>2</v>
      </c>
      <c r="AM70" s="4">
        <v>664</v>
      </c>
      <c r="AN70" s="4">
        <v>78</v>
      </c>
      <c r="AO70" s="4">
        <v>14.344588</v>
      </c>
      <c r="AP70" s="4">
        <v>534.9</v>
      </c>
      <c r="AQ70" s="4">
        <v>0</v>
      </c>
      <c r="AR70" s="4">
        <v>50</v>
      </c>
      <c r="AS70" s="4">
        <v>7626</v>
      </c>
      <c r="AT70" s="4">
        <v>4.7E-2</v>
      </c>
      <c r="AU70" s="4">
        <v>15.48</v>
      </c>
      <c r="AV70" s="4">
        <v>33181</v>
      </c>
      <c r="AW70" s="4">
        <v>0</v>
      </c>
      <c r="AX70" s="4">
        <v>0.56999999999999995</v>
      </c>
      <c r="AY70">
        <v>0.81772727272727264</v>
      </c>
      <c r="AZ70" t="s">
        <v>66</v>
      </c>
      <c r="BA70" t="s">
        <v>290</v>
      </c>
      <c r="BB70">
        <v>3</v>
      </c>
      <c r="BC70" t="s">
        <v>314</v>
      </c>
      <c r="BD70">
        <v>9</v>
      </c>
      <c r="BE70">
        <v>98444.51</v>
      </c>
      <c r="BF70">
        <v>4.3573064663534826E-2</v>
      </c>
      <c r="BG70">
        <v>3.5630883331681427E-2</v>
      </c>
      <c r="BH70">
        <v>538271.82599999988</v>
      </c>
      <c r="BI70">
        <v>7.9690758327001891E-3</v>
      </c>
      <c r="BJ70">
        <v>6.5165306468307448E-3</v>
      </c>
      <c r="BK70">
        <v>1</v>
      </c>
      <c r="BL70" t="s">
        <v>69</v>
      </c>
      <c r="BM70">
        <v>1</v>
      </c>
      <c r="BN70" t="s">
        <v>809</v>
      </c>
    </row>
    <row r="71" spans="1:66">
      <c r="A71" s="142" t="str">
        <f t="shared" si="56"/>
        <v>삼환교통</v>
      </c>
      <c r="B71" s="142" t="str">
        <f t="shared" si="57"/>
        <v>62</v>
      </c>
      <c r="C71" s="143" t="str">
        <f t="shared" si="58"/>
        <v>70바3142</v>
      </c>
      <c r="D71" s="131" t="str">
        <f t="shared" si="59"/>
        <v>대형</v>
      </c>
      <c r="E71" s="127" t="str">
        <f t="shared" si="60"/>
        <v>D</v>
      </c>
      <c r="F71" s="150">
        <f t="shared" si="61"/>
        <v>0.81615384615384612</v>
      </c>
      <c r="G71" s="151">
        <f t="shared" si="62"/>
        <v>2.1219999999999999</v>
      </c>
      <c r="H71" s="152">
        <f t="shared" si="63"/>
        <v>2.6</v>
      </c>
      <c r="I71" s="153">
        <f t="shared" si="64"/>
        <v>4792.7629999999999</v>
      </c>
      <c r="J71" s="154">
        <f t="shared" si="65"/>
        <v>2.0494222959715227E-2</v>
      </c>
      <c r="K71" s="154">
        <f t="shared" si="66"/>
        <v>0.36810617250658817</v>
      </c>
      <c r="L71" s="154">
        <f t="shared" si="67"/>
        <v>0.22054084460258103</v>
      </c>
      <c r="M71" s="155">
        <f t="shared" si="68"/>
        <v>10.613</v>
      </c>
      <c r="N71" s="156">
        <f t="shared" si="69"/>
        <v>4.2000000000000003E-2</v>
      </c>
      <c r="O71" s="156">
        <f t="shared" si="70"/>
        <v>13.145</v>
      </c>
      <c r="P71" s="157">
        <f t="shared" si="71"/>
        <v>0.78999999999999992</v>
      </c>
      <c r="Q71" s="158">
        <f t="shared" si="72"/>
        <v>90</v>
      </c>
      <c r="R71" s="159">
        <f t="shared" si="73"/>
        <v>23.069880433770628</v>
      </c>
      <c r="S71" s="144">
        <f t="shared" si="74"/>
        <v>2</v>
      </c>
      <c r="T71" s="144">
        <f t="shared" si="75"/>
        <v>630</v>
      </c>
      <c r="U71" t="s">
        <v>117</v>
      </c>
      <c r="V71" t="s">
        <v>122</v>
      </c>
      <c r="W71" t="s">
        <v>117</v>
      </c>
      <c r="X71" s="4" t="s">
        <v>122</v>
      </c>
      <c r="Y71" s="4" t="s">
        <v>296</v>
      </c>
      <c r="Z71" s="4" t="s">
        <v>197</v>
      </c>
      <c r="AA71" s="4" t="s">
        <v>48</v>
      </c>
      <c r="AB71" s="4">
        <v>514</v>
      </c>
      <c r="AC71" s="4">
        <v>4792.7629999999999</v>
      </c>
      <c r="AD71" s="4">
        <v>2258.9679999999998</v>
      </c>
      <c r="AE71" s="4">
        <v>2.1219999999999999</v>
      </c>
      <c r="AF71" s="4">
        <v>2.6</v>
      </c>
      <c r="AG71" s="4">
        <v>10.613</v>
      </c>
      <c r="AH71" s="4">
        <v>339.79380500000002</v>
      </c>
      <c r="AI71" s="4">
        <v>6.9638099999999996</v>
      </c>
      <c r="AJ71" s="4">
        <v>125.080197</v>
      </c>
      <c r="AK71" s="4">
        <v>1057</v>
      </c>
      <c r="AL71" s="4">
        <v>2</v>
      </c>
      <c r="AM71" s="4">
        <v>630</v>
      </c>
      <c r="AN71" s="4">
        <v>90</v>
      </c>
      <c r="AO71" s="4">
        <v>14.104915</v>
      </c>
      <c r="AP71" s="4">
        <v>742.9</v>
      </c>
      <c r="AQ71" s="4">
        <v>47.4</v>
      </c>
      <c r="AR71" s="4">
        <v>30</v>
      </c>
      <c r="AS71" s="4">
        <v>3681</v>
      </c>
      <c r="AT71" s="4">
        <v>4.2000000000000003E-2</v>
      </c>
      <c r="AU71" s="4">
        <v>13.145</v>
      </c>
      <c r="AV71" s="4">
        <v>32424</v>
      </c>
      <c r="AW71" s="4">
        <v>0</v>
      </c>
      <c r="AX71" s="4">
        <v>0.54</v>
      </c>
      <c r="AY71">
        <v>0.81615384615384612</v>
      </c>
      <c r="AZ71" t="s">
        <v>66</v>
      </c>
      <c r="BA71" t="s">
        <v>290</v>
      </c>
      <c r="BB71">
        <v>4</v>
      </c>
      <c r="BC71" t="s">
        <v>874</v>
      </c>
      <c r="BD71">
        <v>12</v>
      </c>
      <c r="BE71">
        <v>98444.51</v>
      </c>
      <c r="BF71">
        <v>4.8684919047288673E-2</v>
      </c>
      <c r="BG71">
        <v>3.9734383930133295E-2</v>
      </c>
      <c r="BH71">
        <v>538271.82599999988</v>
      </c>
      <c r="BI71">
        <v>8.9039826505799714E-3</v>
      </c>
      <c r="BJ71">
        <v>7.2670196863579613E-3</v>
      </c>
      <c r="BK71">
        <v>1</v>
      </c>
      <c r="BL71" t="s">
        <v>69</v>
      </c>
      <c r="BM71">
        <v>1</v>
      </c>
      <c r="BN71" t="s">
        <v>809</v>
      </c>
    </row>
    <row r="72" spans="1:66">
      <c r="A72" s="139" t="str">
        <f t="shared" si="56"/>
        <v>삼환교통</v>
      </c>
      <c r="B72" s="139" t="str">
        <f t="shared" si="57"/>
        <v>62</v>
      </c>
      <c r="C72" s="140" t="str">
        <f t="shared" si="58"/>
        <v>70바3156</v>
      </c>
      <c r="D72" s="114" t="str">
        <f t="shared" si="59"/>
        <v>대형</v>
      </c>
      <c r="E72" s="110" t="str">
        <f t="shared" si="60"/>
        <v>F</v>
      </c>
      <c r="F72" s="160">
        <f t="shared" si="61"/>
        <v>0.76200000000000001</v>
      </c>
      <c r="G72" s="161">
        <f t="shared" si="62"/>
        <v>1.905</v>
      </c>
      <c r="H72" s="162">
        <f t="shared" si="63"/>
        <v>2.5</v>
      </c>
      <c r="I72" s="163">
        <f t="shared" si="64"/>
        <v>5104.6670000000004</v>
      </c>
      <c r="J72" s="164">
        <f t="shared" si="65"/>
        <v>1.9899047467713041E-2</v>
      </c>
      <c r="K72" s="164">
        <f t="shared" si="66"/>
        <v>0.38257005563196306</v>
      </c>
      <c r="L72" s="164">
        <f t="shared" si="67"/>
        <v>0.18688780286745441</v>
      </c>
      <c r="M72" s="165">
        <f t="shared" si="68"/>
        <v>14.51</v>
      </c>
      <c r="N72" s="166">
        <f t="shared" si="69"/>
        <v>0.13700000000000001</v>
      </c>
      <c r="O72" s="166">
        <f t="shared" si="70"/>
        <v>12.91</v>
      </c>
      <c r="P72" s="167">
        <f t="shared" si="71"/>
        <v>0.36833333333333335</v>
      </c>
      <c r="Q72" s="168">
        <f t="shared" si="72"/>
        <v>93</v>
      </c>
      <c r="R72" s="169">
        <f t="shared" si="73"/>
        <v>24.395862409753676</v>
      </c>
      <c r="S72" s="141">
        <f t="shared" si="74"/>
        <v>7</v>
      </c>
      <c r="T72" s="141">
        <f t="shared" si="75"/>
        <v>659</v>
      </c>
      <c r="U72" t="s">
        <v>117</v>
      </c>
      <c r="V72" t="s">
        <v>122</v>
      </c>
      <c r="W72" t="s">
        <v>117</v>
      </c>
      <c r="X72" s="4" t="s">
        <v>122</v>
      </c>
      <c r="Y72" s="4" t="s">
        <v>297</v>
      </c>
      <c r="Z72" s="4" t="s">
        <v>197</v>
      </c>
      <c r="AA72" s="4" t="s">
        <v>48</v>
      </c>
      <c r="AB72" s="4">
        <v>514</v>
      </c>
      <c r="AC72" s="4">
        <v>5104.6670000000004</v>
      </c>
      <c r="AD72" s="4">
        <v>2679.0349999999999</v>
      </c>
      <c r="AE72" s="4">
        <v>1.905</v>
      </c>
      <c r="AF72" s="4">
        <v>2.5</v>
      </c>
      <c r="AG72" s="4">
        <v>14.51</v>
      </c>
      <c r="AH72" s="4">
        <v>350.17962599999998</v>
      </c>
      <c r="AI72" s="4">
        <v>6.9682409999999999</v>
      </c>
      <c r="AJ72" s="4">
        <v>133.96823900000001</v>
      </c>
      <c r="AK72" s="4">
        <v>954</v>
      </c>
      <c r="AL72" s="4">
        <v>7</v>
      </c>
      <c r="AM72" s="4">
        <v>659</v>
      </c>
      <c r="AN72" s="4">
        <v>93</v>
      </c>
      <c r="AO72" s="4">
        <v>14.577280999999999</v>
      </c>
      <c r="AP72" s="4">
        <v>1167.0999999999999</v>
      </c>
      <c r="AQ72" s="4">
        <v>22.1</v>
      </c>
      <c r="AR72" s="4">
        <v>41</v>
      </c>
      <c r="AS72" s="4">
        <v>6118</v>
      </c>
      <c r="AT72" s="4">
        <v>0.13700000000000001</v>
      </c>
      <c r="AU72" s="4">
        <v>12.91</v>
      </c>
      <c r="AV72" s="4">
        <v>38683</v>
      </c>
      <c r="AW72" s="4">
        <v>0</v>
      </c>
      <c r="AX72" s="4">
        <v>0.56000000000000005</v>
      </c>
      <c r="AY72">
        <v>0.76200000000000001</v>
      </c>
      <c r="AZ72" t="s">
        <v>69</v>
      </c>
      <c r="BA72" t="s">
        <v>290</v>
      </c>
      <c r="BB72">
        <v>10</v>
      </c>
      <c r="BC72" t="s">
        <v>836</v>
      </c>
      <c r="BD72">
        <v>15</v>
      </c>
      <c r="BE72">
        <v>98444.51</v>
      </c>
      <c r="BF72">
        <v>5.1853241993890777E-2</v>
      </c>
      <c r="BG72">
        <v>3.9512170399344772E-2</v>
      </c>
      <c r="BH72">
        <v>538271.82599999988</v>
      </c>
      <c r="BI72">
        <v>9.4834370915040274E-3</v>
      </c>
      <c r="BJ72">
        <v>7.2263790637260693E-3</v>
      </c>
      <c r="BK72">
        <v>1</v>
      </c>
      <c r="BL72" t="s">
        <v>69</v>
      </c>
      <c r="BM72">
        <v>0</v>
      </c>
      <c r="BN72" t="s">
        <v>811</v>
      </c>
    </row>
    <row r="73" spans="1:66">
      <c r="A73" s="142" t="str">
        <f t="shared" si="56"/>
        <v>삼환교통</v>
      </c>
      <c r="B73" s="142" t="str">
        <f t="shared" si="57"/>
        <v>62</v>
      </c>
      <c r="C73" s="143" t="str">
        <f t="shared" si="58"/>
        <v>70바3161</v>
      </c>
      <c r="D73" s="131" t="str">
        <f t="shared" si="59"/>
        <v>저상</v>
      </c>
      <c r="E73" s="127" t="str">
        <f t="shared" si="60"/>
        <v>F</v>
      </c>
      <c r="F73" s="150">
        <f t="shared" si="61"/>
        <v>0.78600000000000003</v>
      </c>
      <c r="G73" s="151">
        <f t="shared" si="62"/>
        <v>1.9650000000000001</v>
      </c>
      <c r="H73" s="152">
        <f t="shared" si="63"/>
        <v>2.5</v>
      </c>
      <c r="I73" s="153">
        <f t="shared" si="64"/>
        <v>4890.5110000000004</v>
      </c>
      <c r="J73" s="154">
        <f t="shared" si="65"/>
        <v>9.5305018541328775E-3</v>
      </c>
      <c r="K73" s="154">
        <f t="shared" si="66"/>
        <v>0.35563262614153135</v>
      </c>
      <c r="L73" s="154">
        <f t="shared" si="67"/>
        <v>0.26275372859809537</v>
      </c>
      <c r="M73" s="155">
        <f t="shared" si="68"/>
        <v>14.124000000000001</v>
      </c>
      <c r="N73" s="156">
        <f t="shared" si="69"/>
        <v>0.123</v>
      </c>
      <c r="O73" s="156">
        <f t="shared" si="70"/>
        <v>4.6210000000000004</v>
      </c>
      <c r="P73" s="157">
        <f t="shared" si="71"/>
        <v>1.8333333333333333E-2</v>
      </c>
      <c r="Q73" s="158">
        <f t="shared" si="72"/>
        <v>91</v>
      </c>
      <c r="R73" s="159">
        <f t="shared" si="73"/>
        <v>22.684070287202506</v>
      </c>
      <c r="S73" s="144">
        <f t="shared" si="74"/>
        <v>6</v>
      </c>
      <c r="T73" s="144">
        <f t="shared" si="75"/>
        <v>226</v>
      </c>
      <c r="U73" t="s">
        <v>117</v>
      </c>
      <c r="V73" t="s">
        <v>122</v>
      </c>
      <c r="W73" t="s">
        <v>117</v>
      </c>
      <c r="X73" s="4" t="s">
        <v>122</v>
      </c>
      <c r="Y73" s="4" t="s">
        <v>298</v>
      </c>
      <c r="Z73" s="4" t="s">
        <v>207</v>
      </c>
      <c r="AA73" s="4" t="s">
        <v>48</v>
      </c>
      <c r="AB73" s="4">
        <v>514</v>
      </c>
      <c r="AC73" s="4">
        <v>4890.5110000000004</v>
      </c>
      <c r="AD73" s="4">
        <v>2488.5</v>
      </c>
      <c r="AE73" s="4">
        <v>1.9650000000000001</v>
      </c>
      <c r="AF73" s="4">
        <v>2.5</v>
      </c>
      <c r="AG73" s="4">
        <v>14.124000000000001</v>
      </c>
      <c r="AH73" s="4">
        <v>339.60268300000001</v>
      </c>
      <c r="AI73" s="4">
        <v>3.2365840000000001</v>
      </c>
      <c r="AJ73" s="4">
        <v>120.773794</v>
      </c>
      <c r="AK73" s="4">
        <v>1285</v>
      </c>
      <c r="AL73" s="4">
        <v>6</v>
      </c>
      <c r="AM73" s="4">
        <v>226</v>
      </c>
      <c r="AN73" s="4">
        <v>91</v>
      </c>
      <c r="AO73" s="4">
        <v>14.400684</v>
      </c>
      <c r="AP73" s="4">
        <v>331.8</v>
      </c>
      <c r="AQ73" s="4">
        <v>1.1000000000000001</v>
      </c>
      <c r="AR73" s="4">
        <v>51</v>
      </c>
      <c r="AS73" s="4">
        <v>6976</v>
      </c>
      <c r="AT73" s="4">
        <v>0.123</v>
      </c>
      <c r="AU73" s="4">
        <v>4.6210000000000004</v>
      </c>
      <c r="AV73" s="4">
        <v>42565</v>
      </c>
      <c r="AW73" s="4">
        <v>0</v>
      </c>
      <c r="AX73" s="4">
        <v>0.61</v>
      </c>
      <c r="AY73">
        <v>0.78600000000000003</v>
      </c>
      <c r="AZ73" t="s">
        <v>69</v>
      </c>
      <c r="BA73" t="s">
        <v>290</v>
      </c>
      <c r="BB73">
        <v>5</v>
      </c>
      <c r="BC73" t="s">
        <v>301</v>
      </c>
      <c r="BD73">
        <v>9</v>
      </c>
      <c r="BE73">
        <v>98444.51</v>
      </c>
      <c r="BF73">
        <v>4.9677843893986579E-2</v>
      </c>
      <c r="BG73">
        <v>3.9046785300673452E-2</v>
      </c>
      <c r="BH73">
        <v>538271.82599999988</v>
      </c>
      <c r="BI73">
        <v>9.0855786310465401E-3</v>
      </c>
      <c r="BJ73">
        <v>7.1412648040025811E-3</v>
      </c>
      <c r="BK73">
        <v>1</v>
      </c>
      <c r="BL73" t="s">
        <v>69</v>
      </c>
      <c r="BM73">
        <v>0</v>
      </c>
      <c r="BN73" t="s">
        <v>811</v>
      </c>
    </row>
    <row r="74" spans="1:66">
      <c r="A74" s="139" t="str">
        <f t="shared" si="56"/>
        <v>삼환교통</v>
      </c>
      <c r="B74" s="139" t="str">
        <f t="shared" si="57"/>
        <v>62</v>
      </c>
      <c r="C74" s="140" t="str">
        <f t="shared" si="58"/>
        <v>70바3171</v>
      </c>
      <c r="D74" s="114" t="str">
        <f t="shared" si="59"/>
        <v>대형</v>
      </c>
      <c r="E74" s="110" t="str">
        <f t="shared" si="60"/>
        <v>F</v>
      </c>
      <c r="F74" s="160">
        <f t="shared" si="61"/>
        <v>0.78782608695652179</v>
      </c>
      <c r="G74" s="161">
        <f t="shared" si="62"/>
        <v>1.8120000000000001</v>
      </c>
      <c r="H74" s="162">
        <f t="shared" si="63"/>
        <v>2.2999999999999998</v>
      </c>
      <c r="I74" s="163">
        <f t="shared" si="64"/>
        <v>4863.0519999999997</v>
      </c>
      <c r="J74" s="164">
        <f t="shared" si="65"/>
        <v>2.3426292030016668E-2</v>
      </c>
      <c r="K74" s="164">
        <f t="shared" si="66"/>
        <v>0.37853147855157127</v>
      </c>
      <c r="L74" s="164">
        <f t="shared" si="67"/>
        <v>0.14168057425666022</v>
      </c>
      <c r="M74" s="165">
        <f t="shared" si="68"/>
        <v>11.045999999999999</v>
      </c>
      <c r="N74" s="166">
        <f t="shared" si="69"/>
        <v>4.1000000000000002E-2</v>
      </c>
      <c r="O74" s="166">
        <f t="shared" si="70"/>
        <v>12.4</v>
      </c>
      <c r="P74" s="167">
        <f t="shared" si="71"/>
        <v>9.0000000000000011E-2</v>
      </c>
      <c r="Q74" s="168">
        <f t="shared" si="72"/>
        <v>88</v>
      </c>
      <c r="R74" s="169">
        <f t="shared" si="73"/>
        <v>23.191863414156497</v>
      </c>
      <c r="S74" s="141">
        <f t="shared" si="74"/>
        <v>2</v>
      </c>
      <c r="T74" s="141">
        <f t="shared" si="75"/>
        <v>603</v>
      </c>
      <c r="U74" t="s">
        <v>117</v>
      </c>
      <c r="V74" t="s">
        <v>122</v>
      </c>
      <c r="W74" t="s">
        <v>117</v>
      </c>
      <c r="X74" s="4" t="s">
        <v>122</v>
      </c>
      <c r="Y74" s="4" t="s">
        <v>300</v>
      </c>
      <c r="Z74" s="4" t="s">
        <v>197</v>
      </c>
      <c r="AA74" s="4" t="s">
        <v>48</v>
      </c>
      <c r="AB74" s="4">
        <v>514</v>
      </c>
      <c r="AC74" s="4">
        <v>4863.0519999999997</v>
      </c>
      <c r="AD74" s="4">
        <v>2683.3</v>
      </c>
      <c r="AE74" s="4">
        <v>1.8120000000000001</v>
      </c>
      <c r="AF74" s="4">
        <v>2.2999999999999998</v>
      </c>
      <c r="AG74" s="4">
        <v>11.045999999999999</v>
      </c>
      <c r="AH74" s="4">
        <v>350.62382000000002</v>
      </c>
      <c r="AI74" s="4">
        <v>8.2138159999999996</v>
      </c>
      <c r="AJ74" s="4">
        <v>132.72215299999999</v>
      </c>
      <c r="AK74" s="4">
        <v>689</v>
      </c>
      <c r="AL74" s="4">
        <v>2</v>
      </c>
      <c r="AM74" s="4">
        <v>603</v>
      </c>
      <c r="AN74" s="4">
        <v>88</v>
      </c>
      <c r="AO74" s="4">
        <v>13.869713000000001</v>
      </c>
      <c r="AP74" s="4">
        <v>186.4</v>
      </c>
      <c r="AQ74" s="4">
        <v>5.4</v>
      </c>
      <c r="AR74" s="4">
        <v>55</v>
      </c>
      <c r="AS74" s="4">
        <v>7844</v>
      </c>
      <c r="AT74" s="4">
        <v>4.1000000000000002E-2</v>
      </c>
      <c r="AU74" s="4">
        <v>12.4</v>
      </c>
      <c r="AV74" s="4">
        <v>38520</v>
      </c>
      <c r="AW74" s="4">
        <v>0</v>
      </c>
      <c r="AX74" s="4">
        <v>0.47</v>
      </c>
      <c r="AY74">
        <v>0.78782608695652179</v>
      </c>
      <c r="AZ74" t="s">
        <v>69</v>
      </c>
      <c r="BA74" t="s">
        <v>290</v>
      </c>
      <c r="BB74">
        <v>4</v>
      </c>
      <c r="BC74" t="s">
        <v>299</v>
      </c>
      <c r="BD74">
        <v>11</v>
      </c>
      <c r="BE74">
        <v>98444.51</v>
      </c>
      <c r="BF74">
        <v>4.9398915185823976E-2</v>
      </c>
      <c r="BG74">
        <v>3.8917754050744803E-2</v>
      </c>
      <c r="BH74">
        <v>538271.82599999988</v>
      </c>
      <c r="BI74">
        <v>9.034565372180562E-3</v>
      </c>
      <c r="BJ74">
        <v>7.117666284517904E-3</v>
      </c>
      <c r="BK74">
        <v>1</v>
      </c>
      <c r="BL74" t="s">
        <v>69</v>
      </c>
      <c r="BM74">
        <v>0</v>
      </c>
      <c r="BN74" t="s">
        <v>811</v>
      </c>
    </row>
    <row r="75" spans="1:66">
      <c r="A75" s="142" t="str">
        <f t="shared" si="56"/>
        <v>삼환교통</v>
      </c>
      <c r="B75" s="142" t="str">
        <f t="shared" si="57"/>
        <v>62</v>
      </c>
      <c r="C75" s="143" t="str">
        <f t="shared" si="58"/>
        <v>70바3172</v>
      </c>
      <c r="D75" s="131" t="str">
        <f t="shared" si="59"/>
        <v>대형</v>
      </c>
      <c r="E75" s="127" t="str">
        <f t="shared" si="60"/>
        <v>C</v>
      </c>
      <c r="F75" s="150">
        <f t="shared" si="61"/>
        <v>0.85260869565217401</v>
      </c>
      <c r="G75" s="151">
        <f t="shared" si="62"/>
        <v>1.9610000000000001</v>
      </c>
      <c r="H75" s="152">
        <f t="shared" si="63"/>
        <v>2.2999999999999998</v>
      </c>
      <c r="I75" s="153">
        <f t="shared" si="64"/>
        <v>4848.241</v>
      </c>
      <c r="J75" s="154">
        <f t="shared" si="65"/>
        <v>1.9325417775802572E-2</v>
      </c>
      <c r="K75" s="154">
        <f t="shared" si="66"/>
        <v>0.36402879560107798</v>
      </c>
      <c r="L75" s="154">
        <f t="shared" si="67"/>
        <v>0.2105918414534261</v>
      </c>
      <c r="M75" s="155">
        <f t="shared" si="68"/>
        <v>9.5169999999999995</v>
      </c>
      <c r="N75" s="156">
        <f t="shared" si="69"/>
        <v>8.3000000000000004E-2</v>
      </c>
      <c r="O75" s="156">
        <f t="shared" si="70"/>
        <v>13.654</v>
      </c>
      <c r="P75" s="157">
        <f t="shared" si="71"/>
        <v>8.666666666666667E-2</v>
      </c>
      <c r="Q75" s="158">
        <f t="shared" si="72"/>
        <v>89</v>
      </c>
      <c r="R75" s="159">
        <f t="shared" si="73"/>
        <v>22.970541924428456</v>
      </c>
      <c r="S75" s="144">
        <f t="shared" si="74"/>
        <v>4</v>
      </c>
      <c r="T75" s="144">
        <f t="shared" si="75"/>
        <v>662</v>
      </c>
      <c r="U75" t="s">
        <v>117</v>
      </c>
      <c r="V75" t="s">
        <v>122</v>
      </c>
      <c r="W75" t="s">
        <v>117</v>
      </c>
      <c r="X75" s="4" t="s">
        <v>122</v>
      </c>
      <c r="Y75" s="4" t="s">
        <v>302</v>
      </c>
      <c r="Z75" s="4" t="s">
        <v>197</v>
      </c>
      <c r="AA75" s="4" t="s">
        <v>48</v>
      </c>
      <c r="AB75" s="4">
        <v>514</v>
      </c>
      <c r="AC75" s="4">
        <v>4848.241</v>
      </c>
      <c r="AD75" s="4">
        <v>2472.3229999999999</v>
      </c>
      <c r="AE75" s="4">
        <v>1.9610000000000001</v>
      </c>
      <c r="AF75" s="4">
        <v>2.2999999999999998</v>
      </c>
      <c r="AG75" s="4">
        <v>9.5169999999999995</v>
      </c>
      <c r="AH75" s="4">
        <v>342.27658500000001</v>
      </c>
      <c r="AI75" s="4">
        <v>6.6146380000000002</v>
      </c>
      <c r="AJ75" s="4">
        <v>124.598533</v>
      </c>
      <c r="AK75" s="4">
        <v>1021</v>
      </c>
      <c r="AL75" s="4">
        <v>4</v>
      </c>
      <c r="AM75" s="4">
        <v>662</v>
      </c>
      <c r="AN75" s="4">
        <v>89</v>
      </c>
      <c r="AO75" s="4">
        <v>14.164687000000001</v>
      </c>
      <c r="AP75" s="4">
        <v>53</v>
      </c>
      <c r="AQ75" s="4">
        <v>5.2</v>
      </c>
      <c r="AR75" s="4">
        <v>27</v>
      </c>
      <c r="AS75" s="4">
        <v>2212</v>
      </c>
      <c r="AT75" s="4">
        <v>8.3000000000000004E-2</v>
      </c>
      <c r="AU75" s="4">
        <v>13.654</v>
      </c>
      <c r="AV75" s="4">
        <v>34931</v>
      </c>
      <c r="AW75" s="4">
        <v>0</v>
      </c>
      <c r="AX75" s="4">
        <v>0.47</v>
      </c>
      <c r="AY75">
        <v>0.85260869565217401</v>
      </c>
      <c r="AZ75" t="s">
        <v>68</v>
      </c>
      <c r="BA75" t="s">
        <v>290</v>
      </c>
      <c r="BB75">
        <v>4</v>
      </c>
      <c r="BC75" t="s">
        <v>964</v>
      </c>
      <c r="BD75">
        <v>10</v>
      </c>
      <c r="BE75">
        <v>98444.51</v>
      </c>
      <c r="BF75">
        <v>4.9248464947410475E-2</v>
      </c>
      <c r="BG75">
        <v>4.1989669461683456E-2</v>
      </c>
      <c r="BH75">
        <v>538271.82599999988</v>
      </c>
      <c r="BI75">
        <v>9.0070495348571356E-3</v>
      </c>
      <c r="BJ75">
        <v>7.6794887555890626E-3</v>
      </c>
      <c r="BK75">
        <v>1</v>
      </c>
      <c r="BL75" t="s">
        <v>69</v>
      </c>
      <c r="BM75">
        <v>2</v>
      </c>
      <c r="BN75" t="s">
        <v>809</v>
      </c>
    </row>
    <row r="76" spans="1:66">
      <c r="A76" s="139" t="str">
        <f t="shared" si="56"/>
        <v>삼환교통</v>
      </c>
      <c r="B76" s="139" t="str">
        <f t="shared" si="57"/>
        <v>62</v>
      </c>
      <c r="C76" s="140" t="str">
        <f t="shared" si="58"/>
        <v>70바3174</v>
      </c>
      <c r="D76" s="114" t="str">
        <f t="shared" si="59"/>
        <v>대형</v>
      </c>
      <c r="E76" s="110" t="str">
        <f t="shared" si="60"/>
        <v>F</v>
      </c>
      <c r="F76" s="160">
        <f t="shared" si="61"/>
        <v>0.79666666666666663</v>
      </c>
      <c r="G76" s="161">
        <f t="shared" si="62"/>
        <v>1.9119999999999999</v>
      </c>
      <c r="H76" s="162">
        <f t="shared" si="63"/>
        <v>2.4</v>
      </c>
      <c r="I76" s="163">
        <f t="shared" si="64"/>
        <v>3832.3319999999999</v>
      </c>
      <c r="J76" s="164">
        <f t="shared" si="65"/>
        <v>1.5490188127405748E-2</v>
      </c>
      <c r="K76" s="164">
        <f t="shared" si="66"/>
        <v>0.37069651872016973</v>
      </c>
      <c r="L76" s="164">
        <f t="shared" si="67"/>
        <v>0.2262330090399266</v>
      </c>
      <c r="M76" s="165">
        <f t="shared" si="68"/>
        <v>9.8889999999999993</v>
      </c>
      <c r="N76" s="166">
        <f t="shared" si="69"/>
        <v>0.23499999999999999</v>
      </c>
      <c r="O76" s="166">
        <f t="shared" si="70"/>
        <v>14.56</v>
      </c>
      <c r="P76" s="167">
        <f t="shared" si="71"/>
        <v>0.19833333333333333</v>
      </c>
      <c r="Q76" s="168">
        <f t="shared" si="72"/>
        <v>92</v>
      </c>
      <c r="R76" s="169">
        <f t="shared" si="73"/>
        <v>23.392277477912501</v>
      </c>
      <c r="S76" s="141">
        <f t="shared" si="74"/>
        <v>9</v>
      </c>
      <c r="T76" s="141">
        <f t="shared" si="75"/>
        <v>558</v>
      </c>
      <c r="U76" t="s">
        <v>117</v>
      </c>
      <c r="V76" t="s">
        <v>122</v>
      </c>
      <c r="W76" t="s">
        <v>117</v>
      </c>
      <c r="X76" s="4" t="s">
        <v>122</v>
      </c>
      <c r="Y76" s="4" t="s">
        <v>304</v>
      </c>
      <c r="Z76" s="4" t="s">
        <v>197</v>
      </c>
      <c r="AA76" s="4" t="s">
        <v>48</v>
      </c>
      <c r="AB76" s="4">
        <v>514</v>
      </c>
      <c r="AC76" s="4">
        <v>3832.3319999999999</v>
      </c>
      <c r="AD76" s="4">
        <v>2004.779</v>
      </c>
      <c r="AE76" s="4">
        <v>1.9119999999999999</v>
      </c>
      <c r="AF76" s="4">
        <v>2.4</v>
      </c>
      <c r="AG76" s="4">
        <v>9.8889999999999993</v>
      </c>
      <c r="AH76" s="4">
        <v>266.90353699999997</v>
      </c>
      <c r="AI76" s="4">
        <v>4.1343860000000001</v>
      </c>
      <c r="AJ76" s="4">
        <v>98.940212000000002</v>
      </c>
      <c r="AK76" s="4">
        <v>867</v>
      </c>
      <c r="AL76" s="4">
        <v>9</v>
      </c>
      <c r="AM76" s="4">
        <v>558</v>
      </c>
      <c r="AN76" s="4">
        <v>92</v>
      </c>
      <c r="AO76" s="4">
        <v>14.35849</v>
      </c>
      <c r="AP76" s="4">
        <v>75.8</v>
      </c>
      <c r="AQ76" s="4">
        <v>11.9</v>
      </c>
      <c r="AR76" s="4">
        <v>40</v>
      </c>
      <c r="AS76" s="4">
        <v>3975</v>
      </c>
      <c r="AT76" s="4">
        <v>0.23499999999999999</v>
      </c>
      <c r="AU76" s="4">
        <v>14.56</v>
      </c>
      <c r="AV76" s="4">
        <v>26750</v>
      </c>
      <c r="AW76" s="4">
        <v>0</v>
      </c>
      <c r="AX76" s="4">
        <v>0.46</v>
      </c>
      <c r="AY76">
        <v>0.79666666666666663</v>
      </c>
      <c r="AZ76" t="s">
        <v>69</v>
      </c>
      <c r="BA76" t="s">
        <v>290</v>
      </c>
      <c r="BB76">
        <v>1</v>
      </c>
      <c r="BC76" t="s">
        <v>312</v>
      </c>
      <c r="BD76">
        <v>12</v>
      </c>
      <c r="BE76">
        <v>98444.51</v>
      </c>
      <c r="BF76">
        <v>3.8928854437896031E-2</v>
      </c>
      <c r="BG76">
        <v>3.1013320702190504E-2</v>
      </c>
      <c r="BH76">
        <v>538271.82599999988</v>
      </c>
      <c r="BI76">
        <v>7.1196964338237547E-3</v>
      </c>
      <c r="BJ76">
        <v>5.6720248256129247E-3</v>
      </c>
      <c r="BK76">
        <v>1</v>
      </c>
      <c r="BL76" t="s">
        <v>69</v>
      </c>
      <c r="BM76">
        <v>0</v>
      </c>
      <c r="BN76" t="s">
        <v>811</v>
      </c>
    </row>
    <row r="77" spans="1:66">
      <c r="A77" s="142" t="str">
        <f t="shared" si="56"/>
        <v>삼환교통</v>
      </c>
      <c r="B77" s="142" t="str">
        <f t="shared" si="57"/>
        <v>62</v>
      </c>
      <c r="C77" s="143" t="str">
        <f t="shared" si="58"/>
        <v>70바3176</v>
      </c>
      <c r="D77" s="131" t="str">
        <f t="shared" si="59"/>
        <v>대형</v>
      </c>
      <c r="E77" s="127" t="str">
        <f t="shared" si="60"/>
        <v>D</v>
      </c>
      <c r="F77" s="150">
        <f t="shared" si="61"/>
        <v>0.81875000000000009</v>
      </c>
      <c r="G77" s="151">
        <f t="shared" si="62"/>
        <v>1.9650000000000001</v>
      </c>
      <c r="H77" s="152">
        <f t="shared" si="63"/>
        <v>2.4</v>
      </c>
      <c r="I77" s="153">
        <f t="shared" si="64"/>
        <v>5032.22</v>
      </c>
      <c r="J77" s="154">
        <f t="shared" si="65"/>
        <v>1.2883584223727771E-2</v>
      </c>
      <c r="K77" s="154">
        <f t="shared" si="66"/>
        <v>0.3934430524776914</v>
      </c>
      <c r="L77" s="154">
        <f t="shared" si="67"/>
        <v>0.19832201294855947</v>
      </c>
      <c r="M77" s="155">
        <f t="shared" si="68"/>
        <v>11.351000000000001</v>
      </c>
      <c r="N77" s="156">
        <f t="shared" si="69"/>
        <v>0.02</v>
      </c>
      <c r="O77" s="156">
        <f t="shared" si="70"/>
        <v>12.162000000000001</v>
      </c>
      <c r="P77" s="157">
        <f t="shared" si="71"/>
        <v>0.47666666666666668</v>
      </c>
      <c r="Q77" s="158">
        <f t="shared" si="72"/>
        <v>92</v>
      </c>
      <c r="R77" s="159">
        <f t="shared" si="73"/>
        <v>24.038494379761975</v>
      </c>
      <c r="S77" s="144">
        <f t="shared" si="74"/>
        <v>1</v>
      </c>
      <c r="T77" s="144">
        <f t="shared" si="75"/>
        <v>612</v>
      </c>
      <c r="U77" t="s">
        <v>117</v>
      </c>
      <c r="V77" t="s">
        <v>122</v>
      </c>
      <c r="W77" t="s">
        <v>117</v>
      </c>
      <c r="X77" s="4" t="s">
        <v>122</v>
      </c>
      <c r="Y77" s="4" t="s">
        <v>305</v>
      </c>
      <c r="Z77" s="4" t="s">
        <v>197</v>
      </c>
      <c r="AA77" s="4" t="s">
        <v>48</v>
      </c>
      <c r="AB77" s="4">
        <v>514</v>
      </c>
      <c r="AC77" s="4">
        <v>5032.22</v>
      </c>
      <c r="AD77" s="4">
        <v>2561.0810000000001</v>
      </c>
      <c r="AE77" s="4">
        <v>1.9650000000000001</v>
      </c>
      <c r="AF77" s="4">
        <v>2.4</v>
      </c>
      <c r="AG77" s="4">
        <v>11.351000000000001</v>
      </c>
      <c r="AH77" s="4">
        <v>352.61825599999997</v>
      </c>
      <c r="AI77" s="4">
        <v>4.5429870000000001</v>
      </c>
      <c r="AJ77" s="4">
        <v>138.73520300000001</v>
      </c>
      <c r="AK77" s="4">
        <v>998</v>
      </c>
      <c r="AL77" s="4">
        <v>1</v>
      </c>
      <c r="AM77" s="4">
        <v>612</v>
      </c>
      <c r="AN77" s="4">
        <v>92</v>
      </c>
      <c r="AO77" s="4">
        <v>14.271013</v>
      </c>
      <c r="AP77" s="4">
        <v>374.5</v>
      </c>
      <c r="AQ77" s="4">
        <v>28.6</v>
      </c>
      <c r="AR77" s="4">
        <v>36</v>
      </c>
      <c r="AS77" s="4">
        <v>3499</v>
      </c>
      <c r="AT77" s="4">
        <v>0.02</v>
      </c>
      <c r="AU77" s="4">
        <v>12.162000000000001</v>
      </c>
      <c r="AV77" s="4">
        <v>41311</v>
      </c>
      <c r="AW77" s="4">
        <v>0</v>
      </c>
      <c r="AX77" s="4">
        <v>0.5</v>
      </c>
      <c r="AY77">
        <v>0.81875000000000009</v>
      </c>
      <c r="AZ77" t="s">
        <v>66</v>
      </c>
      <c r="BA77" t="s">
        <v>290</v>
      </c>
      <c r="BB77">
        <v>2</v>
      </c>
      <c r="BC77" t="s">
        <v>318</v>
      </c>
      <c r="BD77">
        <v>11</v>
      </c>
      <c r="BE77">
        <v>98444.51</v>
      </c>
      <c r="BF77">
        <v>5.1117324876724976E-2</v>
      </c>
      <c r="BG77">
        <v>4.1852309742818582E-2</v>
      </c>
      <c r="BH77">
        <v>538271.82599999988</v>
      </c>
      <c r="BI77">
        <v>9.3488452431095687E-3</v>
      </c>
      <c r="BJ77">
        <v>7.6543670427959599E-3</v>
      </c>
      <c r="BK77">
        <v>1</v>
      </c>
      <c r="BL77" t="s">
        <v>69</v>
      </c>
      <c r="BM77">
        <v>1</v>
      </c>
      <c r="BN77" t="s">
        <v>809</v>
      </c>
    </row>
    <row r="78" spans="1:66">
      <c r="A78" s="139" t="str">
        <f t="shared" si="56"/>
        <v>삼환교통</v>
      </c>
      <c r="B78" s="139" t="str">
        <f t="shared" si="57"/>
        <v>62</v>
      </c>
      <c r="C78" s="140" t="str">
        <f t="shared" si="58"/>
        <v>70바3177</v>
      </c>
      <c r="D78" s="114" t="str">
        <f t="shared" si="59"/>
        <v>대형</v>
      </c>
      <c r="E78" s="110" t="str">
        <f t="shared" si="60"/>
        <v>C</v>
      </c>
      <c r="F78" s="160">
        <f t="shared" si="61"/>
        <v>0.86347826086956525</v>
      </c>
      <c r="G78" s="161">
        <f t="shared" si="62"/>
        <v>1.986</v>
      </c>
      <c r="H78" s="162">
        <f t="shared" si="63"/>
        <v>2.2999999999999998</v>
      </c>
      <c r="I78" s="163">
        <f t="shared" si="64"/>
        <v>4865.067</v>
      </c>
      <c r="J78" s="164">
        <f t="shared" si="65"/>
        <v>9.061978466903764E-3</v>
      </c>
      <c r="K78" s="164">
        <f t="shared" si="66"/>
        <v>0.37196357509154515</v>
      </c>
      <c r="L78" s="164">
        <f t="shared" si="67"/>
        <v>0.16258768892596956</v>
      </c>
      <c r="M78" s="165">
        <f t="shared" si="68"/>
        <v>9.657</v>
      </c>
      <c r="N78" s="166">
        <f t="shared" si="69"/>
        <v>4.1000000000000002E-2</v>
      </c>
      <c r="O78" s="166">
        <f t="shared" si="70"/>
        <v>7.5439999999999996</v>
      </c>
      <c r="P78" s="167">
        <f t="shared" si="71"/>
        <v>1.1883333333333332</v>
      </c>
      <c r="Q78" s="168">
        <f t="shared" si="72"/>
        <v>88</v>
      </c>
      <c r="R78" s="169">
        <f t="shared" si="73"/>
        <v>22.974580928990758</v>
      </c>
      <c r="S78" s="141">
        <f t="shared" si="74"/>
        <v>2</v>
      </c>
      <c r="T78" s="141">
        <f t="shared" si="75"/>
        <v>367</v>
      </c>
      <c r="U78" t="s">
        <v>117</v>
      </c>
      <c r="V78" t="s">
        <v>122</v>
      </c>
      <c r="W78" t="s">
        <v>117</v>
      </c>
      <c r="X78" s="4" t="s">
        <v>122</v>
      </c>
      <c r="Y78" s="4" t="s">
        <v>306</v>
      </c>
      <c r="Z78" s="4" t="s">
        <v>197</v>
      </c>
      <c r="AA78" s="4" t="s">
        <v>48</v>
      </c>
      <c r="AB78" s="4">
        <v>514</v>
      </c>
      <c r="AC78" s="4">
        <v>4865.067</v>
      </c>
      <c r="AD78" s="4">
        <v>2449.4789999999998</v>
      </c>
      <c r="AE78" s="4">
        <v>1.986</v>
      </c>
      <c r="AF78" s="4">
        <v>2.2999999999999998</v>
      </c>
      <c r="AG78" s="4">
        <v>9.657</v>
      </c>
      <c r="AH78" s="4">
        <v>342.11215700000002</v>
      </c>
      <c r="AI78" s="4">
        <v>3.1002130000000001</v>
      </c>
      <c r="AJ78" s="4">
        <v>127.25326099999999</v>
      </c>
      <c r="AK78" s="4">
        <v>791</v>
      </c>
      <c r="AL78" s="4">
        <v>2</v>
      </c>
      <c r="AM78" s="4">
        <v>367</v>
      </c>
      <c r="AN78" s="4">
        <v>88</v>
      </c>
      <c r="AO78" s="4">
        <v>14.220677999999999</v>
      </c>
      <c r="AP78" s="4">
        <v>1198.5</v>
      </c>
      <c r="AQ78" s="4">
        <v>71.3</v>
      </c>
      <c r="AR78" s="4">
        <v>33</v>
      </c>
      <c r="AS78" s="4">
        <v>3794</v>
      </c>
      <c r="AT78" s="4">
        <v>4.1000000000000002E-2</v>
      </c>
      <c r="AU78" s="4">
        <v>7.5439999999999996</v>
      </c>
      <c r="AV78" s="4">
        <v>38640</v>
      </c>
      <c r="AW78" s="4">
        <v>0</v>
      </c>
      <c r="AX78" s="4">
        <v>0.48</v>
      </c>
      <c r="AY78">
        <v>0.86347826086956525</v>
      </c>
      <c r="AZ78" t="s">
        <v>68</v>
      </c>
      <c r="BA78" t="s">
        <v>290</v>
      </c>
      <c r="BB78">
        <v>3</v>
      </c>
      <c r="BC78" t="s">
        <v>965</v>
      </c>
      <c r="BD78">
        <v>10</v>
      </c>
      <c r="BE78">
        <v>98444.51</v>
      </c>
      <c r="BF78">
        <v>4.9419383569484984E-2</v>
      </c>
      <c r="BG78">
        <v>4.2672563377824865E-2</v>
      </c>
      <c r="BH78">
        <v>538271.82599999988</v>
      </c>
      <c r="BI78">
        <v>9.0383088339459194E-3</v>
      </c>
      <c r="BJ78">
        <v>7.8043831931376506E-3</v>
      </c>
      <c r="BK78">
        <v>1</v>
      </c>
      <c r="BL78" t="s">
        <v>69</v>
      </c>
      <c r="BM78">
        <v>2</v>
      </c>
      <c r="BN78" t="s">
        <v>809</v>
      </c>
    </row>
    <row r="79" spans="1:66">
      <c r="A79" s="142" t="str">
        <f t="shared" si="56"/>
        <v>삼환교통</v>
      </c>
      <c r="B79" s="142" t="str">
        <f t="shared" si="57"/>
        <v>62</v>
      </c>
      <c r="C79" s="143" t="str">
        <f t="shared" si="58"/>
        <v>70바3180</v>
      </c>
      <c r="D79" s="131" t="str">
        <f t="shared" si="59"/>
        <v>대형</v>
      </c>
      <c r="E79" s="127" t="str">
        <f t="shared" si="60"/>
        <v>F</v>
      </c>
      <c r="F79" s="150">
        <f t="shared" si="61"/>
        <v>0.78208333333333335</v>
      </c>
      <c r="G79" s="151">
        <f t="shared" si="62"/>
        <v>1.877</v>
      </c>
      <c r="H79" s="152">
        <f t="shared" si="63"/>
        <v>2.4</v>
      </c>
      <c r="I79" s="153">
        <f t="shared" si="64"/>
        <v>4973.6229999999996</v>
      </c>
      <c r="J79" s="154">
        <f t="shared" si="65"/>
        <v>2.0698563801894131E-2</v>
      </c>
      <c r="K79" s="154">
        <f t="shared" si="66"/>
        <v>0.38784032335826812</v>
      </c>
      <c r="L79" s="154">
        <f t="shared" si="67"/>
        <v>0.15541990215181167</v>
      </c>
      <c r="M79" s="155">
        <f t="shared" si="68"/>
        <v>12.632</v>
      </c>
      <c r="N79" s="156">
        <f t="shared" si="69"/>
        <v>0.161</v>
      </c>
      <c r="O79" s="156">
        <f t="shared" si="70"/>
        <v>14.013999999999999</v>
      </c>
      <c r="P79" s="157">
        <f t="shared" si="71"/>
        <v>1.1816666666666669</v>
      </c>
      <c r="Q79" s="158">
        <f t="shared" si="72"/>
        <v>90</v>
      </c>
      <c r="R79" s="159">
        <f t="shared" si="73"/>
        <v>23.6240693802688</v>
      </c>
      <c r="S79" s="144">
        <f t="shared" si="74"/>
        <v>8</v>
      </c>
      <c r="T79" s="144">
        <f t="shared" si="75"/>
        <v>697</v>
      </c>
      <c r="U79" t="s">
        <v>117</v>
      </c>
      <c r="V79" t="s">
        <v>122</v>
      </c>
      <c r="W79" t="s">
        <v>117</v>
      </c>
      <c r="X79" s="4" t="s">
        <v>122</v>
      </c>
      <c r="Y79" s="4" t="s">
        <v>307</v>
      </c>
      <c r="Z79" s="4" t="s">
        <v>197</v>
      </c>
      <c r="AA79" s="4" t="s">
        <v>48</v>
      </c>
      <c r="AB79" s="4">
        <v>514</v>
      </c>
      <c r="AC79" s="4">
        <v>4973.6229999999996</v>
      </c>
      <c r="AD79" s="4">
        <v>2649.527</v>
      </c>
      <c r="AE79" s="4">
        <v>1.877</v>
      </c>
      <c r="AF79" s="4">
        <v>2.4</v>
      </c>
      <c r="AG79" s="4">
        <v>12.632</v>
      </c>
      <c r="AH79" s="4">
        <v>355.952426</v>
      </c>
      <c r="AI79" s="4">
        <v>7.3677039999999998</v>
      </c>
      <c r="AJ79" s="4">
        <v>138.05270400000001</v>
      </c>
      <c r="AK79" s="4">
        <v>773</v>
      </c>
      <c r="AL79" s="4">
        <v>8</v>
      </c>
      <c r="AM79" s="4">
        <v>697</v>
      </c>
      <c r="AN79" s="4">
        <v>90</v>
      </c>
      <c r="AO79" s="4">
        <v>13.972718</v>
      </c>
      <c r="AP79" s="4">
        <v>277.39999999999998</v>
      </c>
      <c r="AQ79" s="4">
        <v>70.900000000000006</v>
      </c>
      <c r="AR79" s="4">
        <v>63</v>
      </c>
      <c r="AS79" s="4">
        <v>8741</v>
      </c>
      <c r="AT79" s="4">
        <v>0.161</v>
      </c>
      <c r="AU79" s="4">
        <v>14.013999999999999</v>
      </c>
      <c r="AV79" s="4">
        <v>41257</v>
      </c>
      <c r="AW79" s="4">
        <v>0</v>
      </c>
      <c r="AX79" s="4">
        <v>0.52</v>
      </c>
      <c r="AY79">
        <v>0.78208333333333335</v>
      </c>
      <c r="AZ79" t="s">
        <v>69</v>
      </c>
      <c r="BA79" t="s">
        <v>290</v>
      </c>
      <c r="BB79">
        <v>6</v>
      </c>
      <c r="BC79" t="s">
        <v>308</v>
      </c>
      <c r="BD79">
        <v>13</v>
      </c>
      <c r="BE79">
        <v>98444.51</v>
      </c>
      <c r="BF79">
        <v>5.0522096153457416E-2</v>
      </c>
      <c r="BG79">
        <v>3.9512489366683154E-2</v>
      </c>
      <c r="BH79">
        <v>538271.82599999988</v>
      </c>
      <c r="BI79">
        <v>9.239983888735058E-3</v>
      </c>
      <c r="BJ79">
        <v>7.22643739964821E-3</v>
      </c>
      <c r="BK79">
        <v>1</v>
      </c>
      <c r="BL79" t="s">
        <v>69</v>
      </c>
      <c r="BM79">
        <v>0</v>
      </c>
      <c r="BN79" t="s">
        <v>811</v>
      </c>
    </row>
    <row r="80" spans="1:66">
      <c r="A80" s="139" t="str">
        <f t="shared" si="56"/>
        <v>삼환교통</v>
      </c>
      <c r="B80" s="139" t="str">
        <f t="shared" si="57"/>
        <v>62</v>
      </c>
      <c r="C80" s="140" t="str">
        <f t="shared" si="58"/>
        <v>70바3181</v>
      </c>
      <c r="D80" s="114" t="str">
        <f t="shared" si="59"/>
        <v>대형</v>
      </c>
      <c r="E80" s="110" t="str">
        <f t="shared" si="60"/>
        <v>B</v>
      </c>
      <c r="F80" s="160">
        <f t="shared" si="61"/>
        <v>0.92520000000000002</v>
      </c>
      <c r="G80" s="161">
        <f t="shared" si="62"/>
        <v>2.3130000000000002</v>
      </c>
      <c r="H80" s="162">
        <f t="shared" si="63"/>
        <v>2.5</v>
      </c>
      <c r="I80" s="163">
        <f t="shared" si="64"/>
        <v>4963.6949999999997</v>
      </c>
      <c r="J80" s="164">
        <f t="shared" si="65"/>
        <v>2.0240560750027864E-2</v>
      </c>
      <c r="K80" s="164">
        <f t="shared" si="66"/>
        <v>0.34650602265368852</v>
      </c>
      <c r="L80" s="164">
        <f t="shared" si="67"/>
        <v>0.14102397508307823</v>
      </c>
      <c r="M80" s="165">
        <f t="shared" si="68"/>
        <v>8.2750000000000004</v>
      </c>
      <c r="N80" s="166">
        <f t="shared" si="69"/>
        <v>0</v>
      </c>
      <c r="O80" s="166">
        <f t="shared" si="70"/>
        <v>8.9049999999999994</v>
      </c>
      <c r="P80" s="167">
        <f t="shared" si="71"/>
        <v>0.39166666666666666</v>
      </c>
      <c r="Q80" s="168">
        <f t="shared" si="72"/>
        <v>89</v>
      </c>
      <c r="R80" s="169">
        <f t="shared" si="73"/>
        <v>22.220655300171735</v>
      </c>
      <c r="S80" s="141">
        <f t="shared" si="74"/>
        <v>0</v>
      </c>
      <c r="T80" s="141">
        <f t="shared" si="75"/>
        <v>442</v>
      </c>
      <c r="U80" t="s">
        <v>117</v>
      </c>
      <c r="V80" t="s">
        <v>122</v>
      </c>
      <c r="W80" t="s">
        <v>117</v>
      </c>
      <c r="X80" s="4" t="s">
        <v>122</v>
      </c>
      <c r="Y80" s="4" t="s">
        <v>309</v>
      </c>
      <c r="Z80" s="4" t="s">
        <v>197</v>
      </c>
      <c r="AA80" s="4" t="s">
        <v>48</v>
      </c>
      <c r="AB80" s="4">
        <v>514</v>
      </c>
      <c r="AC80" s="4">
        <v>4963.6949999999997</v>
      </c>
      <c r="AD80" s="4">
        <v>2146.0349999999999</v>
      </c>
      <c r="AE80" s="4">
        <v>2.3130000000000002</v>
      </c>
      <c r="AF80" s="4">
        <v>2.5</v>
      </c>
      <c r="AG80" s="4">
        <v>8.2750000000000004</v>
      </c>
      <c r="AH80" s="4">
        <v>352.75297399999999</v>
      </c>
      <c r="AI80" s="4">
        <v>7.1399179999999998</v>
      </c>
      <c r="AJ80" s="4">
        <v>122.23103</v>
      </c>
      <c r="AK80" s="4">
        <v>700</v>
      </c>
      <c r="AL80" s="4">
        <v>0</v>
      </c>
      <c r="AM80" s="4">
        <v>442</v>
      </c>
      <c r="AN80" s="4">
        <v>89</v>
      </c>
      <c r="AO80" s="4">
        <v>14.071305000000001</v>
      </c>
      <c r="AP80" s="4">
        <v>128.5</v>
      </c>
      <c r="AQ80" s="4">
        <v>23.5</v>
      </c>
      <c r="AR80" s="4">
        <v>12</v>
      </c>
      <c r="AS80" s="4">
        <v>3902</v>
      </c>
      <c r="AT80" s="4">
        <v>0</v>
      </c>
      <c r="AU80" s="4">
        <v>8.9049999999999994</v>
      </c>
      <c r="AV80" s="4">
        <v>34653</v>
      </c>
      <c r="AW80" s="4">
        <v>0</v>
      </c>
      <c r="AX80" s="4">
        <v>0.53</v>
      </c>
      <c r="AY80">
        <v>0.92520000000000002</v>
      </c>
      <c r="AZ80" t="s">
        <v>67</v>
      </c>
      <c r="BA80" t="s">
        <v>290</v>
      </c>
      <c r="BB80">
        <v>1</v>
      </c>
      <c r="BC80" t="s">
        <v>966</v>
      </c>
      <c r="BD80">
        <v>10</v>
      </c>
      <c r="BE80">
        <v>98444.51</v>
      </c>
      <c r="BF80">
        <v>5.0421247462148981E-2</v>
      </c>
      <c r="BG80">
        <v>4.6649738151980237E-2</v>
      </c>
      <c r="BH80">
        <v>538271.82599999988</v>
      </c>
      <c r="BI80">
        <v>9.2215396761263901E-3</v>
      </c>
      <c r="BJ80">
        <v>8.5317685083521368E-3</v>
      </c>
      <c r="BK80">
        <v>1</v>
      </c>
      <c r="BL80" t="s">
        <v>66</v>
      </c>
      <c r="BM80">
        <v>2</v>
      </c>
      <c r="BN80" t="s">
        <v>809</v>
      </c>
    </row>
    <row r="81" spans="1:66">
      <c r="A81" s="142" t="str">
        <f t="shared" si="56"/>
        <v>삼환교통</v>
      </c>
      <c r="B81" s="142" t="str">
        <f t="shared" si="57"/>
        <v>62</v>
      </c>
      <c r="C81" s="143" t="str">
        <f t="shared" si="58"/>
        <v>70바3193</v>
      </c>
      <c r="D81" s="131" t="str">
        <f t="shared" si="59"/>
        <v>대형</v>
      </c>
      <c r="E81" s="127" t="str">
        <f t="shared" si="60"/>
        <v>F</v>
      </c>
      <c r="F81" s="150">
        <f t="shared" si="61"/>
        <v>0.7964</v>
      </c>
      <c r="G81" s="151">
        <f t="shared" si="62"/>
        <v>1.9910000000000001</v>
      </c>
      <c r="H81" s="152">
        <f t="shared" si="63"/>
        <v>2.5</v>
      </c>
      <c r="I81" s="153">
        <f t="shared" si="64"/>
        <v>5200.3450000000003</v>
      </c>
      <c r="J81" s="154">
        <f t="shared" si="65"/>
        <v>1.7412969972826872E-2</v>
      </c>
      <c r="K81" s="154">
        <f t="shared" si="66"/>
        <v>0.37257705260171897</v>
      </c>
      <c r="L81" s="154">
        <f t="shared" si="67"/>
        <v>0.24979111962764008</v>
      </c>
      <c r="M81" s="155">
        <f t="shared" si="68"/>
        <v>10.475</v>
      </c>
      <c r="N81" s="156">
        <f t="shared" si="69"/>
        <v>9.6000000000000002E-2</v>
      </c>
      <c r="O81" s="156">
        <f t="shared" si="70"/>
        <v>9.6920000000000002</v>
      </c>
      <c r="P81" s="157">
        <f t="shared" si="71"/>
        <v>0.87</v>
      </c>
      <c r="Q81" s="158">
        <f t="shared" si="72"/>
        <v>89</v>
      </c>
      <c r="R81" s="159">
        <f t="shared" si="73"/>
        <v>23.197031326690098</v>
      </c>
      <c r="S81" s="144">
        <f t="shared" si="74"/>
        <v>5</v>
      </c>
      <c r="T81" s="144">
        <f t="shared" si="75"/>
        <v>504</v>
      </c>
      <c r="U81" t="s">
        <v>117</v>
      </c>
      <c r="V81" t="s">
        <v>122</v>
      </c>
      <c r="W81" t="s">
        <v>117</v>
      </c>
      <c r="X81" s="4" t="s">
        <v>122</v>
      </c>
      <c r="Y81" s="4" t="s">
        <v>310</v>
      </c>
      <c r="Z81" s="4" t="s">
        <v>197</v>
      </c>
      <c r="AA81" s="4" t="s">
        <v>48</v>
      </c>
      <c r="AB81" s="4">
        <v>514</v>
      </c>
      <c r="AC81" s="4">
        <v>5200.3450000000003</v>
      </c>
      <c r="AD81" s="4">
        <v>2611.7840000000001</v>
      </c>
      <c r="AE81" s="4">
        <v>1.9910000000000001</v>
      </c>
      <c r="AF81" s="4">
        <v>2.5</v>
      </c>
      <c r="AG81" s="4">
        <v>10.475</v>
      </c>
      <c r="AH81" s="4">
        <v>367.50462499999998</v>
      </c>
      <c r="AI81" s="4">
        <v>6.3993469999999997</v>
      </c>
      <c r="AJ81" s="4">
        <v>136.92379</v>
      </c>
      <c r="AK81" s="4">
        <v>1299</v>
      </c>
      <c r="AL81" s="4">
        <v>5</v>
      </c>
      <c r="AM81" s="4">
        <v>504</v>
      </c>
      <c r="AN81" s="4">
        <v>89</v>
      </c>
      <c r="AO81" s="4">
        <v>14.15042</v>
      </c>
      <c r="AP81" s="4">
        <v>163</v>
      </c>
      <c r="AQ81" s="4">
        <v>52.2</v>
      </c>
      <c r="AR81" s="4">
        <v>13</v>
      </c>
      <c r="AS81" s="4">
        <v>1123</v>
      </c>
      <c r="AT81" s="4">
        <v>9.6000000000000002E-2</v>
      </c>
      <c r="AU81" s="4">
        <v>9.6920000000000002</v>
      </c>
      <c r="AV81" s="4">
        <v>40494</v>
      </c>
      <c r="AW81" s="4">
        <v>0</v>
      </c>
      <c r="AX81" s="4">
        <v>0.5</v>
      </c>
      <c r="AY81">
        <v>0.7964</v>
      </c>
      <c r="AZ81" t="s">
        <v>69</v>
      </c>
      <c r="BA81" t="s">
        <v>290</v>
      </c>
      <c r="BB81">
        <v>3</v>
      </c>
      <c r="BC81" t="s">
        <v>303</v>
      </c>
      <c r="BD81">
        <v>11</v>
      </c>
      <c r="BE81">
        <v>98444.51</v>
      </c>
      <c r="BF81">
        <v>5.2825139766554785E-2</v>
      </c>
      <c r="BG81">
        <v>4.2069941310084229E-2</v>
      </c>
      <c r="BH81">
        <v>538271.82599999988</v>
      </c>
      <c r="BI81">
        <v>9.6611874313481186E-3</v>
      </c>
      <c r="BJ81">
        <v>7.6941696703256412E-3</v>
      </c>
      <c r="BK81">
        <v>1</v>
      </c>
      <c r="BL81" t="s">
        <v>69</v>
      </c>
      <c r="BM81">
        <v>0</v>
      </c>
      <c r="BN81" t="s">
        <v>811</v>
      </c>
    </row>
    <row r="82" spans="1:66">
      <c r="A82" s="139" t="str">
        <f t="shared" si="56"/>
        <v>삼환교통</v>
      </c>
      <c r="B82" s="139" t="str">
        <f t="shared" si="57"/>
        <v>62</v>
      </c>
      <c r="C82" s="140" t="str">
        <f t="shared" si="58"/>
        <v>70바3195</v>
      </c>
      <c r="D82" s="114" t="str">
        <f t="shared" si="59"/>
        <v>대형</v>
      </c>
      <c r="E82" s="110" t="str">
        <f t="shared" si="60"/>
        <v>F</v>
      </c>
      <c r="F82" s="160">
        <f t="shared" si="61"/>
        <v>0.79653846153846153</v>
      </c>
      <c r="G82" s="161">
        <f t="shared" si="62"/>
        <v>2.0710000000000002</v>
      </c>
      <c r="H82" s="162">
        <f t="shared" si="63"/>
        <v>2.6</v>
      </c>
      <c r="I82" s="163">
        <f t="shared" si="64"/>
        <v>5352.7020000000002</v>
      </c>
      <c r="J82" s="164">
        <f t="shared" si="65"/>
        <v>1.2096099119777172E-2</v>
      </c>
      <c r="K82" s="164">
        <f t="shared" si="66"/>
        <v>0.35178961704151274</v>
      </c>
      <c r="L82" s="164">
        <f t="shared" si="67"/>
        <v>0.15599598109515531</v>
      </c>
      <c r="M82" s="165">
        <f t="shared" si="68"/>
        <v>8.4369999999999994</v>
      </c>
      <c r="N82" s="166">
        <f t="shared" si="69"/>
        <v>1.9E-2</v>
      </c>
      <c r="O82" s="166">
        <f t="shared" si="70"/>
        <v>8.0519999999999996</v>
      </c>
      <c r="P82" s="167">
        <f t="shared" si="71"/>
        <v>0.40166666666666667</v>
      </c>
      <c r="Q82" s="168">
        <f t="shared" si="72"/>
        <v>89</v>
      </c>
      <c r="R82" s="169">
        <f t="shared" si="73"/>
        <v>22.668389402069668</v>
      </c>
      <c r="S82" s="141">
        <f t="shared" si="74"/>
        <v>1</v>
      </c>
      <c r="T82" s="141">
        <f t="shared" si="75"/>
        <v>431</v>
      </c>
      <c r="U82" t="s">
        <v>117</v>
      </c>
      <c r="V82" t="s">
        <v>122</v>
      </c>
      <c r="W82" t="s">
        <v>117</v>
      </c>
      <c r="X82" s="4" t="s">
        <v>122</v>
      </c>
      <c r="Y82" s="4" t="s">
        <v>311</v>
      </c>
      <c r="Z82" s="4" t="s">
        <v>197</v>
      </c>
      <c r="AA82" s="4" t="s">
        <v>48</v>
      </c>
      <c r="AB82" s="4">
        <v>514</v>
      </c>
      <c r="AC82" s="4">
        <v>5352.7020000000002</v>
      </c>
      <c r="AD82" s="4">
        <v>2585.2089999999998</v>
      </c>
      <c r="AE82" s="4">
        <v>2.0710000000000002</v>
      </c>
      <c r="AF82" s="4">
        <v>2.6</v>
      </c>
      <c r="AG82" s="4">
        <v>8.4369999999999994</v>
      </c>
      <c r="AH82" s="4">
        <v>371.20793700000002</v>
      </c>
      <c r="AI82" s="4">
        <v>4.4901679999999997</v>
      </c>
      <c r="AJ82" s="4">
        <v>130.587098</v>
      </c>
      <c r="AK82" s="4">
        <v>835</v>
      </c>
      <c r="AL82" s="4">
        <v>1</v>
      </c>
      <c r="AM82" s="4">
        <v>431</v>
      </c>
      <c r="AN82" s="4">
        <v>89</v>
      </c>
      <c r="AO82" s="4">
        <v>14.419686</v>
      </c>
      <c r="AP82" s="4">
        <v>124.8</v>
      </c>
      <c r="AQ82" s="4">
        <v>24.1</v>
      </c>
      <c r="AR82" s="4">
        <v>9</v>
      </c>
      <c r="AS82" s="4">
        <v>545</v>
      </c>
      <c r="AT82" s="4">
        <v>1.9E-2</v>
      </c>
      <c r="AU82" s="4">
        <v>8.0519999999999996</v>
      </c>
      <c r="AV82" s="4">
        <v>43161</v>
      </c>
      <c r="AW82" s="4">
        <v>0</v>
      </c>
      <c r="AX82" s="4">
        <v>0.47</v>
      </c>
      <c r="AY82">
        <v>0.79653846153846153</v>
      </c>
      <c r="AZ82" t="s">
        <v>69</v>
      </c>
      <c r="BA82" t="s">
        <v>290</v>
      </c>
      <c r="BB82">
        <v>2</v>
      </c>
      <c r="BC82" t="s">
        <v>294</v>
      </c>
      <c r="BD82">
        <v>9</v>
      </c>
      <c r="BE82">
        <v>98444.51</v>
      </c>
      <c r="BF82">
        <v>5.4372783205482972E-2</v>
      </c>
      <c r="BG82">
        <v>4.3310013084059705E-2</v>
      </c>
      <c r="BH82">
        <v>538271.82599999988</v>
      </c>
      <c r="BI82">
        <v>9.9442358701493719E-3</v>
      </c>
      <c r="BJ82">
        <v>7.9209663411843653E-3</v>
      </c>
      <c r="BK82">
        <v>1</v>
      </c>
      <c r="BL82" t="s">
        <v>69</v>
      </c>
      <c r="BM82">
        <v>0</v>
      </c>
      <c r="BN82" t="s">
        <v>811</v>
      </c>
    </row>
    <row r="83" spans="1:66">
      <c r="A83" s="142" t="str">
        <f t="shared" si="56"/>
        <v>삼환교통</v>
      </c>
      <c r="B83" s="142" t="str">
        <f t="shared" si="57"/>
        <v>62</v>
      </c>
      <c r="C83" s="143" t="str">
        <f t="shared" si="58"/>
        <v>70바3199</v>
      </c>
      <c r="D83" s="131" t="str">
        <f t="shared" si="59"/>
        <v>대형</v>
      </c>
      <c r="E83" s="127" t="str">
        <f t="shared" si="60"/>
        <v>C</v>
      </c>
      <c r="F83" s="150">
        <f t="shared" si="61"/>
        <v>0.86958333333333349</v>
      </c>
      <c r="G83" s="151">
        <f t="shared" si="62"/>
        <v>2.0870000000000002</v>
      </c>
      <c r="H83" s="152">
        <f t="shared" si="63"/>
        <v>2.4</v>
      </c>
      <c r="I83" s="153">
        <f t="shared" si="64"/>
        <v>5170.4160000000002</v>
      </c>
      <c r="J83" s="154">
        <f t="shared" si="65"/>
        <v>1.0090554361262242E-2</v>
      </c>
      <c r="K83" s="154">
        <f t="shared" si="66"/>
        <v>0.36385858289849327</v>
      </c>
      <c r="L83" s="154">
        <f t="shared" si="67"/>
        <v>0.17348700762182384</v>
      </c>
      <c r="M83" s="155">
        <f t="shared" si="68"/>
        <v>10.404</v>
      </c>
      <c r="N83" s="156">
        <f t="shared" si="69"/>
        <v>1.9E-2</v>
      </c>
      <c r="O83" s="156">
        <f t="shared" si="70"/>
        <v>5.6280000000000001</v>
      </c>
      <c r="P83" s="157">
        <f t="shared" si="71"/>
        <v>0.28666666666666668</v>
      </c>
      <c r="Q83" s="158">
        <f t="shared" si="72"/>
        <v>88</v>
      </c>
      <c r="R83" s="159">
        <f t="shared" si="73"/>
        <v>22.844412518056018</v>
      </c>
      <c r="S83" s="144">
        <f t="shared" si="74"/>
        <v>1</v>
      </c>
      <c r="T83" s="144">
        <f t="shared" si="75"/>
        <v>291</v>
      </c>
      <c r="U83" t="s">
        <v>117</v>
      </c>
      <c r="V83" t="s">
        <v>122</v>
      </c>
      <c r="W83" t="s">
        <v>117</v>
      </c>
      <c r="X83" s="4" t="s">
        <v>122</v>
      </c>
      <c r="Y83" s="4" t="s">
        <v>313</v>
      </c>
      <c r="Z83" s="4" t="s">
        <v>197</v>
      </c>
      <c r="AA83" s="4" t="s">
        <v>48</v>
      </c>
      <c r="AB83" s="4">
        <v>514</v>
      </c>
      <c r="AC83" s="4">
        <v>5170.4160000000002</v>
      </c>
      <c r="AD83" s="4">
        <v>2477.154</v>
      </c>
      <c r="AE83" s="4">
        <v>2.0870000000000002</v>
      </c>
      <c r="AF83" s="4">
        <v>2.4</v>
      </c>
      <c r="AG83" s="4">
        <v>10.404</v>
      </c>
      <c r="AH83" s="4">
        <v>361.52295199999998</v>
      </c>
      <c r="AI83" s="4">
        <v>3.647967</v>
      </c>
      <c r="AJ83" s="4">
        <v>131.543229</v>
      </c>
      <c r="AK83" s="4">
        <v>897</v>
      </c>
      <c r="AL83" s="4">
        <v>1</v>
      </c>
      <c r="AM83" s="4">
        <v>291</v>
      </c>
      <c r="AN83" s="4">
        <v>88</v>
      </c>
      <c r="AO83" s="4">
        <v>14.301764</v>
      </c>
      <c r="AP83" s="4">
        <v>106.6</v>
      </c>
      <c r="AQ83" s="4">
        <v>17.2</v>
      </c>
      <c r="AR83" s="4">
        <v>32</v>
      </c>
      <c r="AS83" s="4">
        <v>4183</v>
      </c>
      <c r="AT83" s="4">
        <v>1.9E-2</v>
      </c>
      <c r="AU83" s="4">
        <v>5.6280000000000001</v>
      </c>
      <c r="AV83" s="4">
        <v>37209</v>
      </c>
      <c r="AW83" s="4">
        <v>0</v>
      </c>
      <c r="AX83" s="4">
        <v>0.53</v>
      </c>
      <c r="AY83">
        <v>0.86958333333333349</v>
      </c>
      <c r="AZ83" t="s">
        <v>68</v>
      </c>
      <c r="BA83" t="s">
        <v>290</v>
      </c>
      <c r="BB83">
        <v>1</v>
      </c>
      <c r="BC83" t="s">
        <v>873</v>
      </c>
      <c r="BD83">
        <v>7</v>
      </c>
      <c r="BE83">
        <v>98444.51</v>
      </c>
      <c r="BF83">
        <v>5.252112078164644E-2</v>
      </c>
      <c r="BG83">
        <v>4.5671491279706725E-2</v>
      </c>
      <c r="BH83">
        <v>538271.82599999988</v>
      </c>
      <c r="BI83">
        <v>9.6055854128988E-3</v>
      </c>
      <c r="BJ83">
        <v>8.3528569819665832E-3</v>
      </c>
      <c r="BK83">
        <v>1</v>
      </c>
      <c r="BL83" t="s">
        <v>66</v>
      </c>
      <c r="BM83">
        <v>1</v>
      </c>
      <c r="BN83" t="s">
        <v>809</v>
      </c>
    </row>
    <row r="84" spans="1:66">
      <c r="A84" s="139" t="str">
        <f t="shared" si="56"/>
        <v>삼환교통</v>
      </c>
      <c r="B84" s="139" t="str">
        <f t="shared" si="57"/>
        <v>62</v>
      </c>
      <c r="C84" s="140" t="str">
        <f t="shared" si="58"/>
        <v>72아1131</v>
      </c>
      <c r="D84" s="114" t="str">
        <f t="shared" si="59"/>
        <v>대형</v>
      </c>
      <c r="E84" s="110" t="str">
        <f t="shared" si="60"/>
        <v>F</v>
      </c>
      <c r="F84" s="160">
        <f t="shared" si="61"/>
        <v>0.76333333333333342</v>
      </c>
      <c r="G84" s="161">
        <f t="shared" si="62"/>
        <v>1.8320000000000001</v>
      </c>
      <c r="H84" s="162">
        <f t="shared" si="63"/>
        <v>2.4</v>
      </c>
      <c r="I84" s="163">
        <f t="shared" si="64"/>
        <v>5328.1319999999996</v>
      </c>
      <c r="J84" s="164">
        <f t="shared" si="65"/>
        <v>1.7592852819897427E-2</v>
      </c>
      <c r="K84" s="164">
        <f t="shared" si="66"/>
        <v>0.38488525093753279</v>
      </c>
      <c r="L84" s="164">
        <f t="shared" si="67"/>
        <v>0.22221671685311101</v>
      </c>
      <c r="M84" s="165">
        <f t="shared" si="68"/>
        <v>12.249000000000001</v>
      </c>
      <c r="N84" s="166">
        <f t="shared" si="69"/>
        <v>0.15</v>
      </c>
      <c r="O84" s="166">
        <f t="shared" si="70"/>
        <v>12.387</v>
      </c>
      <c r="P84" s="167">
        <f t="shared" si="71"/>
        <v>9.6666666666666665E-2</v>
      </c>
      <c r="Q84" s="168">
        <f t="shared" si="72"/>
        <v>89</v>
      </c>
      <c r="R84" s="169">
        <f t="shared" si="73"/>
        <v>23.510229143028415</v>
      </c>
      <c r="S84" s="141">
        <f t="shared" si="74"/>
        <v>8</v>
      </c>
      <c r="T84" s="141">
        <f t="shared" si="75"/>
        <v>660</v>
      </c>
      <c r="U84" t="s">
        <v>117</v>
      </c>
      <c r="V84" t="s">
        <v>122</v>
      </c>
      <c r="W84" t="s">
        <v>117</v>
      </c>
      <c r="X84" s="4" t="s">
        <v>122</v>
      </c>
      <c r="Y84" s="4" t="s">
        <v>315</v>
      </c>
      <c r="Z84" s="4" t="s">
        <v>197</v>
      </c>
      <c r="AA84" s="4" t="s">
        <v>48</v>
      </c>
      <c r="AB84" s="4">
        <v>514</v>
      </c>
      <c r="AC84" s="4">
        <v>5328.1319999999996</v>
      </c>
      <c r="AD84" s="4">
        <v>2908.0920000000001</v>
      </c>
      <c r="AE84" s="4">
        <v>1.8320000000000001</v>
      </c>
      <c r="AF84" s="4">
        <v>2.4</v>
      </c>
      <c r="AG84" s="4">
        <v>12.249000000000001</v>
      </c>
      <c r="AH84" s="4">
        <v>379.283796</v>
      </c>
      <c r="AI84" s="4">
        <v>6.6726840000000003</v>
      </c>
      <c r="AJ84" s="4">
        <v>145.980739</v>
      </c>
      <c r="AK84" s="4">
        <v>1184</v>
      </c>
      <c r="AL84" s="4">
        <v>8</v>
      </c>
      <c r="AM84" s="4">
        <v>660</v>
      </c>
      <c r="AN84" s="4">
        <v>89</v>
      </c>
      <c r="AO84" s="4">
        <v>14.047876</v>
      </c>
      <c r="AP84" s="4">
        <v>259</v>
      </c>
      <c r="AQ84" s="4">
        <v>5.8</v>
      </c>
      <c r="AR84" s="4">
        <v>42</v>
      </c>
      <c r="AS84" s="4">
        <v>4300</v>
      </c>
      <c r="AT84" s="4">
        <v>0.15</v>
      </c>
      <c r="AU84" s="4">
        <v>12.387</v>
      </c>
      <c r="AV84" s="4">
        <v>39155</v>
      </c>
      <c r="AW84" s="4">
        <v>0</v>
      </c>
      <c r="AX84" s="4">
        <v>0.5</v>
      </c>
      <c r="AY84">
        <v>0.76333333333333342</v>
      </c>
      <c r="AZ84" t="s">
        <v>69</v>
      </c>
      <c r="BA84" t="s">
        <v>290</v>
      </c>
      <c r="BB84">
        <v>9</v>
      </c>
      <c r="BC84" t="s">
        <v>835</v>
      </c>
      <c r="BD84">
        <v>10</v>
      </c>
      <c r="BE84">
        <v>98444.51</v>
      </c>
      <c r="BF84">
        <v>5.4123200978906799E-2</v>
      </c>
      <c r="BG84">
        <v>4.1314043413898861E-2</v>
      </c>
      <c r="BH84">
        <v>538271.82599999988</v>
      </c>
      <c r="BI84">
        <v>9.898589787978241E-3</v>
      </c>
      <c r="BJ84">
        <v>7.5559235381567249E-3</v>
      </c>
      <c r="BK84">
        <v>1</v>
      </c>
      <c r="BL84" t="s">
        <v>69</v>
      </c>
      <c r="BM84">
        <v>0</v>
      </c>
      <c r="BN84" t="s">
        <v>811</v>
      </c>
    </row>
    <row r="85" spans="1:66">
      <c r="A85" s="142" t="str">
        <f t="shared" si="56"/>
        <v>삼환교통</v>
      </c>
      <c r="B85" s="142" t="str">
        <f t="shared" si="57"/>
        <v>62</v>
      </c>
      <c r="C85" s="143" t="str">
        <f t="shared" si="58"/>
        <v>72아1192</v>
      </c>
      <c r="D85" s="131" t="str">
        <f t="shared" si="59"/>
        <v>대형</v>
      </c>
      <c r="E85" s="127" t="str">
        <f t="shared" si="60"/>
        <v>C</v>
      </c>
      <c r="F85" s="150">
        <f t="shared" si="61"/>
        <v>0.86916666666666664</v>
      </c>
      <c r="G85" s="151">
        <f t="shared" si="62"/>
        <v>2.0859999999999999</v>
      </c>
      <c r="H85" s="152">
        <f t="shared" si="63"/>
        <v>2.4</v>
      </c>
      <c r="I85" s="153">
        <f t="shared" si="64"/>
        <v>4901.8360000000002</v>
      </c>
      <c r="J85" s="154">
        <f t="shared" si="65"/>
        <v>1.707089368504312E-2</v>
      </c>
      <c r="K85" s="154">
        <f t="shared" si="66"/>
        <v>0.35736938765237741</v>
      </c>
      <c r="L85" s="154">
        <f t="shared" si="67"/>
        <v>0.22746579036915962</v>
      </c>
      <c r="M85" s="155">
        <f t="shared" si="68"/>
        <v>8.5730000000000004</v>
      </c>
      <c r="N85" s="156">
        <f t="shared" si="69"/>
        <v>8.2000000000000003E-2</v>
      </c>
      <c r="O85" s="156">
        <f t="shared" si="70"/>
        <v>9.3640000000000008</v>
      </c>
      <c r="P85" s="157">
        <f t="shared" si="71"/>
        <v>0</v>
      </c>
      <c r="Q85" s="158">
        <f t="shared" si="72"/>
        <v>72</v>
      </c>
      <c r="R85" s="159">
        <f t="shared" si="73"/>
        <v>22.564171022068702</v>
      </c>
      <c r="S85" s="144">
        <f t="shared" si="74"/>
        <v>4</v>
      </c>
      <c r="T85" s="144">
        <f t="shared" si="75"/>
        <v>459</v>
      </c>
      <c r="U85" t="s">
        <v>117</v>
      </c>
      <c r="V85" t="s">
        <v>122</v>
      </c>
      <c r="W85" t="s">
        <v>117</v>
      </c>
      <c r="X85" s="4" t="s">
        <v>122</v>
      </c>
      <c r="Y85" s="4" t="s">
        <v>317</v>
      </c>
      <c r="Z85" s="4" t="s">
        <v>197</v>
      </c>
      <c r="AA85" s="4" t="s">
        <v>48</v>
      </c>
      <c r="AB85" s="4">
        <v>514</v>
      </c>
      <c r="AC85" s="4">
        <v>4901.8360000000002</v>
      </c>
      <c r="AD85" s="4">
        <v>2349.3679999999999</v>
      </c>
      <c r="AE85" s="4">
        <v>2.0859999999999999</v>
      </c>
      <c r="AF85" s="4">
        <v>2.4</v>
      </c>
      <c r="AG85" s="4">
        <v>8.5730000000000004</v>
      </c>
      <c r="AH85" s="4">
        <v>347.27267999999998</v>
      </c>
      <c r="AI85" s="4">
        <v>5.9282550000000001</v>
      </c>
      <c r="AJ85" s="4">
        <v>124.104625</v>
      </c>
      <c r="AK85" s="4">
        <v>1115</v>
      </c>
      <c r="AL85" s="4">
        <v>4</v>
      </c>
      <c r="AM85" s="4">
        <v>459</v>
      </c>
      <c r="AN85" s="4">
        <v>72</v>
      </c>
      <c r="AO85" s="4">
        <v>14.115235999999999</v>
      </c>
      <c r="AP85" s="4">
        <v>31.3</v>
      </c>
      <c r="AQ85" s="4">
        <v>0</v>
      </c>
      <c r="AR85" s="4">
        <v>23</v>
      </c>
      <c r="AS85" s="4">
        <v>4142</v>
      </c>
      <c r="AT85" s="4">
        <v>8.2000000000000003E-2</v>
      </c>
      <c r="AU85" s="4">
        <v>9.3640000000000008</v>
      </c>
      <c r="AV85" s="4">
        <v>40064</v>
      </c>
      <c r="AW85" s="4">
        <v>0</v>
      </c>
      <c r="AX85" s="4">
        <v>0.48</v>
      </c>
      <c r="AY85">
        <v>0.86916666666666664</v>
      </c>
      <c r="AZ85" t="s">
        <v>68</v>
      </c>
      <c r="BA85" t="s">
        <v>290</v>
      </c>
      <c r="BB85">
        <v>2</v>
      </c>
      <c r="BC85" t="s">
        <v>967</v>
      </c>
      <c r="BD85">
        <v>9</v>
      </c>
      <c r="BE85">
        <v>98444.51</v>
      </c>
      <c r="BF85">
        <v>4.9792883320766194E-2</v>
      </c>
      <c r="BG85">
        <v>4.3278314419632619E-2</v>
      </c>
      <c r="BH85">
        <v>538271.82599999988</v>
      </c>
      <c r="BI85">
        <v>9.1066181866260292E-3</v>
      </c>
      <c r="BJ85">
        <v>7.915168973875791E-3</v>
      </c>
      <c r="BK85">
        <v>1</v>
      </c>
      <c r="BL85" t="s">
        <v>69</v>
      </c>
      <c r="BM85">
        <v>2</v>
      </c>
      <c r="BN85" t="s">
        <v>809</v>
      </c>
    </row>
    <row r="86" spans="1:66">
      <c r="A86" s="139" t="str">
        <f t="shared" si="56"/>
        <v>삼환교통</v>
      </c>
      <c r="B86" s="139" t="str">
        <f t="shared" si="57"/>
        <v>79</v>
      </c>
      <c r="C86" s="140" t="str">
        <f t="shared" si="58"/>
        <v>70바3102</v>
      </c>
      <c r="D86" s="114" t="str">
        <f t="shared" si="59"/>
        <v>저상</v>
      </c>
      <c r="E86" s="110" t="str">
        <f t="shared" si="60"/>
        <v>D</v>
      </c>
      <c r="F86" s="160">
        <f t="shared" si="61"/>
        <v>0.83</v>
      </c>
      <c r="G86" s="161">
        <f t="shared" si="62"/>
        <v>1.8260000000000001</v>
      </c>
      <c r="H86" s="162">
        <f t="shared" si="63"/>
        <v>2.2000000000000002</v>
      </c>
      <c r="I86" s="163">
        <f t="shared" si="64"/>
        <v>5072.4129999999996</v>
      </c>
      <c r="J86" s="164">
        <f t="shared" si="65"/>
        <v>3.4929997688623163E-2</v>
      </c>
      <c r="K86" s="164">
        <f t="shared" si="66"/>
        <v>0.3399226391034888</v>
      </c>
      <c r="L86" s="164">
        <f t="shared" si="67"/>
        <v>0.28309997628347694</v>
      </c>
      <c r="M86" s="165">
        <f t="shared" si="68"/>
        <v>14.192</v>
      </c>
      <c r="N86" s="166">
        <f t="shared" si="69"/>
        <v>7.9000000000000001E-2</v>
      </c>
      <c r="O86" s="166">
        <f t="shared" si="70"/>
        <v>13.84</v>
      </c>
      <c r="P86" s="167">
        <f t="shared" si="71"/>
        <v>0</v>
      </c>
      <c r="Q86" s="168">
        <f t="shared" si="72"/>
        <v>84</v>
      </c>
      <c r="R86" s="169">
        <f t="shared" si="73"/>
        <v>28.655844734755963</v>
      </c>
      <c r="S86" s="141">
        <f t="shared" si="74"/>
        <v>4</v>
      </c>
      <c r="T86" s="141">
        <f t="shared" si="75"/>
        <v>702</v>
      </c>
      <c r="U86" t="s">
        <v>117</v>
      </c>
      <c r="V86" t="s">
        <v>123</v>
      </c>
      <c r="W86" t="s">
        <v>117</v>
      </c>
      <c r="X86" s="4" t="s">
        <v>123</v>
      </c>
      <c r="Y86" s="4" t="s">
        <v>319</v>
      </c>
      <c r="Z86" s="4" t="s">
        <v>207</v>
      </c>
      <c r="AA86" s="4" t="s">
        <v>48</v>
      </c>
      <c r="AB86" s="4">
        <v>514</v>
      </c>
      <c r="AC86" s="4">
        <v>5072.4129999999996</v>
      </c>
      <c r="AD86" s="4">
        <v>2778.2730000000001</v>
      </c>
      <c r="AE86" s="4">
        <v>1.8260000000000001</v>
      </c>
      <c r="AF86" s="4">
        <v>2.2000000000000002</v>
      </c>
      <c r="AG86" s="4">
        <v>14.192</v>
      </c>
      <c r="AH86" s="4">
        <v>283.15157900000003</v>
      </c>
      <c r="AI86" s="4">
        <v>9.8904840000000007</v>
      </c>
      <c r="AJ86" s="4">
        <v>96.249632000000005</v>
      </c>
      <c r="AK86" s="4">
        <v>1436</v>
      </c>
      <c r="AL86" s="4">
        <v>4</v>
      </c>
      <c r="AM86" s="4">
        <v>702</v>
      </c>
      <c r="AN86" s="4">
        <v>84</v>
      </c>
      <c r="AO86" s="4">
        <v>17.914124999999999</v>
      </c>
      <c r="AP86" s="4">
        <v>4173.3999999999996</v>
      </c>
      <c r="AQ86" s="4">
        <v>0</v>
      </c>
      <c r="AR86" s="4">
        <v>11</v>
      </c>
      <c r="AS86" s="4">
        <v>2066</v>
      </c>
      <c r="AT86" s="4">
        <v>7.9000000000000001E-2</v>
      </c>
      <c r="AU86" s="4">
        <v>13.84</v>
      </c>
      <c r="AV86" s="4">
        <v>42054</v>
      </c>
      <c r="AW86" s="4">
        <v>0</v>
      </c>
      <c r="AX86" s="4">
        <v>0.45</v>
      </c>
      <c r="AY86">
        <v>0.83</v>
      </c>
      <c r="AZ86" t="s">
        <v>66</v>
      </c>
      <c r="BA86" t="s">
        <v>320</v>
      </c>
      <c r="BB86">
        <v>6</v>
      </c>
      <c r="BC86" t="s">
        <v>841</v>
      </c>
      <c r="BD86">
        <v>9</v>
      </c>
      <c r="BE86">
        <v>88220.469000000012</v>
      </c>
      <c r="BF86">
        <v>5.7497007865600885E-2</v>
      </c>
      <c r="BG86">
        <v>4.7722516528448736E-2</v>
      </c>
      <c r="BH86">
        <v>538271.82599999988</v>
      </c>
      <c r="BI86">
        <v>9.4235156940946797E-3</v>
      </c>
      <c r="BJ86">
        <v>7.8215180260985829E-3</v>
      </c>
      <c r="BK86">
        <v>1</v>
      </c>
      <c r="BL86" t="s">
        <v>66</v>
      </c>
      <c r="BM86">
        <v>0</v>
      </c>
      <c r="BN86" t="s">
        <v>811</v>
      </c>
    </row>
    <row r="87" spans="1:66">
      <c r="A87" s="142" t="str">
        <f t="shared" si="56"/>
        <v>삼환교통</v>
      </c>
      <c r="B87" s="142" t="str">
        <f t="shared" si="57"/>
        <v>79</v>
      </c>
      <c r="C87" s="143" t="str">
        <f t="shared" si="58"/>
        <v>70바3103</v>
      </c>
      <c r="D87" s="131" t="str">
        <f t="shared" si="59"/>
        <v>저상</v>
      </c>
      <c r="E87" s="127" t="str">
        <f t="shared" si="60"/>
        <v>D</v>
      </c>
      <c r="F87" s="150">
        <f t="shared" si="61"/>
        <v>0.81909090909090909</v>
      </c>
      <c r="G87" s="151">
        <f t="shared" si="62"/>
        <v>1.802</v>
      </c>
      <c r="H87" s="152">
        <f t="shared" si="63"/>
        <v>2.2000000000000002</v>
      </c>
      <c r="I87" s="153">
        <f t="shared" si="64"/>
        <v>5550.4229999999998</v>
      </c>
      <c r="J87" s="154">
        <f t="shared" si="65"/>
        <v>2.1464749343329047E-2</v>
      </c>
      <c r="K87" s="154">
        <f t="shared" si="66"/>
        <v>0.326821780750991</v>
      </c>
      <c r="L87" s="154">
        <f t="shared" si="67"/>
        <v>0.27277200314282352</v>
      </c>
      <c r="M87" s="155">
        <f t="shared" si="68"/>
        <v>13.802</v>
      </c>
      <c r="N87" s="156">
        <f t="shared" si="69"/>
        <v>3.5999999999999997E-2</v>
      </c>
      <c r="O87" s="156">
        <f t="shared" si="70"/>
        <v>20.574999999999999</v>
      </c>
      <c r="P87" s="157">
        <f t="shared" si="71"/>
        <v>0</v>
      </c>
      <c r="Q87" s="158">
        <f t="shared" si="72"/>
        <v>83</v>
      </c>
      <c r="R87" s="159">
        <f t="shared" si="73"/>
        <v>27.156766974063711</v>
      </c>
      <c r="S87" s="144">
        <f t="shared" si="74"/>
        <v>2</v>
      </c>
      <c r="T87" s="144">
        <f t="shared" si="75"/>
        <v>1142</v>
      </c>
      <c r="U87" t="s">
        <v>117</v>
      </c>
      <c r="V87" t="s">
        <v>123</v>
      </c>
      <c r="W87" t="s">
        <v>117</v>
      </c>
      <c r="X87" s="4" t="s">
        <v>123</v>
      </c>
      <c r="Y87" s="4" t="s">
        <v>322</v>
      </c>
      <c r="Z87" s="4" t="s">
        <v>207</v>
      </c>
      <c r="AA87" s="4" t="s">
        <v>48</v>
      </c>
      <c r="AB87" s="4">
        <v>514</v>
      </c>
      <c r="AC87" s="4">
        <v>5550.4229999999998</v>
      </c>
      <c r="AD87" s="4">
        <v>3080.8519999999999</v>
      </c>
      <c r="AE87" s="4">
        <v>1.802</v>
      </c>
      <c r="AF87" s="4">
        <v>2.2000000000000002</v>
      </c>
      <c r="AG87" s="4">
        <v>13.802</v>
      </c>
      <c r="AH87" s="4">
        <v>313.61102299999999</v>
      </c>
      <c r="AI87" s="4">
        <v>6.7315820000000004</v>
      </c>
      <c r="AJ87" s="4">
        <v>102.494913</v>
      </c>
      <c r="AK87" s="4">
        <v>1514</v>
      </c>
      <c r="AL87" s="4">
        <v>2</v>
      </c>
      <c r="AM87" s="4">
        <v>1142</v>
      </c>
      <c r="AN87" s="4">
        <v>83</v>
      </c>
      <c r="AO87" s="4">
        <v>17.698429999999998</v>
      </c>
      <c r="AP87" s="4">
        <v>1532.9</v>
      </c>
      <c r="AQ87" s="4">
        <v>0</v>
      </c>
      <c r="AR87" s="4">
        <v>11</v>
      </c>
      <c r="AS87" s="4">
        <v>3000</v>
      </c>
      <c r="AT87" s="4">
        <v>3.5999999999999997E-2</v>
      </c>
      <c r="AU87" s="4">
        <v>20.574999999999999</v>
      </c>
      <c r="AV87" s="4">
        <v>45767</v>
      </c>
      <c r="AW87" s="4">
        <v>0</v>
      </c>
      <c r="AX87" s="4">
        <v>0.46</v>
      </c>
      <c r="AY87">
        <v>0.81909090909090909</v>
      </c>
      <c r="AZ87" t="s">
        <v>66</v>
      </c>
      <c r="BA87" t="s">
        <v>320</v>
      </c>
      <c r="BB87">
        <v>9</v>
      </c>
      <c r="BC87" t="s">
        <v>876</v>
      </c>
      <c r="BD87">
        <v>7</v>
      </c>
      <c r="BE87">
        <v>88220.469000000012</v>
      </c>
      <c r="BF87">
        <v>6.2915364913782079E-2</v>
      </c>
      <c r="BG87">
        <v>5.1533403443016046E-2</v>
      </c>
      <c r="BH87">
        <v>538271.82599999988</v>
      </c>
      <c r="BI87">
        <v>1.0311561430302318E-2</v>
      </c>
      <c r="BJ87">
        <v>8.4461062260930801E-3</v>
      </c>
      <c r="BK87">
        <v>1</v>
      </c>
      <c r="BL87" t="s">
        <v>69</v>
      </c>
      <c r="BM87">
        <v>1</v>
      </c>
      <c r="BN87" t="s">
        <v>809</v>
      </c>
    </row>
    <row r="88" spans="1:66">
      <c r="A88" s="139" t="str">
        <f t="shared" si="56"/>
        <v>삼환교통</v>
      </c>
      <c r="B88" s="139" t="str">
        <f t="shared" si="57"/>
        <v>79</v>
      </c>
      <c r="C88" s="140" t="str">
        <f t="shared" si="58"/>
        <v>70바3108</v>
      </c>
      <c r="D88" s="114" t="str">
        <f t="shared" si="59"/>
        <v>대형</v>
      </c>
      <c r="E88" s="110" t="str">
        <f t="shared" si="60"/>
        <v>C</v>
      </c>
      <c r="F88" s="160">
        <f t="shared" si="61"/>
        <v>0.87119999999999997</v>
      </c>
      <c r="G88" s="161">
        <f t="shared" si="62"/>
        <v>2.1779999999999999</v>
      </c>
      <c r="H88" s="162">
        <f t="shared" si="63"/>
        <v>2.5</v>
      </c>
      <c r="I88" s="163">
        <f t="shared" si="64"/>
        <v>6112.7629999999999</v>
      </c>
      <c r="J88" s="164">
        <f t="shared" si="65"/>
        <v>2.7008851867682673E-2</v>
      </c>
      <c r="K88" s="164">
        <f t="shared" si="66"/>
        <v>0.35880716043039712</v>
      </c>
      <c r="L88" s="164">
        <f t="shared" si="67"/>
        <v>0.22510278903337166</v>
      </c>
      <c r="M88" s="165">
        <f t="shared" si="68"/>
        <v>11.331</v>
      </c>
      <c r="N88" s="166">
        <f t="shared" si="69"/>
        <v>0</v>
      </c>
      <c r="O88" s="166">
        <f t="shared" si="70"/>
        <v>40.064</v>
      </c>
      <c r="P88" s="167">
        <f t="shared" si="71"/>
        <v>0</v>
      </c>
      <c r="Q88" s="168">
        <f t="shared" si="72"/>
        <v>82</v>
      </c>
      <c r="R88" s="169">
        <f t="shared" si="73"/>
        <v>27.726914528887281</v>
      </c>
      <c r="S88" s="141">
        <f t="shared" si="74"/>
        <v>0</v>
      </c>
      <c r="T88" s="141">
        <f t="shared" si="75"/>
        <v>2449</v>
      </c>
      <c r="U88" t="s">
        <v>117</v>
      </c>
      <c r="V88" t="s">
        <v>123</v>
      </c>
      <c r="W88" t="s">
        <v>117</v>
      </c>
      <c r="X88" s="4" t="s">
        <v>123</v>
      </c>
      <c r="Y88" s="4" t="s">
        <v>323</v>
      </c>
      <c r="Z88" s="4" t="s">
        <v>197</v>
      </c>
      <c r="AA88" s="4" t="s">
        <v>48</v>
      </c>
      <c r="AB88" s="4">
        <v>514</v>
      </c>
      <c r="AC88" s="4">
        <v>6112.7629999999999</v>
      </c>
      <c r="AD88" s="4">
        <v>2806.5720000000001</v>
      </c>
      <c r="AE88" s="4">
        <v>2.1779999999999999</v>
      </c>
      <c r="AF88" s="4">
        <v>2.5</v>
      </c>
      <c r="AG88" s="4">
        <v>11.331</v>
      </c>
      <c r="AH88" s="4">
        <v>358.95294799999999</v>
      </c>
      <c r="AI88" s="4">
        <v>9.6949070000000006</v>
      </c>
      <c r="AJ88" s="4">
        <v>128.79488799999999</v>
      </c>
      <c r="AK88" s="4">
        <v>1376</v>
      </c>
      <c r="AL88" s="4">
        <v>0</v>
      </c>
      <c r="AM88" s="4">
        <v>2449</v>
      </c>
      <c r="AN88" s="4">
        <v>82</v>
      </c>
      <c r="AO88" s="4">
        <v>17.029426000000001</v>
      </c>
      <c r="AP88" s="4">
        <v>2009.2</v>
      </c>
      <c r="AQ88" s="4">
        <v>0</v>
      </c>
      <c r="AR88" s="4">
        <v>13</v>
      </c>
      <c r="AS88" s="4">
        <v>3036</v>
      </c>
      <c r="AT88" s="4">
        <v>0</v>
      </c>
      <c r="AU88" s="4">
        <v>40.064</v>
      </c>
      <c r="AV88" s="4">
        <v>54167</v>
      </c>
      <c r="AW88" s="4">
        <v>0</v>
      </c>
      <c r="AX88" s="4">
        <v>0.48</v>
      </c>
      <c r="AY88">
        <v>0.87119999999999997</v>
      </c>
      <c r="AZ88" t="s">
        <v>68</v>
      </c>
      <c r="BA88" t="s">
        <v>320</v>
      </c>
      <c r="BB88">
        <v>2</v>
      </c>
      <c r="BC88" t="s">
        <v>875</v>
      </c>
      <c r="BD88">
        <v>13</v>
      </c>
      <c r="BE88">
        <v>88220.469000000012</v>
      </c>
      <c r="BF88">
        <v>6.9289622570471707E-2</v>
      </c>
      <c r="BG88">
        <v>6.0365119183394947E-2</v>
      </c>
      <c r="BH88">
        <v>538271.82599999988</v>
      </c>
      <c r="BI88">
        <v>1.1356275221434311E-2</v>
      </c>
      <c r="BJ88">
        <v>9.893586972913572E-3</v>
      </c>
      <c r="BK88">
        <v>1</v>
      </c>
      <c r="BL88" t="s">
        <v>66</v>
      </c>
      <c r="BM88">
        <v>1</v>
      </c>
      <c r="BN88" t="s">
        <v>809</v>
      </c>
    </row>
    <row r="89" spans="1:66">
      <c r="A89" s="142" t="str">
        <f t="shared" si="56"/>
        <v>삼환교통</v>
      </c>
      <c r="B89" s="142" t="str">
        <f t="shared" si="57"/>
        <v>79</v>
      </c>
      <c r="C89" s="143" t="str">
        <f t="shared" si="58"/>
        <v>70바3128</v>
      </c>
      <c r="D89" s="131" t="str">
        <f t="shared" si="59"/>
        <v>대형</v>
      </c>
      <c r="E89" s="127" t="str">
        <f t="shared" si="60"/>
        <v>D</v>
      </c>
      <c r="F89" s="150">
        <f t="shared" si="61"/>
        <v>0.8448</v>
      </c>
      <c r="G89" s="151">
        <f t="shared" si="62"/>
        <v>2.1120000000000001</v>
      </c>
      <c r="H89" s="152">
        <f t="shared" si="63"/>
        <v>2.5</v>
      </c>
      <c r="I89" s="153">
        <f t="shared" si="64"/>
        <v>5312.6279999999997</v>
      </c>
      <c r="J89" s="154">
        <f t="shared" si="65"/>
        <v>1.1210554482744585E-2</v>
      </c>
      <c r="K89" s="154">
        <f t="shared" si="66"/>
        <v>0.33234202417517883</v>
      </c>
      <c r="L89" s="154">
        <f t="shared" si="67"/>
        <v>0.20027752743086849</v>
      </c>
      <c r="M89" s="155">
        <f t="shared" si="68"/>
        <v>9.59</v>
      </c>
      <c r="N89" s="156">
        <f t="shared" si="69"/>
        <v>3.7999999999999999E-2</v>
      </c>
      <c r="O89" s="156">
        <f t="shared" si="70"/>
        <v>15.603999999999999</v>
      </c>
      <c r="P89" s="157">
        <f t="shared" si="71"/>
        <v>0</v>
      </c>
      <c r="Q89" s="158">
        <f t="shared" si="72"/>
        <v>82</v>
      </c>
      <c r="R89" s="159">
        <f t="shared" si="73"/>
        <v>27.164407036169173</v>
      </c>
      <c r="S89" s="144">
        <f t="shared" si="74"/>
        <v>2</v>
      </c>
      <c r="T89" s="144">
        <f t="shared" si="75"/>
        <v>829</v>
      </c>
      <c r="U89" t="s">
        <v>117</v>
      </c>
      <c r="V89" t="s">
        <v>123</v>
      </c>
      <c r="W89" t="s">
        <v>117</v>
      </c>
      <c r="X89" s="4" t="s">
        <v>123</v>
      </c>
      <c r="Y89" s="4" t="s">
        <v>324</v>
      </c>
      <c r="Z89" s="4" t="s">
        <v>197</v>
      </c>
      <c r="AA89" s="4" t="s">
        <v>48</v>
      </c>
      <c r="AB89" s="4">
        <v>514</v>
      </c>
      <c r="AC89" s="4">
        <v>5312.6279999999997</v>
      </c>
      <c r="AD89" s="4">
        <v>2515.0749999999998</v>
      </c>
      <c r="AE89" s="4">
        <v>2.1120000000000001</v>
      </c>
      <c r="AF89" s="4">
        <v>2.5</v>
      </c>
      <c r="AG89" s="4">
        <v>9.59</v>
      </c>
      <c r="AH89" s="4">
        <v>297.92656599999998</v>
      </c>
      <c r="AI89" s="4">
        <v>3.3399220000000001</v>
      </c>
      <c r="AJ89" s="4">
        <v>99.013518000000005</v>
      </c>
      <c r="AK89" s="4">
        <v>1064</v>
      </c>
      <c r="AL89" s="4">
        <v>2</v>
      </c>
      <c r="AM89" s="4">
        <v>829</v>
      </c>
      <c r="AN89" s="4">
        <v>82</v>
      </c>
      <c r="AO89" s="4">
        <v>17.832004000000001</v>
      </c>
      <c r="AP89" s="4">
        <v>1335.3</v>
      </c>
      <c r="AQ89" s="4">
        <v>0</v>
      </c>
      <c r="AR89" s="4">
        <v>0</v>
      </c>
      <c r="AS89" s="4">
        <v>0</v>
      </c>
      <c r="AT89" s="4">
        <v>3.7999999999999999E-2</v>
      </c>
      <c r="AU89" s="4">
        <v>15.603999999999999</v>
      </c>
      <c r="AV89" s="4">
        <v>47041</v>
      </c>
      <c r="AW89" s="4">
        <v>0</v>
      </c>
      <c r="AX89" s="4">
        <v>0.43</v>
      </c>
      <c r="AY89">
        <v>0.8448</v>
      </c>
      <c r="AZ89" t="s">
        <v>66</v>
      </c>
      <c r="BA89" t="s">
        <v>320</v>
      </c>
      <c r="BB89">
        <v>2</v>
      </c>
      <c r="BC89" t="s">
        <v>334</v>
      </c>
      <c r="BD89">
        <v>8</v>
      </c>
      <c r="BE89">
        <v>88220.469000000012</v>
      </c>
      <c r="BF89">
        <v>6.0219902027498842E-2</v>
      </c>
      <c r="BG89">
        <v>5.0873773232831022E-2</v>
      </c>
      <c r="BH89">
        <v>538271.82599999988</v>
      </c>
      <c r="BI89">
        <v>9.869786497055116E-3</v>
      </c>
      <c r="BJ89">
        <v>8.3379956327121613E-3</v>
      </c>
      <c r="BK89">
        <v>2</v>
      </c>
      <c r="BL89" t="s">
        <v>66</v>
      </c>
      <c r="BM89">
        <v>0</v>
      </c>
      <c r="BN89" t="s">
        <v>811</v>
      </c>
    </row>
    <row r="90" spans="1:66">
      <c r="A90" s="139" t="str">
        <f t="shared" si="56"/>
        <v>삼환교통</v>
      </c>
      <c r="B90" s="139" t="str">
        <f t="shared" si="57"/>
        <v>79</v>
      </c>
      <c r="C90" s="140" t="str">
        <f t="shared" si="58"/>
        <v>70바3153</v>
      </c>
      <c r="D90" s="114" t="str">
        <f t="shared" si="59"/>
        <v>대형</v>
      </c>
      <c r="E90" s="110" t="str">
        <f t="shared" si="60"/>
        <v>C</v>
      </c>
      <c r="F90" s="160">
        <f t="shared" si="61"/>
        <v>0.86958333333333349</v>
      </c>
      <c r="G90" s="161">
        <f t="shared" si="62"/>
        <v>2.0870000000000002</v>
      </c>
      <c r="H90" s="162">
        <f t="shared" si="63"/>
        <v>2.4</v>
      </c>
      <c r="I90" s="163">
        <f t="shared" si="64"/>
        <v>5839.94</v>
      </c>
      <c r="J90" s="164">
        <f t="shared" si="65"/>
        <v>1.5165438106141117E-2</v>
      </c>
      <c r="K90" s="164">
        <f t="shared" si="66"/>
        <v>0.35785139857018872</v>
      </c>
      <c r="L90" s="164">
        <f t="shared" si="67"/>
        <v>0.19007044592923902</v>
      </c>
      <c r="M90" s="165">
        <f t="shared" si="68"/>
        <v>10.945</v>
      </c>
      <c r="N90" s="166">
        <f t="shared" si="69"/>
        <v>0.188</v>
      </c>
      <c r="O90" s="166">
        <f t="shared" si="70"/>
        <v>35.24</v>
      </c>
      <c r="P90" s="167">
        <f t="shared" si="71"/>
        <v>0</v>
      </c>
      <c r="Q90" s="168">
        <f t="shared" si="72"/>
        <v>83</v>
      </c>
      <c r="R90" s="169">
        <f t="shared" si="73"/>
        <v>27.138905198345721</v>
      </c>
      <c r="S90" s="141">
        <f t="shared" si="74"/>
        <v>11</v>
      </c>
      <c r="T90" s="141">
        <f t="shared" si="75"/>
        <v>2058</v>
      </c>
      <c r="U90" t="s">
        <v>117</v>
      </c>
      <c r="V90" t="s">
        <v>123</v>
      </c>
      <c r="W90" t="s">
        <v>117</v>
      </c>
      <c r="X90" s="4" t="s">
        <v>123</v>
      </c>
      <c r="Y90" s="4" t="s">
        <v>325</v>
      </c>
      <c r="Z90" s="4" t="s">
        <v>197</v>
      </c>
      <c r="AA90" s="4" t="s">
        <v>48</v>
      </c>
      <c r="AB90" s="4">
        <v>514</v>
      </c>
      <c r="AC90" s="4">
        <v>5839.94</v>
      </c>
      <c r="AD90" s="4">
        <v>2798.3719999999998</v>
      </c>
      <c r="AE90" s="4">
        <v>2.0870000000000002</v>
      </c>
      <c r="AF90" s="4">
        <v>2.4</v>
      </c>
      <c r="AG90" s="4">
        <v>10.945</v>
      </c>
      <c r="AH90" s="4">
        <v>343.21019699999999</v>
      </c>
      <c r="AI90" s="4">
        <v>5.2049329999999996</v>
      </c>
      <c r="AJ90" s="4">
        <v>122.81824899999999</v>
      </c>
      <c r="AK90" s="4">
        <v>1110</v>
      </c>
      <c r="AL90" s="4">
        <v>11</v>
      </c>
      <c r="AM90" s="4">
        <v>2058</v>
      </c>
      <c r="AN90" s="4">
        <v>83</v>
      </c>
      <c r="AO90" s="4">
        <v>17.015636000000001</v>
      </c>
      <c r="AP90" s="4">
        <v>2656.3</v>
      </c>
      <c r="AQ90" s="4">
        <v>0</v>
      </c>
      <c r="AR90" s="4">
        <v>48</v>
      </c>
      <c r="AS90" s="4">
        <v>16243</v>
      </c>
      <c r="AT90" s="4">
        <v>0.188</v>
      </c>
      <c r="AU90" s="4">
        <v>35.24</v>
      </c>
      <c r="AV90" s="4">
        <v>46771</v>
      </c>
      <c r="AW90" s="4">
        <v>0</v>
      </c>
      <c r="AX90" s="4">
        <v>0.46</v>
      </c>
      <c r="AY90">
        <v>0.86958333333333349</v>
      </c>
      <c r="AZ90" t="s">
        <v>68</v>
      </c>
      <c r="BA90" t="s">
        <v>320</v>
      </c>
      <c r="BB90">
        <v>3</v>
      </c>
      <c r="BC90" t="s">
        <v>968</v>
      </c>
      <c r="BD90">
        <v>14</v>
      </c>
      <c r="BE90">
        <v>88220.469000000012</v>
      </c>
      <c r="BF90">
        <v>6.6197108972521998E-2</v>
      </c>
      <c r="BG90">
        <v>5.7563902677355595E-2</v>
      </c>
      <c r="BH90">
        <v>538271.82599999988</v>
      </c>
      <c r="BI90">
        <v>1.0849425360784164E-2</v>
      </c>
      <c r="BJ90">
        <v>9.434479469981898E-3</v>
      </c>
      <c r="BK90">
        <v>1</v>
      </c>
      <c r="BL90" t="s">
        <v>69</v>
      </c>
      <c r="BM90">
        <v>2</v>
      </c>
      <c r="BN90" t="s">
        <v>809</v>
      </c>
    </row>
    <row r="91" spans="1:66">
      <c r="A91" s="142" t="str">
        <f t="shared" si="56"/>
        <v>삼환교통</v>
      </c>
      <c r="B91" s="142" t="str">
        <f t="shared" si="57"/>
        <v>79</v>
      </c>
      <c r="C91" s="143" t="str">
        <f t="shared" si="58"/>
        <v>70바3165</v>
      </c>
      <c r="D91" s="131" t="str">
        <f t="shared" si="59"/>
        <v>대형</v>
      </c>
      <c r="E91" s="127" t="str">
        <f t="shared" si="60"/>
        <v>D</v>
      </c>
      <c r="F91" s="150">
        <f t="shared" si="61"/>
        <v>0.82461538461538464</v>
      </c>
      <c r="G91" s="151">
        <f t="shared" si="62"/>
        <v>2.1440000000000001</v>
      </c>
      <c r="H91" s="152">
        <f t="shared" si="63"/>
        <v>2.6</v>
      </c>
      <c r="I91" s="153">
        <f t="shared" si="64"/>
        <v>6039.7740000000003</v>
      </c>
      <c r="J91" s="154">
        <f t="shared" si="65"/>
        <v>1.4350138763687474E-2</v>
      </c>
      <c r="K91" s="154">
        <f t="shared" si="66"/>
        <v>0.33724812529683379</v>
      </c>
      <c r="L91" s="154">
        <f t="shared" si="67"/>
        <v>0.20927935383012675</v>
      </c>
      <c r="M91" s="155">
        <f t="shared" si="68"/>
        <v>10.157999999999999</v>
      </c>
      <c r="N91" s="156">
        <f t="shared" si="69"/>
        <v>0.16600000000000001</v>
      </c>
      <c r="O91" s="156">
        <f t="shared" si="70"/>
        <v>20.448</v>
      </c>
      <c r="P91" s="157">
        <f t="shared" si="71"/>
        <v>0.65</v>
      </c>
      <c r="Q91" s="158">
        <f t="shared" si="72"/>
        <v>86</v>
      </c>
      <c r="R91" s="159">
        <f t="shared" si="73"/>
        <v>27.242891745588388</v>
      </c>
      <c r="S91" s="144">
        <f t="shared" si="74"/>
        <v>10</v>
      </c>
      <c r="T91" s="144">
        <f t="shared" si="75"/>
        <v>1235</v>
      </c>
      <c r="U91" t="s">
        <v>117</v>
      </c>
      <c r="V91" t="s">
        <v>123</v>
      </c>
      <c r="W91" t="s">
        <v>117</v>
      </c>
      <c r="X91" s="4" t="s">
        <v>123</v>
      </c>
      <c r="Y91" s="4" t="s">
        <v>326</v>
      </c>
      <c r="Z91" s="4" t="s">
        <v>197</v>
      </c>
      <c r="AA91" s="4" t="s">
        <v>48</v>
      </c>
      <c r="AB91" s="4">
        <v>514</v>
      </c>
      <c r="AC91" s="4">
        <v>6039.7740000000003</v>
      </c>
      <c r="AD91" s="4">
        <v>2817.25</v>
      </c>
      <c r="AE91" s="4">
        <v>2.1440000000000001</v>
      </c>
      <c r="AF91" s="4">
        <v>2.6</v>
      </c>
      <c r="AG91" s="4">
        <v>10.157999999999999</v>
      </c>
      <c r="AH91" s="4">
        <v>341.91906299999999</v>
      </c>
      <c r="AI91" s="4">
        <v>4.9065859999999999</v>
      </c>
      <c r="AJ91" s="4">
        <v>115.31156300000001</v>
      </c>
      <c r="AK91" s="4">
        <v>1264</v>
      </c>
      <c r="AL91" s="4">
        <v>10</v>
      </c>
      <c r="AM91" s="4">
        <v>1235</v>
      </c>
      <c r="AN91" s="4">
        <v>86</v>
      </c>
      <c r="AO91" s="4">
        <v>17.664338000000001</v>
      </c>
      <c r="AP91" s="4">
        <v>1938.8</v>
      </c>
      <c r="AQ91" s="4">
        <v>39</v>
      </c>
      <c r="AR91" s="4">
        <v>5</v>
      </c>
      <c r="AS91" s="4">
        <v>1456</v>
      </c>
      <c r="AT91" s="4">
        <v>0.16600000000000001</v>
      </c>
      <c r="AU91" s="4">
        <v>20.448</v>
      </c>
      <c r="AV91" s="4">
        <v>50018</v>
      </c>
      <c r="AW91" s="4">
        <v>0</v>
      </c>
      <c r="AX91" s="4">
        <v>0.45</v>
      </c>
      <c r="AY91">
        <v>0.82461538461538464</v>
      </c>
      <c r="AZ91" t="s">
        <v>66</v>
      </c>
      <c r="BA91" t="s">
        <v>320</v>
      </c>
      <c r="BB91">
        <v>7</v>
      </c>
      <c r="BC91" t="s">
        <v>838</v>
      </c>
      <c r="BD91">
        <v>10</v>
      </c>
      <c r="BE91">
        <v>88220.469000000012</v>
      </c>
      <c r="BF91">
        <v>6.8462274894503225E-2</v>
      </c>
      <c r="BG91">
        <v>5.6455045143774966E-2</v>
      </c>
      <c r="BH91">
        <v>538271.82599999988</v>
      </c>
      <c r="BI91">
        <v>1.1220676446847882E-2</v>
      </c>
      <c r="BJ91">
        <v>9.2527424238622539E-3</v>
      </c>
      <c r="BK91">
        <v>1</v>
      </c>
      <c r="BL91" t="s">
        <v>66</v>
      </c>
      <c r="BM91">
        <v>0</v>
      </c>
      <c r="BN91" t="s">
        <v>811</v>
      </c>
    </row>
    <row r="92" spans="1:66">
      <c r="A92" s="139" t="str">
        <f t="shared" si="56"/>
        <v>삼환교통</v>
      </c>
      <c r="B92" s="139" t="str">
        <f t="shared" si="57"/>
        <v>79</v>
      </c>
      <c r="C92" s="140" t="str">
        <f t="shared" si="58"/>
        <v>70바3166</v>
      </c>
      <c r="D92" s="114" t="str">
        <f t="shared" si="59"/>
        <v>대형</v>
      </c>
      <c r="E92" s="110" t="str">
        <f t="shared" si="60"/>
        <v>D</v>
      </c>
      <c r="F92" s="160">
        <f t="shared" si="61"/>
        <v>0.8448</v>
      </c>
      <c r="G92" s="161">
        <f t="shared" si="62"/>
        <v>2.1120000000000001</v>
      </c>
      <c r="H92" s="162">
        <f t="shared" si="63"/>
        <v>2.5</v>
      </c>
      <c r="I92" s="163">
        <f t="shared" si="64"/>
        <v>6056.19</v>
      </c>
      <c r="J92" s="164">
        <f t="shared" si="65"/>
        <v>1.8158445039289376E-2</v>
      </c>
      <c r="K92" s="164">
        <f t="shared" si="66"/>
        <v>0.35107205564932631</v>
      </c>
      <c r="L92" s="164">
        <f t="shared" si="67"/>
        <v>0.25412016465797804</v>
      </c>
      <c r="M92" s="165">
        <f t="shared" si="68"/>
        <v>12.292</v>
      </c>
      <c r="N92" s="166">
        <f t="shared" si="69"/>
        <v>0.215</v>
      </c>
      <c r="O92" s="166">
        <f t="shared" si="70"/>
        <v>25.841000000000001</v>
      </c>
      <c r="P92" s="167">
        <f t="shared" si="71"/>
        <v>0</v>
      </c>
      <c r="Q92" s="168">
        <f t="shared" si="72"/>
        <v>82</v>
      </c>
      <c r="R92" s="169">
        <f t="shared" si="73"/>
        <v>27.72415546819424</v>
      </c>
      <c r="S92" s="141">
        <f t="shared" si="74"/>
        <v>13</v>
      </c>
      <c r="T92" s="141">
        <f t="shared" si="75"/>
        <v>1565</v>
      </c>
      <c r="U92" t="s">
        <v>117</v>
      </c>
      <c r="V92" t="s">
        <v>123</v>
      </c>
      <c r="W92" t="s">
        <v>117</v>
      </c>
      <c r="X92" s="4" t="s">
        <v>123</v>
      </c>
      <c r="Y92" s="4" t="s">
        <v>328</v>
      </c>
      <c r="Z92" s="4" t="s">
        <v>197</v>
      </c>
      <c r="AA92" s="4" t="s">
        <v>48</v>
      </c>
      <c r="AB92" s="4">
        <v>514</v>
      </c>
      <c r="AC92" s="4">
        <v>6056.19</v>
      </c>
      <c r="AD92" s="4">
        <v>2866.8510000000001</v>
      </c>
      <c r="AE92" s="4">
        <v>2.1120000000000001</v>
      </c>
      <c r="AF92" s="4">
        <v>2.5</v>
      </c>
      <c r="AG92" s="4">
        <v>12.292</v>
      </c>
      <c r="AH92" s="4">
        <v>346.314345</v>
      </c>
      <c r="AI92" s="4">
        <v>6.2885299999999997</v>
      </c>
      <c r="AJ92" s="4">
        <v>121.581289</v>
      </c>
      <c r="AK92" s="4">
        <v>1539</v>
      </c>
      <c r="AL92" s="4">
        <v>13</v>
      </c>
      <c r="AM92" s="4">
        <v>1565</v>
      </c>
      <c r="AN92" s="4">
        <v>82</v>
      </c>
      <c r="AO92" s="4">
        <v>17.487551</v>
      </c>
      <c r="AP92" s="4">
        <v>1673.5</v>
      </c>
      <c r="AQ92" s="4">
        <v>0</v>
      </c>
      <c r="AR92" s="4">
        <v>9</v>
      </c>
      <c r="AS92" s="4">
        <v>1592</v>
      </c>
      <c r="AT92" s="4">
        <v>0.215</v>
      </c>
      <c r="AU92" s="4">
        <v>25.841000000000001</v>
      </c>
      <c r="AV92" s="4">
        <v>53570</v>
      </c>
      <c r="AW92" s="4">
        <v>0</v>
      </c>
      <c r="AX92" s="4">
        <v>0.49</v>
      </c>
      <c r="AY92">
        <v>0.8448</v>
      </c>
      <c r="AZ92" t="s">
        <v>66</v>
      </c>
      <c r="BA92" t="s">
        <v>320</v>
      </c>
      <c r="BB92">
        <v>2</v>
      </c>
      <c r="BC92" t="s">
        <v>334</v>
      </c>
      <c r="BD92">
        <v>14</v>
      </c>
      <c r="BE92">
        <v>88220.469000000012</v>
      </c>
      <c r="BF92">
        <v>6.8648354159169103E-2</v>
      </c>
      <c r="BG92">
        <v>5.7994129593666059E-2</v>
      </c>
      <c r="BH92">
        <v>538271.82599999988</v>
      </c>
      <c r="BI92">
        <v>1.1251174049001779E-2</v>
      </c>
      <c r="BJ92">
        <v>9.5049918365967025E-3</v>
      </c>
      <c r="BK92">
        <v>2</v>
      </c>
      <c r="BL92" t="s">
        <v>66</v>
      </c>
      <c r="BM92">
        <v>0</v>
      </c>
      <c r="BN92" t="s">
        <v>811</v>
      </c>
    </row>
    <row r="93" spans="1:66">
      <c r="A93" s="142" t="str">
        <f t="shared" si="56"/>
        <v>삼환교통</v>
      </c>
      <c r="B93" s="142" t="str">
        <f t="shared" si="57"/>
        <v>79</v>
      </c>
      <c r="C93" s="143" t="str">
        <f t="shared" si="58"/>
        <v>70바3167</v>
      </c>
      <c r="D93" s="131" t="str">
        <f t="shared" si="59"/>
        <v>대형</v>
      </c>
      <c r="E93" s="127" t="str">
        <f t="shared" si="60"/>
        <v>C</v>
      </c>
      <c r="F93" s="150">
        <f t="shared" si="61"/>
        <v>0.89826086956521733</v>
      </c>
      <c r="G93" s="151">
        <f t="shared" si="62"/>
        <v>2.0659999999999998</v>
      </c>
      <c r="H93" s="152">
        <f t="shared" si="63"/>
        <v>2.2999999999999998</v>
      </c>
      <c r="I93" s="153">
        <f t="shared" si="64"/>
        <v>6529.4889999999996</v>
      </c>
      <c r="J93" s="154">
        <f t="shared" si="65"/>
        <v>1.7517434906851388E-2</v>
      </c>
      <c r="K93" s="154">
        <f t="shared" si="66"/>
        <v>0.37211113149095409</v>
      </c>
      <c r="L93" s="154">
        <f t="shared" si="67"/>
        <v>0.26066358332175765</v>
      </c>
      <c r="M93" s="155">
        <f t="shared" si="68"/>
        <v>12.961</v>
      </c>
      <c r="N93" s="156">
        <f t="shared" si="69"/>
        <v>0.47499999999999998</v>
      </c>
      <c r="O93" s="156">
        <f t="shared" si="70"/>
        <v>55.853999999999999</v>
      </c>
      <c r="P93" s="157">
        <f t="shared" si="71"/>
        <v>0</v>
      </c>
      <c r="Q93" s="158">
        <f t="shared" si="72"/>
        <v>80</v>
      </c>
      <c r="R93" s="159">
        <f t="shared" si="73"/>
        <v>28.643016021889185</v>
      </c>
      <c r="S93" s="144">
        <f t="shared" si="74"/>
        <v>31</v>
      </c>
      <c r="T93" s="144">
        <f t="shared" si="75"/>
        <v>3647</v>
      </c>
      <c r="U93" t="s">
        <v>117</v>
      </c>
      <c r="V93" t="s">
        <v>123</v>
      </c>
      <c r="W93" t="s">
        <v>117</v>
      </c>
      <c r="X93" s="4" t="s">
        <v>123</v>
      </c>
      <c r="Y93" s="4" t="s">
        <v>329</v>
      </c>
      <c r="Z93" s="4" t="s">
        <v>197</v>
      </c>
      <c r="AA93" s="4" t="s">
        <v>48</v>
      </c>
      <c r="AB93" s="4">
        <v>514</v>
      </c>
      <c r="AC93" s="4">
        <v>6529.4889999999996</v>
      </c>
      <c r="AD93" s="4">
        <v>3159.8679999999999</v>
      </c>
      <c r="AE93" s="4">
        <v>2.0659999999999998</v>
      </c>
      <c r="AF93" s="4">
        <v>2.2999999999999998</v>
      </c>
      <c r="AG93" s="4">
        <v>12.961</v>
      </c>
      <c r="AH93" s="4">
        <v>373.47905300000002</v>
      </c>
      <c r="AI93" s="4">
        <v>6.542395</v>
      </c>
      <c r="AJ93" s="4">
        <v>138.97571300000001</v>
      </c>
      <c r="AK93" s="4">
        <v>1702</v>
      </c>
      <c r="AL93" s="4">
        <v>31</v>
      </c>
      <c r="AM93" s="4">
        <v>3647</v>
      </c>
      <c r="AN93" s="4">
        <v>80</v>
      </c>
      <c r="AO93" s="4">
        <v>17.482877999999999</v>
      </c>
      <c r="AP93" s="4">
        <v>2275.5</v>
      </c>
      <c r="AQ93" s="4">
        <v>0</v>
      </c>
      <c r="AR93" s="4">
        <v>14</v>
      </c>
      <c r="AS93" s="4">
        <v>1768</v>
      </c>
      <c r="AT93" s="4">
        <v>0.47499999999999998</v>
      </c>
      <c r="AU93" s="4">
        <v>55.853999999999999</v>
      </c>
      <c r="AV93" s="4">
        <v>58087</v>
      </c>
      <c r="AW93" s="4">
        <v>0</v>
      </c>
      <c r="AX93" s="4">
        <v>0.48</v>
      </c>
      <c r="AY93">
        <v>0.89826086956521733</v>
      </c>
      <c r="AZ93" t="s">
        <v>68</v>
      </c>
      <c r="BA93" t="s">
        <v>320</v>
      </c>
      <c r="BB93">
        <v>1</v>
      </c>
      <c r="BC93" t="s">
        <v>339</v>
      </c>
      <c r="BD93">
        <v>11</v>
      </c>
      <c r="BE93">
        <v>88220.469000000012</v>
      </c>
      <c r="BF93">
        <v>7.4013310901804422E-2</v>
      </c>
      <c r="BG93">
        <v>6.6483261010055625E-2</v>
      </c>
      <c r="BH93">
        <v>538271.82599999988</v>
      </c>
      <c r="BI93">
        <v>1.2130467701647831E-2</v>
      </c>
      <c r="BJ93">
        <v>1.0896324465914963E-2</v>
      </c>
      <c r="BK93">
        <v>1</v>
      </c>
      <c r="BL93" t="s">
        <v>68</v>
      </c>
      <c r="BM93">
        <v>0</v>
      </c>
      <c r="BN93" t="s">
        <v>811</v>
      </c>
    </row>
    <row r="94" spans="1:66">
      <c r="A94" s="139" t="str">
        <f t="shared" si="56"/>
        <v>삼환교통</v>
      </c>
      <c r="B94" s="139" t="str">
        <f t="shared" si="57"/>
        <v>79</v>
      </c>
      <c r="C94" s="140" t="str">
        <f t="shared" si="58"/>
        <v>70바3168</v>
      </c>
      <c r="D94" s="114" t="str">
        <f t="shared" si="59"/>
        <v>대형</v>
      </c>
      <c r="E94" s="110" t="str">
        <f t="shared" si="60"/>
        <v>D</v>
      </c>
      <c r="F94" s="160">
        <f t="shared" si="61"/>
        <v>0.80166666666666664</v>
      </c>
      <c r="G94" s="161">
        <f t="shared" si="62"/>
        <v>1.9239999999999999</v>
      </c>
      <c r="H94" s="162">
        <f t="shared" si="63"/>
        <v>2.4</v>
      </c>
      <c r="I94" s="163">
        <f t="shared" si="64"/>
        <v>5329.6329999999998</v>
      </c>
      <c r="J94" s="164">
        <f t="shared" si="65"/>
        <v>2.4579966403531918E-2</v>
      </c>
      <c r="K94" s="164">
        <f t="shared" si="66"/>
        <v>0.36705888747685317</v>
      </c>
      <c r="L94" s="164">
        <f t="shared" si="67"/>
        <v>0.23435009502530474</v>
      </c>
      <c r="M94" s="165">
        <f t="shared" si="68"/>
        <v>12.932</v>
      </c>
      <c r="N94" s="166">
        <f t="shared" si="69"/>
        <v>0.188</v>
      </c>
      <c r="O94" s="166">
        <f t="shared" si="70"/>
        <v>38.933</v>
      </c>
      <c r="P94" s="167">
        <f t="shared" si="71"/>
        <v>0</v>
      </c>
      <c r="Q94" s="168">
        <f t="shared" si="72"/>
        <v>81</v>
      </c>
      <c r="R94" s="169">
        <f t="shared" si="73"/>
        <v>28.408748162265844</v>
      </c>
      <c r="S94" s="141">
        <f t="shared" si="74"/>
        <v>10</v>
      </c>
      <c r="T94" s="141">
        <f t="shared" si="75"/>
        <v>2075</v>
      </c>
      <c r="U94" t="s">
        <v>117</v>
      </c>
      <c r="V94" t="s">
        <v>123</v>
      </c>
      <c r="W94" t="s">
        <v>117</v>
      </c>
      <c r="X94" s="4" t="s">
        <v>123</v>
      </c>
      <c r="Y94" s="4" t="s">
        <v>330</v>
      </c>
      <c r="Z94" s="4" t="s">
        <v>197</v>
      </c>
      <c r="AA94" s="4" t="s">
        <v>48</v>
      </c>
      <c r="AB94" s="4">
        <v>514</v>
      </c>
      <c r="AC94" s="4">
        <v>5329.6329999999998</v>
      </c>
      <c r="AD94" s="4">
        <v>2769.6990000000001</v>
      </c>
      <c r="AE94" s="4">
        <v>1.9239999999999999</v>
      </c>
      <c r="AF94" s="4">
        <v>2.4</v>
      </c>
      <c r="AG94" s="4">
        <v>12.932</v>
      </c>
      <c r="AH94" s="4">
        <v>308.37824899999998</v>
      </c>
      <c r="AI94" s="4">
        <v>7.5799269999999996</v>
      </c>
      <c r="AJ94" s="4">
        <v>113.192977</v>
      </c>
      <c r="AK94" s="4">
        <v>1249</v>
      </c>
      <c r="AL94" s="4">
        <v>10</v>
      </c>
      <c r="AM94" s="4">
        <v>2075</v>
      </c>
      <c r="AN94" s="4">
        <v>81</v>
      </c>
      <c r="AO94" s="4">
        <v>17.282778</v>
      </c>
      <c r="AP94" s="4">
        <v>2318.6999999999998</v>
      </c>
      <c r="AQ94" s="4">
        <v>0</v>
      </c>
      <c r="AR94" s="4">
        <v>14</v>
      </c>
      <c r="AS94" s="4">
        <v>3343</v>
      </c>
      <c r="AT94" s="4">
        <v>0.188</v>
      </c>
      <c r="AU94" s="4">
        <v>38.933</v>
      </c>
      <c r="AV94" s="4">
        <v>44562</v>
      </c>
      <c r="AW94" s="4">
        <v>0</v>
      </c>
      <c r="AX94" s="4">
        <v>0.45</v>
      </c>
      <c r="AY94">
        <v>0.80166666666666664</v>
      </c>
      <c r="AZ94" t="s">
        <v>66</v>
      </c>
      <c r="BA94" t="s">
        <v>320</v>
      </c>
      <c r="BB94">
        <v>10</v>
      </c>
      <c r="BC94" t="s">
        <v>877</v>
      </c>
      <c r="BD94">
        <v>11</v>
      </c>
      <c r="BE94">
        <v>88220.469000000012</v>
      </c>
      <c r="BF94">
        <v>6.0412657747262705E-2</v>
      </c>
      <c r="BG94">
        <v>4.8430813960722269E-2</v>
      </c>
      <c r="BH94">
        <v>538271.82599999988</v>
      </c>
      <c r="BI94">
        <v>9.9013783418788869E-3</v>
      </c>
      <c r="BJ94">
        <v>7.9376049707395747E-3</v>
      </c>
      <c r="BK94">
        <v>1</v>
      </c>
      <c r="BL94" t="s">
        <v>69</v>
      </c>
      <c r="BM94">
        <v>1</v>
      </c>
      <c r="BN94" t="s">
        <v>809</v>
      </c>
    </row>
    <row r="95" spans="1:66">
      <c r="A95" s="142" t="str">
        <f t="shared" si="56"/>
        <v>삼환교통</v>
      </c>
      <c r="B95" s="142" t="str">
        <f t="shared" si="57"/>
        <v>79</v>
      </c>
      <c r="C95" s="143" t="str">
        <f t="shared" si="58"/>
        <v>70바3170</v>
      </c>
      <c r="D95" s="131" t="str">
        <f t="shared" si="59"/>
        <v>대형</v>
      </c>
      <c r="E95" s="127" t="str">
        <f t="shared" si="60"/>
        <v>F</v>
      </c>
      <c r="F95" s="150">
        <f t="shared" si="61"/>
        <v>0.74461538461538457</v>
      </c>
      <c r="G95" s="151">
        <f t="shared" si="62"/>
        <v>1.9359999999999999</v>
      </c>
      <c r="H95" s="152">
        <f t="shared" si="63"/>
        <v>2.6</v>
      </c>
      <c r="I95" s="153">
        <f t="shared" si="64"/>
        <v>6368.808</v>
      </c>
      <c r="J95" s="154">
        <f t="shared" si="65"/>
        <v>1.0657889550187311E-2</v>
      </c>
      <c r="K95" s="154">
        <f t="shared" si="66"/>
        <v>0.34167304315866803</v>
      </c>
      <c r="L95" s="154">
        <f t="shared" si="67"/>
        <v>0.17601409871360543</v>
      </c>
      <c r="M95" s="155">
        <f t="shared" si="68"/>
        <v>10.311</v>
      </c>
      <c r="N95" s="156">
        <f t="shared" si="69"/>
        <v>0.11</v>
      </c>
      <c r="O95" s="156">
        <f t="shared" si="70"/>
        <v>17.46</v>
      </c>
      <c r="P95" s="157">
        <f t="shared" si="71"/>
        <v>0</v>
      </c>
      <c r="Q95" s="158">
        <f t="shared" si="72"/>
        <v>80</v>
      </c>
      <c r="R95" s="159">
        <f t="shared" si="73"/>
        <v>26.593014919653054</v>
      </c>
      <c r="S95" s="144">
        <f t="shared" si="74"/>
        <v>7</v>
      </c>
      <c r="T95" s="144">
        <f t="shared" si="75"/>
        <v>1112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332</v>
      </c>
      <c r="Z95" s="4" t="s">
        <v>197</v>
      </c>
      <c r="AA95" s="4" t="s">
        <v>48</v>
      </c>
      <c r="AB95" s="4">
        <v>514</v>
      </c>
      <c r="AC95" s="4">
        <v>6368.808</v>
      </c>
      <c r="AD95" s="4">
        <v>3290.52</v>
      </c>
      <c r="AE95" s="4">
        <v>1.9359999999999999</v>
      </c>
      <c r="AF95" s="4">
        <v>2.6</v>
      </c>
      <c r="AG95" s="4">
        <v>10.311</v>
      </c>
      <c r="AH95" s="4">
        <v>369.77489600000001</v>
      </c>
      <c r="AI95" s="4">
        <v>3.94102</v>
      </c>
      <c r="AJ95" s="4">
        <v>126.342114</v>
      </c>
      <c r="AK95" s="4">
        <v>1121</v>
      </c>
      <c r="AL95" s="4">
        <v>7</v>
      </c>
      <c r="AM95" s="4">
        <v>1112</v>
      </c>
      <c r="AN95" s="4">
        <v>80</v>
      </c>
      <c r="AO95" s="4">
        <v>17.223472999999998</v>
      </c>
      <c r="AP95" s="4">
        <v>1981.8</v>
      </c>
      <c r="AQ95" s="4">
        <v>0</v>
      </c>
      <c r="AR95" s="4">
        <v>13</v>
      </c>
      <c r="AS95" s="4">
        <v>2305</v>
      </c>
      <c r="AT95" s="4">
        <v>0.11</v>
      </c>
      <c r="AU95" s="4">
        <v>17.46</v>
      </c>
      <c r="AV95" s="4">
        <v>49116</v>
      </c>
      <c r="AW95" s="4">
        <v>0</v>
      </c>
      <c r="AX95" s="4">
        <v>0.42</v>
      </c>
      <c r="AY95">
        <v>0.74461538461538457</v>
      </c>
      <c r="AZ95" t="s">
        <v>69</v>
      </c>
      <c r="BA95" t="s">
        <v>320</v>
      </c>
      <c r="BB95">
        <v>2</v>
      </c>
      <c r="BC95" t="s">
        <v>840</v>
      </c>
      <c r="BD95">
        <v>11</v>
      </c>
      <c r="BE95">
        <v>88220.469000000012</v>
      </c>
      <c r="BF95">
        <v>7.2191953547651164E-2</v>
      </c>
      <c r="BG95">
        <v>5.3755239257020249E-2</v>
      </c>
      <c r="BH95">
        <v>538271.82599999988</v>
      </c>
      <c r="BI95">
        <v>1.1831954957270978E-2</v>
      </c>
      <c r="BJ95">
        <v>8.810255691260236E-3</v>
      </c>
      <c r="BK95">
        <v>1</v>
      </c>
      <c r="BL95" t="s">
        <v>69</v>
      </c>
      <c r="BM95">
        <v>0</v>
      </c>
      <c r="BN95" t="s">
        <v>811</v>
      </c>
    </row>
    <row r="96" spans="1:66">
      <c r="A96" s="139" t="str">
        <f t="shared" si="56"/>
        <v>삼환교통</v>
      </c>
      <c r="B96" s="139" t="str">
        <f t="shared" si="57"/>
        <v>79</v>
      </c>
      <c r="C96" s="140" t="str">
        <f t="shared" si="58"/>
        <v>70바3179</v>
      </c>
      <c r="D96" s="114" t="str">
        <f t="shared" si="59"/>
        <v>대형</v>
      </c>
      <c r="E96" s="110" t="str">
        <f t="shared" si="60"/>
        <v>D</v>
      </c>
      <c r="F96" s="160">
        <f t="shared" si="61"/>
        <v>0.83217391304347832</v>
      </c>
      <c r="G96" s="161">
        <f t="shared" si="62"/>
        <v>1.9139999999999999</v>
      </c>
      <c r="H96" s="162">
        <f t="shared" si="63"/>
        <v>2.2999999999999998</v>
      </c>
      <c r="I96" s="163">
        <f t="shared" si="64"/>
        <v>6445.607</v>
      </c>
      <c r="J96" s="164">
        <f t="shared" si="65"/>
        <v>3.1647266759590162E-2</v>
      </c>
      <c r="K96" s="164">
        <f t="shared" si="66"/>
        <v>0.38131479883736558</v>
      </c>
      <c r="L96" s="164">
        <f t="shared" si="67"/>
        <v>0.247920793185188</v>
      </c>
      <c r="M96" s="165">
        <f t="shared" si="68"/>
        <v>14.885999999999999</v>
      </c>
      <c r="N96" s="166">
        <f t="shared" si="69"/>
        <v>0.217</v>
      </c>
      <c r="O96" s="166">
        <f t="shared" si="70"/>
        <v>45.286999999999999</v>
      </c>
      <c r="P96" s="167">
        <f t="shared" si="71"/>
        <v>0.11333333333333333</v>
      </c>
      <c r="Q96" s="168">
        <f t="shared" si="72"/>
        <v>83</v>
      </c>
      <c r="R96" s="169">
        <f t="shared" si="73"/>
        <v>29.097241239545284</v>
      </c>
      <c r="S96" s="141">
        <f t="shared" si="74"/>
        <v>14</v>
      </c>
      <c r="T96" s="141">
        <f t="shared" si="75"/>
        <v>2919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333</v>
      </c>
      <c r="Z96" s="4" t="s">
        <v>197</v>
      </c>
      <c r="AA96" s="4" t="s">
        <v>48</v>
      </c>
      <c r="AB96" s="4">
        <v>514</v>
      </c>
      <c r="AC96" s="4">
        <v>6445.607</v>
      </c>
      <c r="AD96" s="4">
        <v>3367.3180000000002</v>
      </c>
      <c r="AE96" s="4">
        <v>1.9139999999999999</v>
      </c>
      <c r="AF96" s="4">
        <v>2.2999999999999998</v>
      </c>
      <c r="AG96" s="4">
        <v>14.885999999999999</v>
      </c>
      <c r="AH96" s="4">
        <v>377.351292</v>
      </c>
      <c r="AI96" s="4">
        <v>11.942137000000001</v>
      </c>
      <c r="AJ96" s="4">
        <v>143.88963200000001</v>
      </c>
      <c r="AK96" s="4">
        <v>1598</v>
      </c>
      <c r="AL96" s="4">
        <v>14</v>
      </c>
      <c r="AM96" s="4">
        <v>2919</v>
      </c>
      <c r="AN96" s="4">
        <v>83</v>
      </c>
      <c r="AO96" s="4">
        <v>17.081184</v>
      </c>
      <c r="AP96" s="4">
        <v>2266.6</v>
      </c>
      <c r="AQ96" s="4">
        <v>6.8</v>
      </c>
      <c r="AR96" s="4">
        <v>75</v>
      </c>
      <c r="AS96" s="4">
        <v>17818</v>
      </c>
      <c r="AT96" s="4">
        <v>0.217</v>
      </c>
      <c r="AU96" s="4">
        <v>45.286999999999999</v>
      </c>
      <c r="AV96" s="4">
        <v>57056</v>
      </c>
      <c r="AW96" s="4">
        <v>0</v>
      </c>
      <c r="AX96" s="4">
        <v>0.48</v>
      </c>
      <c r="AY96">
        <v>0.83217391304347832</v>
      </c>
      <c r="AZ96" t="s">
        <v>66</v>
      </c>
      <c r="BA96" t="s">
        <v>320</v>
      </c>
      <c r="BB96">
        <v>5</v>
      </c>
      <c r="BC96" t="s">
        <v>818</v>
      </c>
      <c r="BD96">
        <v>12</v>
      </c>
      <c r="BE96">
        <v>88220.469000000012</v>
      </c>
      <c r="BF96">
        <v>7.3062488479856066E-2</v>
      </c>
      <c r="BG96">
        <v>6.0800696934975876E-2</v>
      </c>
      <c r="BH96">
        <v>538271.82599999988</v>
      </c>
      <c r="BI96">
        <v>1.1974631939959646E-2</v>
      </c>
      <c r="BJ96">
        <v>9.964976318731637E-3</v>
      </c>
      <c r="BK96">
        <v>1</v>
      </c>
      <c r="BL96" t="s">
        <v>69</v>
      </c>
      <c r="BM96">
        <v>1</v>
      </c>
      <c r="BN96" t="s">
        <v>809</v>
      </c>
    </row>
    <row r="97" spans="1:66">
      <c r="A97" s="142" t="str">
        <f t="shared" si="56"/>
        <v>삼환교통</v>
      </c>
      <c r="B97" s="142" t="str">
        <f t="shared" si="57"/>
        <v>79</v>
      </c>
      <c r="C97" s="143" t="str">
        <f t="shared" si="58"/>
        <v>70바3190</v>
      </c>
      <c r="D97" s="131" t="str">
        <f t="shared" si="59"/>
        <v>대형</v>
      </c>
      <c r="E97" s="127" t="str">
        <f t="shared" si="60"/>
        <v>D</v>
      </c>
      <c r="F97" s="150">
        <f t="shared" si="61"/>
        <v>0.84538461538461529</v>
      </c>
      <c r="G97" s="151">
        <f t="shared" si="62"/>
        <v>2.198</v>
      </c>
      <c r="H97" s="152">
        <f t="shared" si="63"/>
        <v>2.6</v>
      </c>
      <c r="I97" s="153">
        <f t="shared" si="64"/>
        <v>5792.06</v>
      </c>
      <c r="J97" s="154">
        <f t="shared" si="65"/>
        <v>2.1792814739572289E-2</v>
      </c>
      <c r="K97" s="154">
        <f t="shared" si="66"/>
        <v>0.36665115915627333</v>
      </c>
      <c r="L97" s="154">
        <f t="shared" si="67"/>
        <v>0.1546945300980998</v>
      </c>
      <c r="M97" s="155">
        <f t="shared" si="68"/>
        <v>10.284000000000001</v>
      </c>
      <c r="N97" s="156">
        <f t="shared" si="69"/>
        <v>6.9000000000000006E-2</v>
      </c>
      <c r="O97" s="156">
        <f t="shared" si="70"/>
        <v>23.86</v>
      </c>
      <c r="P97" s="157">
        <f t="shared" si="71"/>
        <v>0.19166666666666668</v>
      </c>
      <c r="Q97" s="158">
        <f t="shared" si="72"/>
        <v>91</v>
      </c>
      <c r="R97" s="159">
        <f t="shared" si="73"/>
        <v>28.136210648186292</v>
      </c>
      <c r="S97" s="144">
        <f t="shared" si="74"/>
        <v>4</v>
      </c>
      <c r="T97" s="144">
        <f t="shared" si="75"/>
        <v>1382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335</v>
      </c>
      <c r="Z97" s="4" t="s">
        <v>197</v>
      </c>
      <c r="AA97" s="4" t="s">
        <v>48</v>
      </c>
      <c r="AB97" s="4">
        <v>514</v>
      </c>
      <c r="AC97" s="4">
        <v>5792.06</v>
      </c>
      <c r="AD97" s="4">
        <v>2634.8130000000001</v>
      </c>
      <c r="AE97" s="4">
        <v>2.198</v>
      </c>
      <c r="AF97" s="4">
        <v>2.6</v>
      </c>
      <c r="AG97" s="4">
        <v>10.284000000000001</v>
      </c>
      <c r="AH97" s="4">
        <v>336.61324100000002</v>
      </c>
      <c r="AI97" s="4">
        <v>7.33575</v>
      </c>
      <c r="AJ97" s="4">
        <v>123.419635</v>
      </c>
      <c r="AK97" s="4">
        <v>896</v>
      </c>
      <c r="AL97" s="4">
        <v>4</v>
      </c>
      <c r="AM97" s="4">
        <v>1382</v>
      </c>
      <c r="AN97" s="4">
        <v>91</v>
      </c>
      <c r="AO97" s="4">
        <v>17.206869000000001</v>
      </c>
      <c r="AP97" s="4">
        <v>2612.1</v>
      </c>
      <c r="AQ97" s="4">
        <v>11.5</v>
      </c>
      <c r="AR97" s="4">
        <v>46</v>
      </c>
      <c r="AS97" s="4">
        <v>10839</v>
      </c>
      <c r="AT97" s="4">
        <v>6.9000000000000006E-2</v>
      </c>
      <c r="AU97" s="4">
        <v>23.86</v>
      </c>
      <c r="AV97" s="4">
        <v>49256</v>
      </c>
      <c r="AW97" s="4">
        <v>0</v>
      </c>
      <c r="AX97" s="4">
        <v>0.45</v>
      </c>
      <c r="AY97">
        <v>0.84538461538461529</v>
      </c>
      <c r="AZ97" t="s">
        <v>66</v>
      </c>
      <c r="BA97" t="s">
        <v>320</v>
      </c>
      <c r="BB97">
        <v>1</v>
      </c>
      <c r="BC97" t="s">
        <v>321</v>
      </c>
      <c r="BD97">
        <v>10</v>
      </c>
      <c r="BE97">
        <v>88220.469000000012</v>
      </c>
      <c r="BF97">
        <v>6.5654377783913156E-2</v>
      </c>
      <c r="BG97">
        <v>5.5503200911169656E-2</v>
      </c>
      <c r="BH97">
        <v>538271.82599999988</v>
      </c>
      <c r="BI97">
        <v>1.076047402116863E-2</v>
      </c>
      <c r="BJ97">
        <v>9.0967391917417869E-3</v>
      </c>
      <c r="BK97">
        <v>1</v>
      </c>
      <c r="BL97" t="s">
        <v>66</v>
      </c>
      <c r="BM97">
        <v>0</v>
      </c>
      <c r="BN97" t="s">
        <v>811</v>
      </c>
    </row>
    <row r="98" spans="1:66">
      <c r="A98" s="139" t="str">
        <f t="shared" si="56"/>
        <v>삼환교통</v>
      </c>
      <c r="B98" s="139" t="str">
        <f t="shared" si="57"/>
        <v>79</v>
      </c>
      <c r="C98" s="140" t="str">
        <f t="shared" si="58"/>
        <v>70바3194</v>
      </c>
      <c r="D98" s="114" t="str">
        <f t="shared" si="59"/>
        <v>대형</v>
      </c>
      <c r="E98" s="110" t="str">
        <f t="shared" si="60"/>
        <v>F</v>
      </c>
      <c r="F98" s="160">
        <f t="shared" si="61"/>
        <v>0.76500000000000001</v>
      </c>
      <c r="G98" s="161">
        <f t="shared" si="62"/>
        <v>1.8360000000000001</v>
      </c>
      <c r="H98" s="162">
        <f t="shared" si="63"/>
        <v>2.4</v>
      </c>
      <c r="I98" s="163">
        <f t="shared" si="64"/>
        <v>5894.4639999999999</v>
      </c>
      <c r="J98" s="164">
        <f t="shared" si="65"/>
        <v>2.2272325997986744E-2</v>
      </c>
      <c r="K98" s="164">
        <f t="shared" si="66"/>
        <v>0.37345162340044336</v>
      </c>
      <c r="L98" s="164">
        <f t="shared" si="67"/>
        <v>0.1959465695269324</v>
      </c>
      <c r="M98" s="165">
        <f t="shared" si="68"/>
        <v>13.728999999999999</v>
      </c>
      <c r="N98" s="166">
        <f t="shared" si="69"/>
        <v>1.7000000000000001E-2</v>
      </c>
      <c r="O98" s="166">
        <f t="shared" si="70"/>
        <v>45.177999999999997</v>
      </c>
      <c r="P98" s="167">
        <f t="shared" si="71"/>
        <v>0</v>
      </c>
      <c r="Q98" s="168">
        <f t="shared" si="72"/>
        <v>83</v>
      </c>
      <c r="R98" s="169">
        <f t="shared" si="73"/>
        <v>28.182978468125544</v>
      </c>
      <c r="S98" s="141">
        <f t="shared" si="74"/>
        <v>1</v>
      </c>
      <c r="T98" s="141">
        <f t="shared" si="75"/>
        <v>2663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336</v>
      </c>
      <c r="Z98" s="4" t="s">
        <v>197</v>
      </c>
      <c r="AA98" s="4" t="s">
        <v>48</v>
      </c>
      <c r="AB98" s="4">
        <v>514</v>
      </c>
      <c r="AC98" s="4">
        <v>5894.4639999999999</v>
      </c>
      <c r="AD98" s="4">
        <v>3211.05</v>
      </c>
      <c r="AE98" s="4">
        <v>1.8360000000000001</v>
      </c>
      <c r="AF98" s="4">
        <v>2.4</v>
      </c>
      <c r="AG98" s="4">
        <v>13.728999999999999</v>
      </c>
      <c r="AH98" s="4">
        <v>346.11629699999997</v>
      </c>
      <c r="AI98" s="4">
        <v>7.7088150000000004</v>
      </c>
      <c r="AJ98" s="4">
        <v>129.25769299999999</v>
      </c>
      <c r="AK98" s="4">
        <v>1155</v>
      </c>
      <c r="AL98" s="4">
        <v>1</v>
      </c>
      <c r="AM98" s="4">
        <v>2663</v>
      </c>
      <c r="AN98" s="4">
        <v>83</v>
      </c>
      <c r="AO98" s="4">
        <v>17.030297999999998</v>
      </c>
      <c r="AP98" s="4">
        <v>2148.3000000000002</v>
      </c>
      <c r="AQ98" s="4">
        <v>0</v>
      </c>
      <c r="AR98" s="4">
        <v>59</v>
      </c>
      <c r="AS98" s="4">
        <v>13033</v>
      </c>
      <c r="AT98" s="4">
        <v>1.7000000000000001E-2</v>
      </c>
      <c r="AU98" s="4">
        <v>45.177999999999997</v>
      </c>
      <c r="AV98" s="4">
        <v>50484</v>
      </c>
      <c r="AW98" s="4">
        <v>0</v>
      </c>
      <c r="AX98" s="4">
        <v>0.45</v>
      </c>
      <c r="AY98">
        <v>0.76500000000000001</v>
      </c>
      <c r="AZ98" t="s">
        <v>69</v>
      </c>
      <c r="BA98" t="s">
        <v>320</v>
      </c>
      <c r="BB98">
        <v>1</v>
      </c>
      <c r="BC98" t="s">
        <v>331</v>
      </c>
      <c r="BD98">
        <v>13</v>
      </c>
      <c r="BE98">
        <v>88220.469000000012</v>
      </c>
      <c r="BF98">
        <v>6.6815151481454935E-2</v>
      </c>
      <c r="BG98">
        <v>5.1113590883313027E-2</v>
      </c>
      <c r="BH98">
        <v>538271.82599999988</v>
      </c>
      <c r="BI98">
        <v>1.0950719906339666E-2</v>
      </c>
      <c r="BJ98">
        <v>8.3773007283498447E-3</v>
      </c>
      <c r="BK98">
        <v>1</v>
      </c>
      <c r="BL98" t="s">
        <v>69</v>
      </c>
      <c r="BM98">
        <v>0</v>
      </c>
      <c r="BN98" t="s">
        <v>811</v>
      </c>
    </row>
    <row r="99" spans="1:66">
      <c r="A99" s="142" t="str">
        <f t="shared" si="56"/>
        <v>삼환교통</v>
      </c>
      <c r="B99" s="142" t="str">
        <f t="shared" si="57"/>
        <v>79</v>
      </c>
      <c r="C99" s="143" t="str">
        <f t="shared" si="58"/>
        <v>70바3196</v>
      </c>
      <c r="D99" s="131" t="str">
        <f t="shared" si="59"/>
        <v>대형</v>
      </c>
      <c r="E99" s="127" t="str">
        <f t="shared" si="60"/>
        <v>D</v>
      </c>
      <c r="F99" s="150">
        <f t="shared" si="61"/>
        <v>0.83679999999999999</v>
      </c>
      <c r="G99" s="151">
        <f t="shared" si="62"/>
        <v>2.0920000000000001</v>
      </c>
      <c r="H99" s="152">
        <f t="shared" si="63"/>
        <v>2.5</v>
      </c>
      <c r="I99" s="153">
        <f t="shared" si="64"/>
        <v>5682.3029999999999</v>
      </c>
      <c r="J99" s="154">
        <f t="shared" si="65"/>
        <v>2.8507730877429957E-2</v>
      </c>
      <c r="K99" s="154">
        <f t="shared" si="66"/>
        <v>0.35348886168867905</v>
      </c>
      <c r="L99" s="154">
        <f t="shared" si="67"/>
        <v>0.20871819049424151</v>
      </c>
      <c r="M99" s="155">
        <f t="shared" si="68"/>
        <v>10.744999999999999</v>
      </c>
      <c r="N99" s="156">
        <f t="shared" si="69"/>
        <v>8.7999999999999995E-2</v>
      </c>
      <c r="O99" s="156">
        <f t="shared" si="70"/>
        <v>27.858000000000001</v>
      </c>
      <c r="P99" s="157">
        <f t="shared" si="71"/>
        <v>0</v>
      </c>
      <c r="Q99" s="158">
        <f t="shared" si="72"/>
        <v>82</v>
      </c>
      <c r="R99" s="159">
        <f t="shared" si="73"/>
        <v>27.493489115270851</v>
      </c>
      <c r="S99" s="144">
        <f t="shared" si="74"/>
        <v>5</v>
      </c>
      <c r="T99" s="144">
        <f t="shared" si="75"/>
        <v>1583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337</v>
      </c>
      <c r="Z99" s="4" t="s">
        <v>197</v>
      </c>
      <c r="AA99" s="4" t="s">
        <v>48</v>
      </c>
      <c r="AB99" s="4">
        <v>514</v>
      </c>
      <c r="AC99" s="4">
        <v>5682.3029999999999</v>
      </c>
      <c r="AD99" s="4">
        <v>2716.11</v>
      </c>
      <c r="AE99" s="4">
        <v>2.0920000000000001</v>
      </c>
      <c r="AF99" s="4">
        <v>2.5</v>
      </c>
      <c r="AG99" s="4">
        <v>10.744999999999999</v>
      </c>
      <c r="AH99" s="4">
        <v>334.42879199999999</v>
      </c>
      <c r="AI99" s="4">
        <v>9.5338060000000002</v>
      </c>
      <c r="AJ99" s="4">
        <v>118.216853</v>
      </c>
      <c r="AK99" s="4">
        <v>1186</v>
      </c>
      <c r="AL99" s="4">
        <v>5</v>
      </c>
      <c r="AM99" s="4">
        <v>1583</v>
      </c>
      <c r="AN99" s="4">
        <v>82</v>
      </c>
      <c r="AO99" s="4">
        <v>16.991069</v>
      </c>
      <c r="AP99" s="4">
        <v>1639.5</v>
      </c>
      <c r="AQ99" s="4">
        <v>0</v>
      </c>
      <c r="AR99" s="4">
        <v>21</v>
      </c>
      <c r="AS99" s="4">
        <v>5963</v>
      </c>
      <c r="AT99" s="4">
        <v>8.7999999999999995E-2</v>
      </c>
      <c r="AU99" s="4">
        <v>27.858000000000001</v>
      </c>
      <c r="AV99" s="4">
        <v>44863</v>
      </c>
      <c r="AW99" s="4">
        <v>0</v>
      </c>
      <c r="AX99" s="4">
        <v>0.45</v>
      </c>
      <c r="AY99">
        <v>0.83679999999999999</v>
      </c>
      <c r="AZ99" t="s">
        <v>66</v>
      </c>
      <c r="BA99" t="s">
        <v>320</v>
      </c>
      <c r="BB99">
        <v>4</v>
      </c>
      <c r="BC99" t="s">
        <v>327</v>
      </c>
      <c r="BD99">
        <v>13</v>
      </c>
      <c r="BE99">
        <v>88220.469000000012</v>
      </c>
      <c r="BF99">
        <v>6.4410256082406442E-2</v>
      </c>
      <c r="BG99">
        <v>5.3898502289757712E-2</v>
      </c>
      <c r="BH99">
        <v>538271.82599999988</v>
      </c>
      <c r="BI99">
        <v>1.0556567751699494E-2</v>
      </c>
      <c r="BJ99">
        <v>8.8337358946221356E-3</v>
      </c>
      <c r="BK99">
        <v>1</v>
      </c>
      <c r="BL99" t="s">
        <v>69</v>
      </c>
      <c r="BM99">
        <v>1</v>
      </c>
      <c r="BN99" t="s">
        <v>809</v>
      </c>
    </row>
    <row r="100" spans="1:66">
      <c r="A100" s="139" t="str">
        <f t="shared" si="56"/>
        <v>삼환교통</v>
      </c>
      <c r="B100" s="139" t="str">
        <f t="shared" si="57"/>
        <v>79</v>
      </c>
      <c r="C100" s="140" t="str">
        <f t="shared" si="58"/>
        <v>70바3198</v>
      </c>
      <c r="D100" s="114" t="str">
        <f t="shared" si="59"/>
        <v>대형</v>
      </c>
      <c r="E100" s="110" t="str">
        <f t="shared" si="60"/>
        <v>D</v>
      </c>
      <c r="F100" s="160">
        <f t="shared" si="61"/>
        <v>0.82000000000000006</v>
      </c>
      <c r="G100" s="161">
        <f t="shared" si="62"/>
        <v>1.968</v>
      </c>
      <c r="H100" s="162">
        <f t="shared" si="63"/>
        <v>2.4</v>
      </c>
      <c r="I100" s="163">
        <f t="shared" si="64"/>
        <v>6193.9740000000002</v>
      </c>
      <c r="J100" s="164">
        <f t="shared" si="65"/>
        <v>2.2676518292569708E-2</v>
      </c>
      <c r="K100" s="164">
        <f t="shared" si="66"/>
        <v>0.36494268362302795</v>
      </c>
      <c r="L100" s="164">
        <f t="shared" si="67"/>
        <v>0.19938734001789479</v>
      </c>
      <c r="M100" s="165">
        <f t="shared" si="68"/>
        <v>13.29</v>
      </c>
      <c r="N100" s="166">
        <f t="shared" si="69"/>
        <v>0.19400000000000001</v>
      </c>
      <c r="O100" s="166">
        <f t="shared" si="70"/>
        <v>37.149000000000001</v>
      </c>
      <c r="P100" s="167">
        <f t="shared" si="71"/>
        <v>1.1266666666666665</v>
      </c>
      <c r="Q100" s="168">
        <f t="shared" si="72"/>
        <v>90</v>
      </c>
      <c r="R100" s="169">
        <f t="shared" si="73"/>
        <v>28.932974693733321</v>
      </c>
      <c r="S100" s="141">
        <f t="shared" si="74"/>
        <v>12</v>
      </c>
      <c r="T100" s="141">
        <f t="shared" si="75"/>
        <v>2301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338</v>
      </c>
      <c r="Z100" s="4" t="s">
        <v>197</v>
      </c>
      <c r="AA100" s="4" t="s">
        <v>48</v>
      </c>
      <c r="AB100" s="4">
        <v>514</v>
      </c>
      <c r="AC100" s="4">
        <v>6193.9740000000002</v>
      </c>
      <c r="AD100" s="4">
        <v>3147.5239999999999</v>
      </c>
      <c r="AE100" s="4">
        <v>1.968</v>
      </c>
      <c r="AF100" s="4">
        <v>2.4</v>
      </c>
      <c r="AG100" s="4">
        <v>13.29</v>
      </c>
      <c r="AH100" s="4">
        <v>349.58655900000002</v>
      </c>
      <c r="AI100" s="4">
        <v>7.9274060000000004</v>
      </c>
      <c r="AJ100" s="4">
        <v>127.57905700000001</v>
      </c>
      <c r="AK100" s="4">
        <v>1235</v>
      </c>
      <c r="AL100" s="4">
        <v>12</v>
      </c>
      <c r="AM100" s="4">
        <v>2301</v>
      </c>
      <c r="AN100" s="4">
        <v>90</v>
      </c>
      <c r="AO100" s="4">
        <v>17.717998000000001</v>
      </c>
      <c r="AP100" s="4">
        <v>2672.7</v>
      </c>
      <c r="AQ100" s="4">
        <v>67.599999999999994</v>
      </c>
      <c r="AR100" s="4">
        <v>16</v>
      </c>
      <c r="AS100" s="4">
        <v>2130</v>
      </c>
      <c r="AT100" s="4">
        <v>0.19400000000000001</v>
      </c>
      <c r="AU100" s="4">
        <v>37.149000000000001</v>
      </c>
      <c r="AV100" s="4">
        <v>52856</v>
      </c>
      <c r="AW100" s="4">
        <v>0</v>
      </c>
      <c r="AX100" s="4">
        <v>0.46</v>
      </c>
      <c r="AY100">
        <v>0.82000000000000006</v>
      </c>
      <c r="AZ100" t="s">
        <v>66</v>
      </c>
      <c r="BA100" t="s">
        <v>320</v>
      </c>
      <c r="BB100">
        <v>8</v>
      </c>
      <c r="BC100" t="s">
        <v>839</v>
      </c>
      <c r="BD100">
        <v>11</v>
      </c>
      <c r="BE100">
        <v>88220.469000000012</v>
      </c>
      <c r="BF100">
        <v>7.0210168572103146E-2</v>
      </c>
      <c r="BG100">
        <v>5.7572338229124581E-2</v>
      </c>
      <c r="BH100">
        <v>538271.82599999988</v>
      </c>
      <c r="BI100">
        <v>1.1507148806261322E-2</v>
      </c>
      <c r="BJ100">
        <v>9.435862021134285E-3</v>
      </c>
      <c r="BK100">
        <v>1</v>
      </c>
      <c r="BL100" t="s">
        <v>69</v>
      </c>
      <c r="BM100">
        <v>1</v>
      </c>
      <c r="BN100" t="s">
        <v>809</v>
      </c>
    </row>
    <row r="101" spans="1:66">
      <c r="A101" s="142" t="str">
        <f t="shared" si="56"/>
        <v>삼환교통</v>
      </c>
      <c r="B101" s="142" t="str">
        <f t="shared" si="57"/>
        <v>급행99</v>
      </c>
      <c r="C101" s="143" t="str">
        <f t="shared" si="58"/>
        <v>70바3117</v>
      </c>
      <c r="D101" s="131" t="str">
        <f t="shared" si="59"/>
        <v>대형</v>
      </c>
      <c r="E101" s="127" t="str">
        <f t="shared" si="60"/>
        <v>B</v>
      </c>
      <c r="F101" s="150">
        <f t="shared" si="61"/>
        <v>0.93766666666666676</v>
      </c>
      <c r="G101" s="151">
        <f t="shared" si="62"/>
        <v>2.8130000000000002</v>
      </c>
      <c r="H101" s="152">
        <f t="shared" si="63"/>
        <v>3</v>
      </c>
      <c r="I101" s="153">
        <f t="shared" si="64"/>
        <v>6484.7039999999997</v>
      </c>
      <c r="J101" s="154">
        <f t="shared" si="65"/>
        <v>1.1138059560484232E-2</v>
      </c>
      <c r="K101" s="154">
        <f t="shared" si="66"/>
        <v>0.3355637732236757</v>
      </c>
      <c r="L101" s="154">
        <f t="shared" si="67"/>
        <v>0.19229867700977563</v>
      </c>
      <c r="M101" s="155">
        <f t="shared" si="68"/>
        <v>9.5920000000000005</v>
      </c>
      <c r="N101" s="156">
        <f t="shared" si="69"/>
        <v>3.1E-2</v>
      </c>
      <c r="O101" s="156">
        <f t="shared" si="70"/>
        <v>9.9459999999999997</v>
      </c>
      <c r="P101" s="157">
        <f t="shared" si="71"/>
        <v>0</v>
      </c>
      <c r="Q101" s="158">
        <f t="shared" si="72"/>
        <v>73</v>
      </c>
      <c r="R101" s="159">
        <f t="shared" si="73"/>
        <v>28.810262875104481</v>
      </c>
      <c r="S101" s="144">
        <f t="shared" si="74"/>
        <v>2</v>
      </c>
      <c r="T101" s="144">
        <f t="shared" si="75"/>
        <v>645</v>
      </c>
      <c r="U101" t="s">
        <v>117</v>
      </c>
      <c r="V101" t="s">
        <v>124</v>
      </c>
      <c r="W101" t="s">
        <v>117</v>
      </c>
      <c r="X101" s="4" t="s">
        <v>124</v>
      </c>
      <c r="Y101" s="4" t="s">
        <v>340</v>
      </c>
      <c r="Z101" s="4" t="s">
        <v>197</v>
      </c>
      <c r="AA101" s="4" t="s">
        <v>48</v>
      </c>
      <c r="AB101" s="4">
        <v>514</v>
      </c>
      <c r="AC101" s="4">
        <v>6484.7039999999997</v>
      </c>
      <c r="AD101" s="4">
        <v>2305.2289999999998</v>
      </c>
      <c r="AE101" s="4">
        <v>2.8130000000000002</v>
      </c>
      <c r="AF101" s="4">
        <v>3</v>
      </c>
      <c r="AG101" s="4">
        <v>9.5920000000000005</v>
      </c>
      <c r="AH101" s="4">
        <v>344.53353199999998</v>
      </c>
      <c r="AI101" s="4">
        <v>3.8374350000000002</v>
      </c>
      <c r="AJ101" s="4">
        <v>115.612972</v>
      </c>
      <c r="AK101" s="4">
        <v>1247</v>
      </c>
      <c r="AL101" s="4">
        <v>2</v>
      </c>
      <c r="AM101" s="4">
        <v>645</v>
      </c>
      <c r="AN101" s="4">
        <v>73</v>
      </c>
      <c r="AO101" s="4">
        <v>18.821691000000001</v>
      </c>
      <c r="AP101" s="4">
        <v>1263</v>
      </c>
      <c r="AQ101" s="4">
        <v>0</v>
      </c>
      <c r="AR101" s="4">
        <v>29</v>
      </c>
      <c r="AS101" s="4">
        <v>4588</v>
      </c>
      <c r="AT101" s="4">
        <v>3.1E-2</v>
      </c>
      <c r="AU101" s="4">
        <v>9.9459999999999997</v>
      </c>
      <c r="AV101" s="4">
        <v>56779</v>
      </c>
      <c r="AW101" s="4">
        <v>0</v>
      </c>
      <c r="AX101" s="4">
        <v>0.54</v>
      </c>
      <c r="AY101">
        <v>0.93766666666666676</v>
      </c>
      <c r="AZ101" t="s">
        <v>67</v>
      </c>
      <c r="BA101" t="s">
        <v>341</v>
      </c>
      <c r="BB101">
        <v>1</v>
      </c>
      <c r="BC101" t="s">
        <v>878</v>
      </c>
      <c r="BD101">
        <v>12</v>
      </c>
      <c r="BE101">
        <v>60450.232000000004</v>
      </c>
      <c r="BF101">
        <v>0.10727343445100425</v>
      </c>
      <c r="BG101">
        <v>0.10058672370355833</v>
      </c>
      <c r="BH101">
        <v>538271.82599999988</v>
      </c>
      <c r="BI101">
        <v>1.2047266244991989E-2</v>
      </c>
      <c r="BJ101">
        <v>1.129631998238749E-2</v>
      </c>
      <c r="BK101">
        <v>1</v>
      </c>
      <c r="BL101" t="s">
        <v>68</v>
      </c>
      <c r="BM101">
        <v>1</v>
      </c>
      <c r="BN101" t="s">
        <v>809</v>
      </c>
    </row>
    <row r="102" spans="1:66">
      <c r="A102" s="139" t="str">
        <f t="shared" si="56"/>
        <v>삼환교통</v>
      </c>
      <c r="B102" s="139" t="str">
        <f t="shared" si="57"/>
        <v>급행99</v>
      </c>
      <c r="C102" s="140" t="str">
        <f t="shared" si="58"/>
        <v>70바3123</v>
      </c>
      <c r="D102" s="114" t="str">
        <f t="shared" si="59"/>
        <v>대형</v>
      </c>
      <c r="E102" s="110" t="str">
        <f t="shared" si="60"/>
        <v>D</v>
      </c>
      <c r="F102" s="160">
        <f t="shared" si="61"/>
        <v>0.84375</v>
      </c>
      <c r="G102" s="161">
        <f t="shared" si="62"/>
        <v>2.7</v>
      </c>
      <c r="H102" s="162">
        <f t="shared" si="63"/>
        <v>3.2</v>
      </c>
      <c r="I102" s="163">
        <f t="shared" si="64"/>
        <v>6309.3069999999998</v>
      </c>
      <c r="J102" s="164">
        <f t="shared" si="65"/>
        <v>1.3920119336577587E-2</v>
      </c>
      <c r="K102" s="164">
        <f t="shared" si="66"/>
        <v>0.34872350348170766</v>
      </c>
      <c r="L102" s="164">
        <f t="shared" si="67"/>
        <v>0.27689253352230286</v>
      </c>
      <c r="M102" s="165">
        <f t="shared" si="68"/>
        <v>11.696999999999999</v>
      </c>
      <c r="N102" s="166">
        <f t="shared" si="69"/>
        <v>3.2000000000000001E-2</v>
      </c>
      <c r="O102" s="166">
        <f t="shared" si="70"/>
        <v>16.167000000000002</v>
      </c>
      <c r="P102" s="167">
        <f t="shared" si="71"/>
        <v>0</v>
      </c>
      <c r="Q102" s="168">
        <f t="shared" si="72"/>
        <v>70</v>
      </c>
      <c r="R102" s="169">
        <f t="shared" si="73"/>
        <v>29.012188609613933</v>
      </c>
      <c r="S102" s="141">
        <f t="shared" si="74"/>
        <v>2</v>
      </c>
      <c r="T102" s="141">
        <f t="shared" si="75"/>
        <v>1020</v>
      </c>
      <c r="U102" t="s">
        <v>117</v>
      </c>
      <c r="V102" t="s">
        <v>124</v>
      </c>
      <c r="W102" t="s">
        <v>117</v>
      </c>
      <c r="X102" s="4" t="s">
        <v>124</v>
      </c>
      <c r="Y102" s="4" t="s">
        <v>342</v>
      </c>
      <c r="Z102" s="4" t="s">
        <v>197</v>
      </c>
      <c r="AA102" s="4" t="s">
        <v>48</v>
      </c>
      <c r="AB102" s="4">
        <v>514</v>
      </c>
      <c r="AC102" s="4">
        <v>6309.3069999999998</v>
      </c>
      <c r="AD102" s="4">
        <v>2336.973</v>
      </c>
      <c r="AE102" s="4">
        <v>2.7</v>
      </c>
      <c r="AF102" s="4">
        <v>3.2</v>
      </c>
      <c r="AG102" s="4">
        <v>11.696999999999999</v>
      </c>
      <c r="AH102" s="4">
        <v>341.20770700000003</v>
      </c>
      <c r="AI102" s="4">
        <v>4.7496520000000002</v>
      </c>
      <c r="AJ102" s="4">
        <v>118.98714699999999</v>
      </c>
      <c r="AK102" s="4">
        <v>1747</v>
      </c>
      <c r="AL102" s="4">
        <v>2</v>
      </c>
      <c r="AM102" s="4">
        <v>1020</v>
      </c>
      <c r="AN102" s="4">
        <v>70</v>
      </c>
      <c r="AO102" s="4">
        <v>18.491102999999999</v>
      </c>
      <c r="AP102" s="4">
        <v>1169.2</v>
      </c>
      <c r="AQ102" s="4">
        <v>0</v>
      </c>
      <c r="AR102" s="4">
        <v>13</v>
      </c>
      <c r="AS102" s="4">
        <v>1200</v>
      </c>
      <c r="AT102" s="4">
        <v>3.2000000000000001E-2</v>
      </c>
      <c r="AU102" s="4">
        <v>16.167000000000002</v>
      </c>
      <c r="AV102" s="4">
        <v>55265</v>
      </c>
      <c r="AW102" s="4">
        <v>0</v>
      </c>
      <c r="AX102" s="4">
        <v>0.57999999999999996</v>
      </c>
      <c r="AY102">
        <v>0.84375</v>
      </c>
      <c r="AZ102" t="s">
        <v>66</v>
      </c>
      <c r="BA102" t="s">
        <v>341</v>
      </c>
      <c r="BB102">
        <v>2</v>
      </c>
      <c r="BC102" t="s">
        <v>844</v>
      </c>
      <c r="BD102">
        <v>8</v>
      </c>
      <c r="BE102">
        <v>60450.232000000004</v>
      </c>
      <c r="BF102">
        <v>0.10437192366772056</v>
      </c>
      <c r="BG102">
        <v>8.8063810594639233E-2</v>
      </c>
      <c r="BH102">
        <v>538271.82599999988</v>
      </c>
      <c r="BI102">
        <v>1.1721414154044913E-2</v>
      </c>
      <c r="BJ102">
        <v>9.889943192475395E-3</v>
      </c>
      <c r="BK102">
        <v>1</v>
      </c>
      <c r="BL102" t="s">
        <v>69</v>
      </c>
      <c r="BM102">
        <v>1</v>
      </c>
      <c r="BN102" t="s">
        <v>809</v>
      </c>
    </row>
    <row r="103" spans="1:66">
      <c r="A103" s="142" t="str">
        <f t="shared" si="56"/>
        <v>삼환교통</v>
      </c>
      <c r="B103" s="142" t="str">
        <f t="shared" si="57"/>
        <v>급행99</v>
      </c>
      <c r="C103" s="143" t="str">
        <f t="shared" si="58"/>
        <v>70바3124</v>
      </c>
      <c r="D103" s="131" t="str">
        <f t="shared" si="59"/>
        <v>대형</v>
      </c>
      <c r="E103" s="127" t="str">
        <f t="shared" si="60"/>
        <v>D</v>
      </c>
      <c r="F103" s="150">
        <f t="shared" si="61"/>
        <v>0.84758620689655184</v>
      </c>
      <c r="G103" s="151">
        <f t="shared" si="62"/>
        <v>2.4580000000000002</v>
      </c>
      <c r="H103" s="152">
        <f t="shared" si="63"/>
        <v>2.9</v>
      </c>
      <c r="I103" s="153">
        <f t="shared" si="64"/>
        <v>7182.6360000000004</v>
      </c>
      <c r="J103" s="154">
        <f t="shared" si="65"/>
        <v>1.9653542051436552E-2</v>
      </c>
      <c r="K103" s="154">
        <f t="shared" si="66"/>
        <v>0.33239984805770406</v>
      </c>
      <c r="L103" s="154">
        <f t="shared" si="67"/>
        <v>0.21287449343110243</v>
      </c>
      <c r="M103" s="155">
        <f t="shared" si="68"/>
        <v>13.554</v>
      </c>
      <c r="N103" s="156">
        <f t="shared" si="69"/>
        <v>0</v>
      </c>
      <c r="O103" s="156">
        <f t="shared" si="70"/>
        <v>10.247</v>
      </c>
      <c r="P103" s="157">
        <f t="shared" si="71"/>
        <v>0</v>
      </c>
      <c r="Q103" s="158">
        <f t="shared" si="72"/>
        <v>74</v>
      </c>
      <c r="R103" s="159">
        <f t="shared" si="73"/>
        <v>28.548679887732305</v>
      </c>
      <c r="S103" s="144">
        <f t="shared" si="74"/>
        <v>0</v>
      </c>
      <c r="T103" s="144">
        <f t="shared" si="75"/>
        <v>736</v>
      </c>
      <c r="U103" t="s">
        <v>117</v>
      </c>
      <c r="V103" t="s">
        <v>124</v>
      </c>
      <c r="W103" t="s">
        <v>117</v>
      </c>
      <c r="X103" s="4" t="s">
        <v>124</v>
      </c>
      <c r="Y103" s="4" t="s">
        <v>343</v>
      </c>
      <c r="Z103" s="4" t="s">
        <v>197</v>
      </c>
      <c r="AA103" s="4" t="s">
        <v>48</v>
      </c>
      <c r="AB103" s="4">
        <v>514</v>
      </c>
      <c r="AC103" s="4">
        <v>7182.6360000000004</v>
      </c>
      <c r="AD103" s="4">
        <v>2921.5920000000001</v>
      </c>
      <c r="AE103" s="4">
        <v>2.4580000000000002</v>
      </c>
      <c r="AF103" s="4">
        <v>2.9</v>
      </c>
      <c r="AG103" s="4">
        <v>13.554</v>
      </c>
      <c r="AH103" s="4">
        <v>388.292145</v>
      </c>
      <c r="AI103" s="4">
        <v>7.631316</v>
      </c>
      <c r="AJ103" s="4">
        <v>129.06825000000001</v>
      </c>
      <c r="AK103" s="4">
        <v>1529</v>
      </c>
      <c r="AL103" s="4">
        <v>0</v>
      </c>
      <c r="AM103" s="4">
        <v>736</v>
      </c>
      <c r="AN103" s="4">
        <v>74</v>
      </c>
      <c r="AO103" s="4">
        <v>18.49802</v>
      </c>
      <c r="AP103" s="4">
        <v>1289</v>
      </c>
      <c r="AQ103" s="4">
        <v>0</v>
      </c>
      <c r="AR103" s="4">
        <v>30</v>
      </c>
      <c r="AS103" s="4">
        <v>4967</v>
      </c>
      <c r="AT103" s="4">
        <v>0</v>
      </c>
      <c r="AU103" s="4">
        <v>10.247</v>
      </c>
      <c r="AV103" s="4">
        <v>63276</v>
      </c>
      <c r="AW103" s="4">
        <v>0</v>
      </c>
      <c r="AX103" s="4">
        <v>0.59</v>
      </c>
      <c r="AY103">
        <v>0.84758620689655184</v>
      </c>
      <c r="AZ103" t="s">
        <v>66</v>
      </c>
      <c r="BA103" t="s">
        <v>341</v>
      </c>
      <c r="BB103">
        <v>1</v>
      </c>
      <c r="BC103" t="s">
        <v>842</v>
      </c>
      <c r="BD103">
        <v>11</v>
      </c>
      <c r="BE103">
        <v>60450.232000000004</v>
      </c>
      <c r="BF103">
        <v>0.11881899808093375</v>
      </c>
      <c r="BG103">
        <v>0.10070934389066731</v>
      </c>
      <c r="BH103">
        <v>538271.82599999988</v>
      </c>
      <c r="BI103">
        <v>1.3343882501477984E-2</v>
      </c>
      <c r="BJ103">
        <v>1.1310090754700996E-2</v>
      </c>
      <c r="BK103">
        <v>1</v>
      </c>
      <c r="BL103" t="s">
        <v>69</v>
      </c>
      <c r="BM103">
        <v>1</v>
      </c>
      <c r="BN103" t="s">
        <v>809</v>
      </c>
    </row>
    <row r="104" spans="1:66">
      <c r="A104" s="139" t="str">
        <f t="shared" si="56"/>
        <v>삼환교통</v>
      </c>
      <c r="B104" s="139" t="str">
        <f t="shared" si="57"/>
        <v>급행99</v>
      </c>
      <c r="C104" s="140" t="str">
        <f t="shared" si="58"/>
        <v>70바3126</v>
      </c>
      <c r="D104" s="114" t="str">
        <f t="shared" si="59"/>
        <v>대형</v>
      </c>
      <c r="E104" s="110" t="str">
        <f t="shared" si="60"/>
        <v>D</v>
      </c>
      <c r="F104" s="160">
        <f t="shared" si="61"/>
        <v>0.80233333333333334</v>
      </c>
      <c r="G104" s="161">
        <f t="shared" si="62"/>
        <v>2.407</v>
      </c>
      <c r="H104" s="162">
        <f t="shared" si="63"/>
        <v>3</v>
      </c>
      <c r="I104" s="163">
        <f t="shared" si="64"/>
        <v>6646.7179999999998</v>
      </c>
      <c r="J104" s="164">
        <f t="shared" si="65"/>
        <v>1.7357862402022375E-2</v>
      </c>
      <c r="K104" s="164">
        <f t="shared" si="66"/>
        <v>0.34681316815345137</v>
      </c>
      <c r="L104" s="164">
        <f t="shared" si="67"/>
        <v>0.24056985718365065</v>
      </c>
      <c r="M104" s="165">
        <f t="shared" si="68"/>
        <v>14.081</v>
      </c>
      <c r="N104" s="166">
        <f t="shared" si="69"/>
        <v>1.4999999999999999E-2</v>
      </c>
      <c r="O104" s="166">
        <f t="shared" si="70"/>
        <v>3.8210000000000002</v>
      </c>
      <c r="P104" s="167">
        <f t="shared" si="71"/>
        <v>0</v>
      </c>
      <c r="Q104" s="168">
        <f t="shared" si="72"/>
        <v>73</v>
      </c>
      <c r="R104" s="169">
        <f t="shared" si="73"/>
        <v>28.667041143892025</v>
      </c>
      <c r="S104" s="141">
        <f t="shared" si="74"/>
        <v>1</v>
      </c>
      <c r="T104" s="141">
        <f t="shared" si="75"/>
        <v>254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344</v>
      </c>
      <c r="Z104" s="4" t="s">
        <v>197</v>
      </c>
      <c r="AA104" s="4" t="s">
        <v>48</v>
      </c>
      <c r="AB104" s="4">
        <v>514</v>
      </c>
      <c r="AC104" s="4">
        <v>6646.7179999999998</v>
      </c>
      <c r="AD104" s="4">
        <v>2761.422</v>
      </c>
      <c r="AE104" s="4">
        <v>2.407</v>
      </c>
      <c r="AF104" s="4">
        <v>3</v>
      </c>
      <c r="AG104" s="4">
        <v>14.081</v>
      </c>
      <c r="AH104" s="4">
        <v>364.65659499999998</v>
      </c>
      <c r="AI104" s="4">
        <v>6.3296590000000004</v>
      </c>
      <c r="AJ104" s="4">
        <v>126.467709</v>
      </c>
      <c r="AK104" s="4">
        <v>1599</v>
      </c>
      <c r="AL104" s="4">
        <v>1</v>
      </c>
      <c r="AM104" s="4">
        <v>254</v>
      </c>
      <c r="AN104" s="4">
        <v>73</v>
      </c>
      <c r="AO104" s="4">
        <v>18.227335</v>
      </c>
      <c r="AP104" s="4">
        <v>1059.0999999999999</v>
      </c>
      <c r="AQ104" s="4">
        <v>0</v>
      </c>
      <c r="AR104" s="4">
        <v>32</v>
      </c>
      <c r="AS104" s="4">
        <v>5165</v>
      </c>
      <c r="AT104" s="4">
        <v>1.4999999999999999E-2</v>
      </c>
      <c r="AU104" s="4">
        <v>3.8210000000000002</v>
      </c>
      <c r="AV104" s="4">
        <v>55740</v>
      </c>
      <c r="AW104" s="4">
        <v>0</v>
      </c>
      <c r="AX104" s="4">
        <v>0.59</v>
      </c>
      <c r="AY104">
        <v>0.80233333333333334</v>
      </c>
      <c r="AZ104" t="s">
        <v>66</v>
      </c>
      <c r="BA104" t="s">
        <v>341</v>
      </c>
      <c r="BB104">
        <v>5</v>
      </c>
      <c r="BC104" t="s">
        <v>969</v>
      </c>
      <c r="BD104">
        <v>9</v>
      </c>
      <c r="BE104">
        <v>60450.232000000004</v>
      </c>
      <c r="BF104">
        <v>0.10995355650578809</v>
      </c>
      <c r="BG104">
        <v>8.8219403503143973E-2</v>
      </c>
      <c r="BH104">
        <v>538271.82599999988</v>
      </c>
      <c r="BI104">
        <v>1.2348255433305925E-2</v>
      </c>
      <c r="BJ104">
        <v>9.9074169426557872E-3</v>
      </c>
      <c r="BK104">
        <v>1</v>
      </c>
      <c r="BL104" t="s">
        <v>69</v>
      </c>
      <c r="BM104">
        <v>1</v>
      </c>
      <c r="BN104" t="s">
        <v>809</v>
      </c>
    </row>
    <row r="105" spans="1:66">
      <c r="A105" s="142" t="str">
        <f t="shared" si="56"/>
        <v>삼환교통</v>
      </c>
      <c r="B105" s="142" t="str">
        <f t="shared" si="57"/>
        <v>급행99</v>
      </c>
      <c r="C105" s="143" t="str">
        <f t="shared" si="58"/>
        <v>70바3134</v>
      </c>
      <c r="D105" s="131" t="str">
        <f t="shared" si="59"/>
        <v>대형</v>
      </c>
      <c r="E105" s="127" t="str">
        <f t="shared" si="60"/>
        <v>S</v>
      </c>
      <c r="F105" s="150">
        <f t="shared" si="61"/>
        <v>1.0490909090909089</v>
      </c>
      <c r="G105" s="151">
        <f t="shared" si="62"/>
        <v>2.3079999999999998</v>
      </c>
      <c r="H105" s="152">
        <f t="shared" si="63"/>
        <v>2.2000000000000002</v>
      </c>
      <c r="I105" s="153">
        <f t="shared" si="64"/>
        <v>6505.6689999999999</v>
      </c>
      <c r="J105" s="154">
        <f t="shared" si="65"/>
        <v>1.9942798956499794E-2</v>
      </c>
      <c r="K105" s="154">
        <f t="shared" si="66"/>
        <v>0.34304173829059681</v>
      </c>
      <c r="L105" s="154">
        <f t="shared" si="67"/>
        <v>0.21350609752817121</v>
      </c>
      <c r="M105" s="155">
        <f t="shared" si="68"/>
        <v>12.002000000000001</v>
      </c>
      <c r="N105" s="156">
        <f t="shared" si="69"/>
        <v>3.1E-2</v>
      </c>
      <c r="O105" s="156">
        <f t="shared" si="70"/>
        <v>7.3940000000000001</v>
      </c>
      <c r="P105" s="157">
        <f t="shared" si="71"/>
        <v>0</v>
      </c>
      <c r="Q105" s="158">
        <f t="shared" si="72"/>
        <v>72</v>
      </c>
      <c r="R105" s="159">
        <f t="shared" si="73"/>
        <v>29.237602807693317</v>
      </c>
      <c r="S105" s="144">
        <f t="shared" si="74"/>
        <v>2</v>
      </c>
      <c r="T105" s="144">
        <f t="shared" si="75"/>
        <v>481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210</v>
      </c>
      <c r="Z105" s="4" t="s">
        <v>197</v>
      </c>
      <c r="AA105" s="4" t="s">
        <v>48</v>
      </c>
      <c r="AB105" s="4">
        <v>514</v>
      </c>
      <c r="AC105" s="4">
        <v>6505.6689999999999</v>
      </c>
      <c r="AD105" s="4">
        <v>2818.91</v>
      </c>
      <c r="AE105" s="4">
        <v>2.3079999999999998</v>
      </c>
      <c r="AF105" s="4">
        <v>2.2000000000000002</v>
      </c>
      <c r="AG105" s="4">
        <v>12.002000000000001</v>
      </c>
      <c r="AH105" s="4">
        <v>349.30131999999998</v>
      </c>
      <c r="AI105" s="4">
        <v>6.9660460000000004</v>
      </c>
      <c r="AJ105" s="4">
        <v>119.824932</v>
      </c>
      <c r="AK105" s="4">
        <v>1389</v>
      </c>
      <c r="AL105" s="4">
        <v>2</v>
      </c>
      <c r="AM105" s="4">
        <v>481</v>
      </c>
      <c r="AN105" s="4">
        <v>72</v>
      </c>
      <c r="AO105" s="4">
        <v>18.624804999999999</v>
      </c>
      <c r="AP105" s="4">
        <v>1688.2</v>
      </c>
      <c r="AQ105" s="4">
        <v>0</v>
      </c>
      <c r="AR105" s="4">
        <v>22</v>
      </c>
      <c r="AS105" s="4">
        <v>3062</v>
      </c>
      <c r="AT105" s="4">
        <v>3.1E-2</v>
      </c>
      <c r="AU105" s="4">
        <v>7.3940000000000001</v>
      </c>
      <c r="AV105" s="4">
        <v>57171</v>
      </c>
      <c r="AW105" s="4">
        <v>0</v>
      </c>
      <c r="AX105" s="4">
        <v>0.5</v>
      </c>
      <c r="AY105">
        <v>1.0490909090909089</v>
      </c>
      <c r="AZ105" t="s">
        <v>891</v>
      </c>
      <c r="BA105" t="s">
        <v>341</v>
      </c>
      <c r="BB105">
        <v>1</v>
      </c>
      <c r="BC105" t="s">
        <v>970</v>
      </c>
      <c r="BD105">
        <v>12</v>
      </c>
      <c r="BE105">
        <v>60450.232000000004</v>
      </c>
      <c r="BF105">
        <v>0.10762024867001337</v>
      </c>
      <c r="BG105">
        <v>0.11290342451381399</v>
      </c>
      <c r="BH105">
        <v>538271.82599999988</v>
      </c>
      <c r="BI105">
        <v>1.2086214967528323E-2</v>
      </c>
      <c r="BJ105">
        <v>1.2679538247752437E-2</v>
      </c>
      <c r="BK105">
        <v>1</v>
      </c>
      <c r="BL105" t="s">
        <v>65</v>
      </c>
      <c r="BM105">
        <v>1</v>
      </c>
      <c r="BN105" t="s">
        <v>809</v>
      </c>
    </row>
    <row r="106" spans="1:66">
      <c r="A106" s="139" t="str">
        <f t="shared" si="56"/>
        <v>삼환교통</v>
      </c>
      <c r="B106" s="139" t="str">
        <f t="shared" si="57"/>
        <v>급행99</v>
      </c>
      <c r="C106" s="140" t="str">
        <f t="shared" si="58"/>
        <v>70바3147</v>
      </c>
      <c r="D106" s="114" t="str">
        <f t="shared" si="59"/>
        <v>대형</v>
      </c>
      <c r="E106" s="110" t="str">
        <f t="shared" si="60"/>
        <v>D</v>
      </c>
      <c r="F106" s="160">
        <f t="shared" si="61"/>
        <v>0.80500000000000005</v>
      </c>
      <c r="G106" s="161">
        <f t="shared" si="62"/>
        <v>2.415</v>
      </c>
      <c r="H106" s="162">
        <f t="shared" si="63"/>
        <v>3</v>
      </c>
      <c r="I106" s="163">
        <f t="shared" si="64"/>
        <v>7101.5320000000002</v>
      </c>
      <c r="J106" s="164">
        <f t="shared" si="65"/>
        <v>2.06811347308451E-2</v>
      </c>
      <c r="K106" s="164">
        <f t="shared" si="66"/>
        <v>0.35851593268932502</v>
      </c>
      <c r="L106" s="164">
        <f t="shared" si="67"/>
        <v>0.18981819697496258</v>
      </c>
      <c r="M106" s="165">
        <f t="shared" si="68"/>
        <v>14.688000000000001</v>
      </c>
      <c r="N106" s="166">
        <f t="shared" si="69"/>
        <v>5.6000000000000001E-2</v>
      </c>
      <c r="O106" s="166">
        <f t="shared" si="70"/>
        <v>9.5749999999999993</v>
      </c>
      <c r="P106" s="167">
        <f t="shared" si="71"/>
        <v>0</v>
      </c>
      <c r="Q106" s="168">
        <f t="shared" si="72"/>
        <v>71</v>
      </c>
      <c r="R106" s="169">
        <f t="shared" si="73"/>
        <v>29.102542649191676</v>
      </c>
      <c r="S106" s="141">
        <f t="shared" si="74"/>
        <v>4</v>
      </c>
      <c r="T106" s="141">
        <f t="shared" si="75"/>
        <v>680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345</v>
      </c>
      <c r="Z106" s="4" t="s">
        <v>197</v>
      </c>
      <c r="AA106" s="4" t="s">
        <v>48</v>
      </c>
      <c r="AB106" s="4">
        <v>514</v>
      </c>
      <c r="AC106" s="4">
        <v>7101.5320000000002</v>
      </c>
      <c r="AD106" s="4">
        <v>2940.489</v>
      </c>
      <c r="AE106" s="4">
        <v>2.415</v>
      </c>
      <c r="AF106" s="4">
        <v>3</v>
      </c>
      <c r="AG106" s="4">
        <v>14.688000000000001</v>
      </c>
      <c r="AH106" s="4">
        <v>393.06769700000001</v>
      </c>
      <c r="AI106" s="4">
        <v>8.1290859999999991</v>
      </c>
      <c r="AJ106" s="4">
        <v>140.921032</v>
      </c>
      <c r="AK106" s="4">
        <v>1348</v>
      </c>
      <c r="AL106" s="4">
        <v>4</v>
      </c>
      <c r="AM106" s="4">
        <v>680</v>
      </c>
      <c r="AN106" s="4">
        <v>71</v>
      </c>
      <c r="AO106" s="4">
        <v>18.066942999999998</v>
      </c>
      <c r="AP106" s="4">
        <v>1464.4</v>
      </c>
      <c r="AQ106" s="4">
        <v>0</v>
      </c>
      <c r="AR106" s="4">
        <v>55</v>
      </c>
      <c r="AS106" s="4">
        <v>24926</v>
      </c>
      <c r="AT106" s="4">
        <v>5.6000000000000001E-2</v>
      </c>
      <c r="AU106" s="4">
        <v>9.5749999999999993</v>
      </c>
      <c r="AV106" s="4">
        <v>60566</v>
      </c>
      <c r="AW106" s="4">
        <v>0</v>
      </c>
      <c r="AX106" s="4">
        <v>0.6</v>
      </c>
      <c r="AY106">
        <v>0.80500000000000005</v>
      </c>
      <c r="AZ106" t="s">
        <v>66</v>
      </c>
      <c r="BA106" t="s">
        <v>341</v>
      </c>
      <c r="BB106">
        <v>4</v>
      </c>
      <c r="BC106" t="s">
        <v>971</v>
      </c>
      <c r="BD106">
        <v>11</v>
      </c>
      <c r="BE106">
        <v>60450.232000000004</v>
      </c>
      <c r="BF106">
        <v>0.11747733242777297</v>
      </c>
      <c r="BG106">
        <v>9.4569252604357251E-2</v>
      </c>
      <c r="BH106">
        <v>538271.82599999988</v>
      </c>
      <c r="BI106">
        <v>1.3193207700973006E-2</v>
      </c>
      <c r="BJ106">
        <v>1.0620532199283271E-2</v>
      </c>
      <c r="BK106">
        <v>1</v>
      </c>
      <c r="BL106" t="s">
        <v>69</v>
      </c>
      <c r="BM106">
        <v>1</v>
      </c>
      <c r="BN106" t="s">
        <v>809</v>
      </c>
    </row>
    <row r="107" spans="1:66">
      <c r="A107" s="142" t="str">
        <f t="shared" si="56"/>
        <v>삼환교통</v>
      </c>
      <c r="B107" s="142" t="str">
        <f t="shared" si="57"/>
        <v>급행99</v>
      </c>
      <c r="C107" s="143" t="str">
        <f t="shared" si="58"/>
        <v>70바3149</v>
      </c>
      <c r="D107" s="131" t="str">
        <f t="shared" si="59"/>
        <v>대형</v>
      </c>
      <c r="E107" s="127" t="str">
        <f t="shared" si="60"/>
        <v>D</v>
      </c>
      <c r="F107" s="150">
        <f t="shared" si="61"/>
        <v>0.83531250000000001</v>
      </c>
      <c r="G107" s="151">
        <f t="shared" si="62"/>
        <v>2.673</v>
      </c>
      <c r="H107" s="152">
        <f t="shared" si="63"/>
        <v>3.2</v>
      </c>
      <c r="I107" s="153">
        <f t="shared" si="64"/>
        <v>6603.5990000000002</v>
      </c>
      <c r="J107" s="154">
        <f t="shared" si="65"/>
        <v>8.7551512753398352E-3</v>
      </c>
      <c r="K107" s="154">
        <f t="shared" si="66"/>
        <v>0.33554422017702557</v>
      </c>
      <c r="L107" s="154">
        <f t="shared" si="67"/>
        <v>0.20291965033007001</v>
      </c>
      <c r="M107" s="155">
        <f t="shared" si="68"/>
        <v>12.183999999999999</v>
      </c>
      <c r="N107" s="156">
        <f t="shared" si="69"/>
        <v>1.4999999999999999E-2</v>
      </c>
      <c r="O107" s="156">
        <f t="shared" si="70"/>
        <v>5.7240000000000002</v>
      </c>
      <c r="P107" s="157">
        <f t="shared" si="71"/>
        <v>0</v>
      </c>
      <c r="Q107" s="158">
        <f t="shared" si="72"/>
        <v>74</v>
      </c>
      <c r="R107" s="159">
        <f t="shared" si="73"/>
        <v>28.487143830625694</v>
      </c>
      <c r="S107" s="144">
        <f t="shared" si="74"/>
        <v>1</v>
      </c>
      <c r="T107" s="144">
        <f t="shared" si="75"/>
        <v>378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346</v>
      </c>
      <c r="Z107" s="4" t="s">
        <v>197</v>
      </c>
      <c r="AA107" s="4" t="s">
        <v>48</v>
      </c>
      <c r="AB107" s="4">
        <v>514</v>
      </c>
      <c r="AC107" s="4">
        <v>6603.5990000000002</v>
      </c>
      <c r="AD107" s="4">
        <v>2470.8449999999998</v>
      </c>
      <c r="AE107" s="4">
        <v>2.673</v>
      </c>
      <c r="AF107" s="4">
        <v>3.2</v>
      </c>
      <c r="AG107" s="4">
        <v>12.183999999999999</v>
      </c>
      <c r="AH107" s="4">
        <v>353.52992799999998</v>
      </c>
      <c r="AI107" s="4">
        <v>3.095208</v>
      </c>
      <c r="AJ107" s="4">
        <v>118.62492399999999</v>
      </c>
      <c r="AK107" s="4">
        <v>1340</v>
      </c>
      <c r="AL107" s="4">
        <v>1</v>
      </c>
      <c r="AM107" s="4">
        <v>378</v>
      </c>
      <c r="AN107" s="4">
        <v>74</v>
      </c>
      <c r="AO107" s="4">
        <v>18.679037999999998</v>
      </c>
      <c r="AP107" s="4">
        <v>1062</v>
      </c>
      <c r="AQ107" s="4">
        <v>0</v>
      </c>
      <c r="AR107" s="4">
        <v>19</v>
      </c>
      <c r="AS107" s="4">
        <v>2913</v>
      </c>
      <c r="AT107" s="4">
        <v>1.4999999999999999E-2</v>
      </c>
      <c r="AU107" s="4">
        <v>5.7240000000000002</v>
      </c>
      <c r="AV107" s="4">
        <v>59419</v>
      </c>
      <c r="AW107" s="4">
        <v>0</v>
      </c>
      <c r="AX107" s="4">
        <v>0.6</v>
      </c>
      <c r="AY107">
        <v>0.83531250000000001</v>
      </c>
      <c r="AZ107" t="s">
        <v>66</v>
      </c>
      <c r="BA107" t="s">
        <v>341</v>
      </c>
      <c r="BB107">
        <v>3</v>
      </c>
      <c r="BC107" t="s">
        <v>843</v>
      </c>
      <c r="BD107">
        <v>11</v>
      </c>
      <c r="BE107">
        <v>60450.232000000004</v>
      </c>
      <c r="BF107">
        <v>0.10924025899520121</v>
      </c>
      <c r="BG107">
        <v>9.1249753841929016E-2</v>
      </c>
      <c r="BH107">
        <v>538271.82599999988</v>
      </c>
      <c r="BI107">
        <v>1.2268149067122086E-2</v>
      </c>
      <c r="BJ107">
        <v>1.0247738267630417E-2</v>
      </c>
      <c r="BK107">
        <v>1</v>
      </c>
      <c r="BL107" t="s">
        <v>69</v>
      </c>
      <c r="BM107">
        <v>1</v>
      </c>
      <c r="BN107" t="s">
        <v>809</v>
      </c>
    </row>
    <row r="108" spans="1:66">
      <c r="A108" s="139" t="str">
        <f t="shared" si="56"/>
        <v>삼환교통</v>
      </c>
      <c r="B108" s="139" t="str">
        <f t="shared" si="57"/>
        <v>급행99</v>
      </c>
      <c r="C108" s="140" t="str">
        <f t="shared" si="58"/>
        <v>70바3151</v>
      </c>
      <c r="D108" s="114" t="str">
        <f t="shared" si="59"/>
        <v>대형</v>
      </c>
      <c r="E108" s="110" t="str">
        <f t="shared" si="60"/>
        <v>C</v>
      </c>
      <c r="F108" s="160">
        <f t="shared" si="61"/>
        <v>0.8746666666666667</v>
      </c>
      <c r="G108" s="161">
        <f t="shared" si="62"/>
        <v>2.6240000000000001</v>
      </c>
      <c r="H108" s="162">
        <f t="shared" si="63"/>
        <v>3</v>
      </c>
      <c r="I108" s="163">
        <f t="shared" si="64"/>
        <v>6689.0190000000002</v>
      </c>
      <c r="J108" s="164">
        <f t="shared" si="65"/>
        <v>1.9466041919125317E-2</v>
      </c>
      <c r="K108" s="164">
        <f t="shared" si="66"/>
        <v>0.33647989889648627</v>
      </c>
      <c r="L108" s="164">
        <f t="shared" si="67"/>
        <v>0.23800201494419435</v>
      </c>
      <c r="M108" s="165">
        <f t="shared" si="68"/>
        <v>12.497</v>
      </c>
      <c r="N108" s="166">
        <f t="shared" si="69"/>
        <v>0.19400000000000001</v>
      </c>
      <c r="O108" s="166">
        <f t="shared" si="70"/>
        <v>9.7319999999999993</v>
      </c>
      <c r="P108" s="167">
        <f t="shared" si="71"/>
        <v>0</v>
      </c>
      <c r="Q108" s="168">
        <f t="shared" si="72"/>
        <v>72</v>
      </c>
      <c r="R108" s="169">
        <f t="shared" si="73"/>
        <v>28.907006833711097</v>
      </c>
      <c r="S108" s="141">
        <f t="shared" si="74"/>
        <v>13</v>
      </c>
      <c r="T108" s="141">
        <f t="shared" si="75"/>
        <v>651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347</v>
      </c>
      <c r="Z108" s="4" t="s">
        <v>197</v>
      </c>
      <c r="AA108" s="4" t="s">
        <v>48</v>
      </c>
      <c r="AB108" s="4">
        <v>514</v>
      </c>
      <c r="AC108" s="4">
        <v>6689.0190000000002</v>
      </c>
      <c r="AD108" s="4">
        <v>2548.9639999999999</v>
      </c>
      <c r="AE108" s="4">
        <v>2.6240000000000001</v>
      </c>
      <c r="AF108" s="4">
        <v>3</v>
      </c>
      <c r="AG108" s="4">
        <v>12.497</v>
      </c>
      <c r="AH108" s="4">
        <v>359.28325999999998</v>
      </c>
      <c r="AI108" s="4">
        <v>6.9938229999999999</v>
      </c>
      <c r="AJ108" s="4">
        <v>120.891595</v>
      </c>
      <c r="AK108" s="4">
        <v>1592</v>
      </c>
      <c r="AL108" s="4">
        <v>13</v>
      </c>
      <c r="AM108" s="4">
        <v>651</v>
      </c>
      <c r="AN108" s="4">
        <v>72</v>
      </c>
      <c r="AO108" s="4">
        <v>18.617674999999998</v>
      </c>
      <c r="AP108" s="4">
        <v>1557.9</v>
      </c>
      <c r="AQ108" s="4">
        <v>0</v>
      </c>
      <c r="AR108" s="4">
        <v>34</v>
      </c>
      <c r="AS108" s="4">
        <v>4271</v>
      </c>
      <c r="AT108" s="4">
        <v>0.19400000000000001</v>
      </c>
      <c r="AU108" s="4">
        <v>9.7319999999999993</v>
      </c>
      <c r="AV108" s="4">
        <v>49083</v>
      </c>
      <c r="AW108" s="4">
        <v>0</v>
      </c>
      <c r="AX108" s="4">
        <v>0.59</v>
      </c>
      <c r="AY108">
        <v>0.8746666666666667</v>
      </c>
      <c r="AZ108" t="s">
        <v>68</v>
      </c>
      <c r="BA108" t="s">
        <v>341</v>
      </c>
      <c r="BB108">
        <v>1</v>
      </c>
      <c r="BC108" t="s">
        <v>879</v>
      </c>
      <c r="BD108">
        <v>12</v>
      </c>
      <c r="BE108">
        <v>60450.232000000004</v>
      </c>
      <c r="BF108">
        <v>0.11065332222380883</v>
      </c>
      <c r="BG108">
        <v>9.678477250509146E-2</v>
      </c>
      <c r="BH108">
        <v>538271.82599999988</v>
      </c>
      <c r="BI108">
        <v>1.2426842121214796E-2</v>
      </c>
      <c r="BJ108">
        <v>1.0869344575355875E-2</v>
      </c>
      <c r="BK108">
        <v>1</v>
      </c>
      <c r="BL108" t="s">
        <v>66</v>
      </c>
      <c r="BM108">
        <v>1</v>
      </c>
      <c r="BN108" t="s">
        <v>809</v>
      </c>
    </row>
    <row r="109" spans="1:66">
      <c r="A109" s="142" t="str">
        <f t="shared" si="56"/>
        <v>삼환교통</v>
      </c>
      <c r="B109" s="142" t="str">
        <f t="shared" si="57"/>
        <v>급행99</v>
      </c>
      <c r="C109" s="143" t="str">
        <f t="shared" si="58"/>
        <v>70바3183</v>
      </c>
      <c r="D109" s="131" t="str">
        <f t="shared" si="59"/>
        <v>대형</v>
      </c>
      <c r="E109" s="127" t="str">
        <f t="shared" si="60"/>
        <v>S</v>
      </c>
      <c r="F109" s="150">
        <f t="shared" si="61"/>
        <v>1.0436363636363635</v>
      </c>
      <c r="G109" s="151">
        <f t="shared" si="62"/>
        <v>2.2959999999999998</v>
      </c>
      <c r="H109" s="152">
        <f t="shared" si="63"/>
        <v>2.2000000000000002</v>
      </c>
      <c r="I109" s="153">
        <f t="shared" si="64"/>
        <v>6927.0479999999998</v>
      </c>
      <c r="J109" s="154">
        <f t="shared" si="65"/>
        <v>1.6561786115037603E-2</v>
      </c>
      <c r="K109" s="154">
        <f t="shared" si="66"/>
        <v>0.32493731498731837</v>
      </c>
      <c r="L109" s="154">
        <f t="shared" si="67"/>
        <v>0.21755298938306766</v>
      </c>
      <c r="M109" s="155">
        <f t="shared" si="68"/>
        <v>10.074999999999999</v>
      </c>
      <c r="N109" s="156">
        <f t="shared" si="69"/>
        <v>4.2999999999999997E-2</v>
      </c>
      <c r="O109" s="156">
        <f t="shared" si="70"/>
        <v>7.4489999999999998</v>
      </c>
      <c r="P109" s="157">
        <f t="shared" si="71"/>
        <v>0</v>
      </c>
      <c r="Q109" s="158">
        <f t="shared" si="72"/>
        <v>80</v>
      </c>
      <c r="R109" s="159">
        <f t="shared" si="73"/>
        <v>28.409651174349108</v>
      </c>
      <c r="S109" s="144">
        <f t="shared" si="74"/>
        <v>3</v>
      </c>
      <c r="T109" s="144">
        <f t="shared" si="75"/>
        <v>516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217</v>
      </c>
      <c r="Z109" s="4" t="s">
        <v>197</v>
      </c>
      <c r="AA109" s="4" t="s">
        <v>48</v>
      </c>
      <c r="AB109" s="4">
        <v>514</v>
      </c>
      <c r="AC109" s="4">
        <v>6927.0479999999998</v>
      </c>
      <c r="AD109" s="4">
        <v>3017.0439999999999</v>
      </c>
      <c r="AE109" s="4">
        <v>2.2959999999999998</v>
      </c>
      <c r="AF109" s="4">
        <v>2.2000000000000002</v>
      </c>
      <c r="AG109" s="4">
        <v>10.074999999999999</v>
      </c>
      <c r="AH109" s="4">
        <v>370.27630699999997</v>
      </c>
      <c r="AI109" s="4">
        <v>6.1324370000000004</v>
      </c>
      <c r="AJ109" s="4">
        <v>120.31658899999999</v>
      </c>
      <c r="AK109" s="4">
        <v>1507</v>
      </c>
      <c r="AL109" s="4">
        <v>3</v>
      </c>
      <c r="AM109" s="4">
        <v>516</v>
      </c>
      <c r="AN109" s="4">
        <v>80</v>
      </c>
      <c r="AO109" s="4">
        <v>18.70778</v>
      </c>
      <c r="AP109" s="4">
        <v>1420.8</v>
      </c>
      <c r="AQ109" s="4">
        <v>0</v>
      </c>
      <c r="AR109" s="4">
        <v>45</v>
      </c>
      <c r="AS109" s="4">
        <v>6490</v>
      </c>
      <c r="AT109" s="4">
        <v>4.2999999999999997E-2</v>
      </c>
      <c r="AU109" s="4">
        <v>7.4489999999999998</v>
      </c>
      <c r="AV109" s="4">
        <v>58576</v>
      </c>
      <c r="AW109" s="4">
        <v>0</v>
      </c>
      <c r="AX109" s="4">
        <v>0.46</v>
      </c>
      <c r="AY109">
        <v>1.0436363636363635</v>
      </c>
      <c r="AZ109" t="s">
        <v>891</v>
      </c>
      <c r="BA109" t="s">
        <v>341</v>
      </c>
      <c r="BB109">
        <v>2</v>
      </c>
      <c r="BC109" t="s">
        <v>972</v>
      </c>
      <c r="BD109">
        <v>13</v>
      </c>
      <c r="BE109">
        <v>60450.232000000004</v>
      </c>
      <c r="BF109">
        <v>0.1145909249777569</v>
      </c>
      <c r="BG109">
        <v>0.11959125624951354</v>
      </c>
      <c r="BH109">
        <v>538271.82599999988</v>
      </c>
      <c r="BI109">
        <v>1.2869051779054104E-2</v>
      </c>
      <c r="BJ109">
        <v>1.3430610402140098E-2</v>
      </c>
      <c r="BK109">
        <v>1</v>
      </c>
      <c r="BL109" t="s">
        <v>65</v>
      </c>
      <c r="BM109">
        <v>1</v>
      </c>
      <c r="BN109" t="s">
        <v>809</v>
      </c>
    </row>
    <row r="110" spans="1:66">
      <c r="A110" s="139" t="str">
        <f t="shared" si="56"/>
        <v>삼환교통</v>
      </c>
      <c r="B110" s="139" t="str">
        <f t="shared" si="57"/>
        <v>예비</v>
      </c>
      <c r="C110" s="140" t="str">
        <f t="shared" si="58"/>
        <v>72아1206</v>
      </c>
      <c r="D110" s="114" t="str">
        <f t="shared" si="59"/>
        <v>중형</v>
      </c>
      <c r="E110" s="110" t="str">
        <f t="shared" si="60"/>
        <v>F</v>
      </c>
      <c r="F110" s="160">
        <f t="shared" si="61"/>
        <v>0.75214285714285711</v>
      </c>
      <c r="G110" s="161">
        <f t="shared" si="62"/>
        <v>2.1059999999999999</v>
      </c>
      <c r="H110" s="162">
        <f t="shared" si="63"/>
        <v>2.8</v>
      </c>
      <c r="I110" s="163">
        <f t="shared" si="64"/>
        <v>3007.9740000000002</v>
      </c>
      <c r="J110" s="164">
        <f t="shared" si="65"/>
        <v>3.0144912852352414E-2</v>
      </c>
      <c r="K110" s="164">
        <f t="shared" si="66"/>
        <v>0.36522869290745785</v>
      </c>
      <c r="L110" s="164">
        <f t="shared" si="67"/>
        <v>0.28823387436194592</v>
      </c>
      <c r="M110" s="165">
        <f t="shared" si="68"/>
        <v>11.747</v>
      </c>
      <c r="N110" s="166">
        <f t="shared" si="69"/>
        <v>6.6000000000000003E-2</v>
      </c>
      <c r="O110" s="166">
        <f t="shared" si="70"/>
        <v>22.241</v>
      </c>
      <c r="P110" s="167">
        <f t="shared" si="71"/>
        <v>0</v>
      </c>
      <c r="Q110" s="168">
        <f t="shared" si="72"/>
        <v>80</v>
      </c>
      <c r="R110" s="169">
        <f t="shared" si="73"/>
        <v>25.308986864757877</v>
      </c>
      <c r="S110" s="141">
        <f t="shared" si="74"/>
        <v>2</v>
      </c>
      <c r="T110" s="141">
        <f t="shared" si="75"/>
        <v>669</v>
      </c>
      <c r="U110" t="s">
        <v>117</v>
      </c>
      <c r="V110" t="s">
        <v>89</v>
      </c>
      <c r="W110" t="s">
        <v>117</v>
      </c>
      <c r="X110" s="4" t="s">
        <v>89</v>
      </c>
      <c r="Y110" s="4" t="s">
        <v>348</v>
      </c>
      <c r="Z110" s="4" t="s">
        <v>196</v>
      </c>
      <c r="AA110" s="4" t="s">
        <v>48</v>
      </c>
      <c r="AB110" s="4">
        <v>514</v>
      </c>
      <c r="AC110" s="4">
        <v>3007.9740000000002</v>
      </c>
      <c r="AD110" s="4">
        <v>1428.3579999999999</v>
      </c>
      <c r="AE110" s="4">
        <v>2.1059999999999999</v>
      </c>
      <c r="AF110" s="4">
        <v>2.8</v>
      </c>
      <c r="AG110" s="4">
        <v>11.747</v>
      </c>
      <c r="AH110" s="4">
        <v>196.56772699999999</v>
      </c>
      <c r="AI110" s="4">
        <v>5.9255170000000001</v>
      </c>
      <c r="AJ110" s="4">
        <v>71.792174000000003</v>
      </c>
      <c r="AK110" s="4">
        <v>867</v>
      </c>
      <c r="AL110" s="4">
        <v>2</v>
      </c>
      <c r="AM110" s="4">
        <v>669</v>
      </c>
      <c r="AN110" s="4">
        <v>80</v>
      </c>
      <c r="AO110" s="4">
        <v>15.302481</v>
      </c>
      <c r="AP110" s="4">
        <v>1905.2</v>
      </c>
      <c r="AQ110" s="4">
        <v>0</v>
      </c>
      <c r="AR110" s="4">
        <v>24</v>
      </c>
      <c r="AS110" s="4">
        <v>6397</v>
      </c>
      <c r="AT110" s="4">
        <v>6.6000000000000003E-2</v>
      </c>
      <c r="AU110" s="4">
        <v>22.241</v>
      </c>
      <c r="AV110" s="4">
        <v>24721</v>
      </c>
      <c r="AW110" s="4">
        <v>0</v>
      </c>
      <c r="AX110" s="4">
        <v>0.52</v>
      </c>
      <c r="AY110">
        <v>0.75214285714285711</v>
      </c>
      <c r="AZ110" t="s">
        <v>69</v>
      </c>
      <c r="BA110" t="s">
        <v>198</v>
      </c>
      <c r="BB110">
        <v>9</v>
      </c>
      <c r="BC110" t="s">
        <v>880</v>
      </c>
      <c r="BD110">
        <v>20</v>
      </c>
      <c r="BE110">
        <v>10710.795000000002</v>
      </c>
      <c r="BF110">
        <v>0.28083573628288094</v>
      </c>
      <c r="BG110">
        <v>0.21122859307562403</v>
      </c>
      <c r="BH110">
        <v>538271.82599999988</v>
      </c>
      <c r="BI110">
        <v>5.588206282971981E-3</v>
      </c>
      <c r="BJ110">
        <v>4.2031294399782109E-3</v>
      </c>
      <c r="BK110">
        <v>1</v>
      </c>
      <c r="BL110" t="s">
        <v>69</v>
      </c>
      <c r="BM110">
        <v>0</v>
      </c>
      <c r="BN110" t="s">
        <v>811</v>
      </c>
    </row>
    <row r="111" spans="1:66">
      <c r="A111" s="142" t="str">
        <f t="shared" si="56"/>
        <v>삼환교통</v>
      </c>
      <c r="B111" s="142" t="str">
        <f t="shared" si="57"/>
        <v>예비</v>
      </c>
      <c r="C111" s="143" t="str">
        <f t="shared" si="58"/>
        <v>72아1209</v>
      </c>
      <c r="D111" s="131" t="str">
        <f t="shared" si="59"/>
        <v>중형</v>
      </c>
      <c r="E111" s="127" t="str">
        <f t="shared" si="60"/>
        <v>D</v>
      </c>
      <c r="F111" s="150">
        <f t="shared" si="61"/>
        <v>0.83250000000000002</v>
      </c>
      <c r="G111" s="151">
        <f t="shared" si="62"/>
        <v>2.331</v>
      </c>
      <c r="H111" s="152">
        <f t="shared" si="63"/>
        <v>2.8</v>
      </c>
      <c r="I111" s="153">
        <f t="shared" si="64"/>
        <v>2168.2890000000002</v>
      </c>
      <c r="J111" s="154">
        <f t="shared" si="65"/>
        <v>3.5166848520240289E-2</v>
      </c>
      <c r="K111" s="154">
        <f t="shared" si="66"/>
        <v>0.39631253800056948</v>
      </c>
      <c r="L111" s="154">
        <f t="shared" si="67"/>
        <v>0.23198014655795421</v>
      </c>
      <c r="M111" s="155">
        <f t="shared" si="68"/>
        <v>10.757</v>
      </c>
      <c r="N111" s="156">
        <f t="shared" si="69"/>
        <v>0.184</v>
      </c>
      <c r="O111" s="156">
        <f t="shared" si="70"/>
        <v>32.006999999999998</v>
      </c>
      <c r="P111" s="157">
        <f t="shared" si="71"/>
        <v>0.26166666666666666</v>
      </c>
      <c r="Q111" s="158">
        <f t="shared" si="72"/>
        <v>83</v>
      </c>
      <c r="R111" s="159">
        <f t="shared" si="73"/>
        <v>26.534405390915893</v>
      </c>
      <c r="S111" s="144">
        <f t="shared" si="74"/>
        <v>4</v>
      </c>
      <c r="T111" s="144">
        <f t="shared" si="75"/>
        <v>694</v>
      </c>
      <c r="U111" t="s">
        <v>117</v>
      </c>
      <c r="V111" t="s">
        <v>89</v>
      </c>
      <c r="W111" t="s">
        <v>117</v>
      </c>
      <c r="X111" s="4" t="s">
        <v>89</v>
      </c>
      <c r="Y111" s="4" t="s">
        <v>349</v>
      </c>
      <c r="Z111" s="4" t="s">
        <v>196</v>
      </c>
      <c r="AA111" s="4" t="s">
        <v>48</v>
      </c>
      <c r="AB111" s="4">
        <v>514</v>
      </c>
      <c r="AC111" s="4">
        <v>2168.2890000000002</v>
      </c>
      <c r="AD111" s="4">
        <v>930.09799999999996</v>
      </c>
      <c r="AE111" s="4">
        <v>2.331</v>
      </c>
      <c r="AF111" s="4">
        <v>2.8</v>
      </c>
      <c r="AG111" s="4">
        <v>10.757</v>
      </c>
      <c r="AH111" s="4">
        <v>143.73468800000001</v>
      </c>
      <c r="AI111" s="4">
        <v>5.0546959999999999</v>
      </c>
      <c r="AJ111" s="4">
        <v>56.963858999999999</v>
      </c>
      <c r="AK111" s="4">
        <v>503</v>
      </c>
      <c r="AL111" s="4">
        <v>4</v>
      </c>
      <c r="AM111" s="4">
        <v>694</v>
      </c>
      <c r="AN111" s="4">
        <v>83</v>
      </c>
      <c r="AO111" s="4">
        <v>15.085356000000001</v>
      </c>
      <c r="AP111" s="4">
        <v>1444.1</v>
      </c>
      <c r="AQ111" s="4">
        <v>15.7</v>
      </c>
      <c r="AR111" s="4">
        <v>33</v>
      </c>
      <c r="AS111" s="4">
        <v>12322</v>
      </c>
      <c r="AT111" s="4">
        <v>0.184</v>
      </c>
      <c r="AU111" s="4">
        <v>32.006999999999998</v>
      </c>
      <c r="AV111" s="4">
        <v>17156</v>
      </c>
      <c r="AW111" s="4">
        <v>0</v>
      </c>
      <c r="AX111" s="4">
        <v>0.52</v>
      </c>
      <c r="AY111">
        <v>0.83250000000000002</v>
      </c>
      <c r="AZ111" t="s">
        <v>66</v>
      </c>
      <c r="BA111" t="s">
        <v>198</v>
      </c>
      <c r="BB111">
        <v>5</v>
      </c>
      <c r="BC111" t="s">
        <v>973</v>
      </c>
      <c r="BD111">
        <v>10</v>
      </c>
      <c r="BE111">
        <v>10710.795000000002</v>
      </c>
      <c r="BF111">
        <v>0.20243959481999232</v>
      </c>
      <c r="BG111">
        <v>0.16853096268764362</v>
      </c>
      <c r="BH111">
        <v>538271.82599999988</v>
      </c>
      <c r="BI111">
        <v>4.0282416713372637E-3</v>
      </c>
      <c r="BJ111">
        <v>3.353511191388272E-3</v>
      </c>
      <c r="BK111">
        <v>1</v>
      </c>
      <c r="BL111" t="s">
        <v>69</v>
      </c>
      <c r="BM111">
        <v>1</v>
      </c>
      <c r="BN111" t="s">
        <v>809</v>
      </c>
    </row>
    <row r="112" spans="1:66">
      <c r="A112" s="139" t="str">
        <f t="shared" ref="A112:A113" si="76">W112</f>
        <v>삼환교통</v>
      </c>
      <c r="B112" s="139" t="str">
        <f t="shared" ref="B112:B113" si="77">V112</f>
        <v>예비</v>
      </c>
      <c r="C112" s="140" t="str">
        <f t="shared" ref="C112:C113" si="78">Y112</f>
        <v>72아1210</v>
      </c>
      <c r="D112" s="114" t="str">
        <f t="shared" ref="D112:D113" si="79">Z112</f>
        <v>중형</v>
      </c>
      <c r="E112" s="110" t="str">
        <f t="shared" ref="E112:E113" si="80">AZ112</f>
        <v>F</v>
      </c>
      <c r="F112" s="160">
        <f t="shared" ref="F112:F113" si="81">G112/H112</f>
        <v>0.77214285714285713</v>
      </c>
      <c r="G112" s="161">
        <f t="shared" ref="G112:G113" si="82">AE112</f>
        <v>2.1619999999999999</v>
      </c>
      <c r="H112" s="162">
        <f t="shared" ref="H112:H113" si="83">AF112</f>
        <v>2.8</v>
      </c>
      <c r="I112" s="163">
        <f t="shared" ref="I112:I113" si="84">AC112</f>
        <v>2206.6439999999998</v>
      </c>
      <c r="J112" s="164">
        <f t="shared" ref="J112:J113" si="85">AI112/AH112</f>
        <v>2.8993400753967231E-2</v>
      </c>
      <c r="K112" s="164">
        <f t="shared" ref="K112:K113" si="86">AJ112/AH112</f>
        <v>0.33900480128562865</v>
      </c>
      <c r="L112" s="164">
        <f t="shared" ref="L112:L113" si="87">AK112/AC112</f>
        <v>0.20483594091298826</v>
      </c>
      <c r="M112" s="165">
        <f t="shared" ref="M112:M113" si="88">AG112</f>
        <v>11.454000000000001</v>
      </c>
      <c r="N112" s="166">
        <f t="shared" ref="N112:N113" si="89">IF(AW112=0,AT112,"속도계이상")</f>
        <v>0.22700000000000001</v>
      </c>
      <c r="O112" s="166">
        <f t="shared" ref="O112:O113" si="90">IF(AW112=0,AU112,"속도계이상")</f>
        <v>27.597999999999999</v>
      </c>
      <c r="P112" s="167">
        <f t="shared" ref="P112:P113" si="91">AQ112/60</f>
        <v>0</v>
      </c>
      <c r="Q112" s="168">
        <f t="shared" ref="Q112:Q113" si="92">AN112</f>
        <v>83</v>
      </c>
      <c r="R112" s="169">
        <f t="shared" ref="R112:R113" si="93">AC112/(AH112-AI112-AJ112)</f>
        <v>25.576115550924392</v>
      </c>
      <c r="S112" s="141">
        <f t="shared" ref="S112:S113" si="94">IF(AW112=0,AL112,"속도계이상")</f>
        <v>5</v>
      </c>
      <c r="T112" s="141">
        <f t="shared" ref="T112:T113" si="95">IF(AW112=0,AM112,"속도계이상")</f>
        <v>609</v>
      </c>
      <c r="U112" t="s">
        <v>117</v>
      </c>
      <c r="V112" t="s">
        <v>89</v>
      </c>
      <c r="W112" t="s">
        <v>117</v>
      </c>
      <c r="X112" s="4" t="s">
        <v>89</v>
      </c>
      <c r="Y112" s="4" t="s">
        <v>350</v>
      </c>
      <c r="Z112" s="4" t="s">
        <v>196</v>
      </c>
      <c r="AA112" s="4" t="s">
        <v>48</v>
      </c>
      <c r="AB112" s="4">
        <v>514</v>
      </c>
      <c r="AC112" s="4">
        <v>2206.6439999999998</v>
      </c>
      <c r="AD112" s="4">
        <v>1020.7</v>
      </c>
      <c r="AE112" s="4">
        <v>2.1619999999999999</v>
      </c>
      <c r="AF112" s="4">
        <v>2.8</v>
      </c>
      <c r="AG112" s="4">
        <v>11.454000000000001</v>
      </c>
      <c r="AH112" s="4">
        <v>136.51468600000001</v>
      </c>
      <c r="AI112" s="4">
        <v>3.9580250000000001</v>
      </c>
      <c r="AJ112" s="4">
        <v>46.279133999999999</v>
      </c>
      <c r="AK112" s="4">
        <v>452</v>
      </c>
      <c r="AL112" s="4">
        <v>5</v>
      </c>
      <c r="AM112" s="4">
        <v>609</v>
      </c>
      <c r="AN112" s="4">
        <v>83</v>
      </c>
      <c r="AO112" s="4">
        <v>16.164151</v>
      </c>
      <c r="AP112" s="4">
        <v>1221.9000000000001</v>
      </c>
      <c r="AQ112" s="4">
        <v>0</v>
      </c>
      <c r="AR112" s="4">
        <v>18</v>
      </c>
      <c r="AS112" s="4">
        <v>3101</v>
      </c>
      <c r="AT112" s="4">
        <v>0.22700000000000001</v>
      </c>
      <c r="AU112" s="4">
        <v>27.597999999999999</v>
      </c>
      <c r="AV112" s="4">
        <v>18841</v>
      </c>
      <c r="AW112" s="4">
        <v>0</v>
      </c>
      <c r="AX112" s="4">
        <v>0.52</v>
      </c>
      <c r="AY112">
        <v>0.77214285714285713</v>
      </c>
      <c r="AZ112" t="s">
        <v>69</v>
      </c>
      <c r="BA112" t="s">
        <v>198</v>
      </c>
      <c r="BB112">
        <v>5</v>
      </c>
      <c r="BC112" t="s">
        <v>974</v>
      </c>
      <c r="BD112">
        <v>15</v>
      </c>
      <c r="BE112">
        <v>10710.795000000002</v>
      </c>
      <c r="BF112">
        <v>0.2060205614989363</v>
      </c>
      <c r="BG112">
        <v>0.1590773049859644</v>
      </c>
      <c r="BH112">
        <v>538271.82599999988</v>
      </c>
      <c r="BI112">
        <v>4.0994974906972004E-3</v>
      </c>
      <c r="BJ112">
        <v>3.1653977053169098E-3</v>
      </c>
      <c r="BK112">
        <v>1</v>
      </c>
      <c r="BL112" t="s">
        <v>69</v>
      </c>
      <c r="BM112">
        <v>0</v>
      </c>
      <c r="BN112" t="s">
        <v>811</v>
      </c>
    </row>
    <row r="113" spans="1:66">
      <c r="A113" s="142" t="str">
        <f t="shared" si="76"/>
        <v>삼환교통</v>
      </c>
      <c r="B113" s="142" t="str">
        <f t="shared" si="77"/>
        <v>예비</v>
      </c>
      <c r="C113" s="143" t="str">
        <f t="shared" si="78"/>
        <v>72아1236</v>
      </c>
      <c r="D113" s="131" t="str">
        <f t="shared" si="79"/>
        <v>중형</v>
      </c>
      <c r="E113" s="127" t="str">
        <f t="shared" si="80"/>
        <v>F</v>
      </c>
      <c r="F113" s="150">
        <f t="shared" si="81"/>
        <v>0.79199999999999993</v>
      </c>
      <c r="G113" s="151">
        <f t="shared" si="82"/>
        <v>2.3759999999999999</v>
      </c>
      <c r="H113" s="152">
        <f t="shared" si="83"/>
        <v>3</v>
      </c>
      <c r="I113" s="153">
        <f t="shared" si="84"/>
        <v>3327.8879999999999</v>
      </c>
      <c r="J113" s="154">
        <f t="shared" si="85"/>
        <v>1.8473466562123564E-2</v>
      </c>
      <c r="K113" s="154">
        <f t="shared" si="86"/>
        <v>0.35118926393477623</v>
      </c>
      <c r="L113" s="154">
        <f t="shared" si="87"/>
        <v>0.23889025111422019</v>
      </c>
      <c r="M113" s="155">
        <f t="shared" si="88"/>
        <v>10.003</v>
      </c>
      <c r="N113" s="156">
        <f t="shared" si="89"/>
        <v>0.21</v>
      </c>
      <c r="O113" s="156">
        <f t="shared" si="90"/>
        <v>23.829000000000001</v>
      </c>
      <c r="P113" s="157">
        <f t="shared" si="91"/>
        <v>0</v>
      </c>
      <c r="Q113" s="158">
        <f t="shared" si="92"/>
        <v>77</v>
      </c>
      <c r="R113" s="159">
        <f t="shared" si="93"/>
        <v>25.406410512671439</v>
      </c>
      <c r="S113" s="144">
        <f t="shared" si="94"/>
        <v>7</v>
      </c>
      <c r="T113" s="144">
        <f t="shared" si="95"/>
        <v>793</v>
      </c>
      <c r="U113" t="s">
        <v>117</v>
      </c>
      <c r="V113" t="s">
        <v>89</v>
      </c>
      <c r="W113" t="s">
        <v>117</v>
      </c>
      <c r="X113" s="4" t="s">
        <v>89</v>
      </c>
      <c r="Y113" s="4" t="s">
        <v>351</v>
      </c>
      <c r="Z113" s="4" t="s">
        <v>196</v>
      </c>
      <c r="AA113" s="4" t="s">
        <v>48</v>
      </c>
      <c r="AB113" s="4">
        <v>514</v>
      </c>
      <c r="AC113" s="4">
        <v>3327.8879999999999</v>
      </c>
      <c r="AD113" s="4">
        <v>1400.7460000000001</v>
      </c>
      <c r="AE113" s="4">
        <v>2.3759999999999999</v>
      </c>
      <c r="AF113" s="4">
        <v>3</v>
      </c>
      <c r="AG113" s="4">
        <v>10.003</v>
      </c>
      <c r="AH113" s="4">
        <v>207.80328299999999</v>
      </c>
      <c r="AI113" s="4">
        <v>3.8388469999999999</v>
      </c>
      <c r="AJ113" s="4">
        <v>72.978281999999993</v>
      </c>
      <c r="AK113" s="4">
        <v>795</v>
      </c>
      <c r="AL113" s="4">
        <v>7</v>
      </c>
      <c r="AM113" s="4">
        <v>793</v>
      </c>
      <c r="AN113" s="4">
        <v>77</v>
      </c>
      <c r="AO113" s="4">
        <v>16.014607000000002</v>
      </c>
      <c r="AP113" s="4">
        <v>3020.5</v>
      </c>
      <c r="AQ113" s="4">
        <v>0</v>
      </c>
      <c r="AR113" s="4">
        <v>19</v>
      </c>
      <c r="AS113" s="4">
        <v>5344</v>
      </c>
      <c r="AT113" s="4">
        <v>0.21</v>
      </c>
      <c r="AU113" s="4">
        <v>23.829000000000001</v>
      </c>
      <c r="AV113" s="4">
        <v>26769</v>
      </c>
      <c r="AW113" s="4">
        <v>0</v>
      </c>
      <c r="AX113" s="4">
        <v>0.53</v>
      </c>
      <c r="AY113">
        <v>0.79199999999999993</v>
      </c>
      <c r="AZ113" t="s">
        <v>69</v>
      </c>
      <c r="BA113" t="s">
        <v>198</v>
      </c>
      <c r="BB113">
        <v>3</v>
      </c>
      <c r="BC113" t="s">
        <v>975</v>
      </c>
      <c r="BD113">
        <v>24</v>
      </c>
      <c r="BE113">
        <v>10710.795000000002</v>
      </c>
      <c r="BF113">
        <v>0.31070410739819027</v>
      </c>
      <c r="BG113">
        <v>0.24607765305936666</v>
      </c>
      <c r="BH113">
        <v>538271.82599999988</v>
      </c>
      <c r="BI113">
        <v>6.1825416810873555E-3</v>
      </c>
      <c r="BJ113">
        <v>4.8965730114211847E-3</v>
      </c>
      <c r="BK113">
        <v>1</v>
      </c>
      <c r="BL113" t="s">
        <v>69</v>
      </c>
      <c r="BM113">
        <v>0</v>
      </c>
      <c r="BN113" t="s">
        <v>811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7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144</v>
      </c>
      <c r="D4" s="122" t="s">
        <v>161</v>
      </c>
      <c r="E4" s="123" t="s">
        <v>150</v>
      </c>
      <c r="F4" s="121" t="s">
        <v>154</v>
      </c>
      <c r="G4" s="123" t="s">
        <v>152</v>
      </c>
      <c r="H4" s="123" t="s">
        <v>156</v>
      </c>
      <c r="I4" s="124" t="s">
        <v>158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184</v>
      </c>
      <c r="Q4" s="217" t="s">
        <v>43</v>
      </c>
      <c r="R4" s="217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64</v>
      </c>
      <c r="BF4" t="s">
        <v>0</v>
      </c>
      <c r="BG4" t="s">
        <v>174</v>
      </c>
      <c r="BH4" t="s">
        <v>72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64</v>
      </c>
      <c r="BO4" t="s">
        <v>173</v>
      </c>
      <c r="BP4" t="s">
        <v>177</v>
      </c>
    </row>
    <row r="5" spans="1:68" ht="16.5">
      <c r="A5" s="125" t="str">
        <f>BF5</f>
        <v>삼환교통</v>
      </c>
      <c r="B5" s="126">
        <f>IF(BH5="NULL", E5, BH5)</f>
        <v>6568</v>
      </c>
      <c r="C5" s="127" t="str">
        <f>BN5</f>
        <v>D</v>
      </c>
      <c r="D5" s="128">
        <f>BM5</f>
        <v>0.84766202141939384</v>
      </c>
      <c r="E5" s="129">
        <f>U5</f>
        <v>6568</v>
      </c>
      <c r="F5" s="130" t="str">
        <f>BG5</f>
        <v>4</v>
      </c>
      <c r="G5" s="131" t="str">
        <f>BK5</f>
        <v>72아1216</v>
      </c>
      <c r="H5" s="132">
        <f>BJ5</f>
        <v>3</v>
      </c>
      <c r="I5" s="133">
        <f>W5</f>
        <v>2143.1509999999998</v>
      </c>
      <c r="J5" s="134">
        <f>AB5/AA5</f>
        <v>3.5382293361480771E-2</v>
      </c>
      <c r="K5" s="134">
        <f>AC5/AA5</f>
        <v>0.28552507743766975</v>
      </c>
      <c r="L5" s="134">
        <f>AD5/I5</f>
        <v>0.29582609904761731</v>
      </c>
      <c r="M5" s="135">
        <f>Z5</f>
        <v>9.6869999999999994</v>
      </c>
      <c r="N5" s="136">
        <f>AE5*100/W5</f>
        <v>0.83988482379449703</v>
      </c>
      <c r="O5" s="136">
        <f>AF5*100/W5</f>
        <v>5.4125910866756479</v>
      </c>
      <c r="P5" s="218">
        <f>AK5</f>
        <v>10</v>
      </c>
      <c r="Q5" s="219">
        <f>AE5</f>
        <v>18</v>
      </c>
      <c r="R5" s="219">
        <f>AF5</f>
        <v>116</v>
      </c>
      <c r="T5">
        <v>514</v>
      </c>
      <c r="U5">
        <v>6568</v>
      </c>
      <c r="V5" t="s">
        <v>845</v>
      </c>
      <c r="W5">
        <v>2143.1509999999998</v>
      </c>
      <c r="X5">
        <v>875.86699999999996</v>
      </c>
      <c r="Y5">
        <v>2.4470000000000001</v>
      </c>
      <c r="Z5">
        <v>9.6869999999999994</v>
      </c>
      <c r="AA5">
        <v>134.741916</v>
      </c>
      <c r="AB5">
        <v>4.7674779999999997</v>
      </c>
      <c r="AC5">
        <v>38.472195999999997</v>
      </c>
      <c r="AD5" s="1">
        <v>634</v>
      </c>
      <c r="AE5">
        <v>18</v>
      </c>
      <c r="AF5">
        <v>116</v>
      </c>
      <c r="AG5">
        <v>77</v>
      </c>
      <c r="AH5">
        <v>15.905599</v>
      </c>
      <c r="AI5">
        <v>64.5</v>
      </c>
      <c r="AJ5">
        <v>0</v>
      </c>
      <c r="AK5">
        <v>10</v>
      </c>
      <c r="AL5">
        <v>2658</v>
      </c>
      <c r="AM5" t="s">
        <v>846</v>
      </c>
      <c r="AN5" t="s">
        <v>976</v>
      </c>
      <c r="AO5">
        <v>1894.6289999999999</v>
      </c>
      <c r="AR5" t="s">
        <v>117</v>
      </c>
      <c r="AS5" t="s">
        <v>120</v>
      </c>
      <c r="AT5" t="s">
        <v>251</v>
      </c>
      <c r="AU5" t="s">
        <v>845</v>
      </c>
      <c r="AV5" t="s">
        <v>48</v>
      </c>
      <c r="AW5">
        <v>3</v>
      </c>
      <c r="BB5">
        <v>0.84766202141939384</v>
      </c>
      <c r="BC5" t="s">
        <v>66</v>
      </c>
      <c r="BF5" t="s">
        <v>117</v>
      </c>
      <c r="BG5" t="s">
        <v>120</v>
      </c>
      <c r="BH5" t="s">
        <v>845</v>
      </c>
      <c r="BI5">
        <v>6568</v>
      </c>
      <c r="BJ5">
        <v>3</v>
      </c>
      <c r="BK5" t="s">
        <v>251</v>
      </c>
      <c r="BL5" t="s">
        <v>350</v>
      </c>
      <c r="BM5">
        <v>0.84766202141939384</v>
      </c>
      <c r="BN5" t="s">
        <v>66</v>
      </c>
      <c r="BO5" t="s">
        <v>182</v>
      </c>
      <c r="BP5">
        <v>2143.1509999999998</v>
      </c>
    </row>
    <row r="6" spans="1:68" ht="16.5">
      <c r="A6" s="108" t="str">
        <f t="shared" ref="A6:A7" si="0">BF6</f>
        <v>삼환교통</v>
      </c>
      <c r="B6" s="109" t="str">
        <f t="shared" ref="B6:B68" si="1">IF(BH6="NULL", E6, BH6)</f>
        <v>강봉선</v>
      </c>
      <c r="C6" s="110" t="str">
        <f t="shared" ref="C6:C7" si="2">BN6</f>
        <v>D</v>
      </c>
      <c r="D6" s="111">
        <f t="shared" ref="D6:D7" si="3">BM6</f>
        <v>0.84150000000000003</v>
      </c>
      <c r="E6" s="112">
        <f t="shared" ref="E6:E7" si="4">U6</f>
        <v>5820</v>
      </c>
      <c r="F6" s="113" t="str">
        <f t="shared" ref="F6:F7" si="5">BG6</f>
        <v>23</v>
      </c>
      <c r="G6" s="114" t="str">
        <f t="shared" ref="G6:G7" si="6">BK6</f>
        <v>70바3101</v>
      </c>
      <c r="H6" s="115">
        <f t="shared" ref="H6:H7" si="7">BJ6</f>
        <v>1</v>
      </c>
      <c r="I6" s="116">
        <f t="shared" ref="I6:I68" si="8">W6</f>
        <v>3006.09</v>
      </c>
      <c r="J6" s="117">
        <f t="shared" ref="J6:J7" si="9">AB6/AA6</f>
        <v>2.9567971559843899E-2</v>
      </c>
      <c r="K6" s="117">
        <f t="shared" ref="K6:K7" si="10">AC6/AA6</f>
        <v>0.35604329357955622</v>
      </c>
      <c r="L6" s="117">
        <f t="shared" ref="L6:L7" si="11">AD6/I6</f>
        <v>0.22254822709898905</v>
      </c>
      <c r="M6" s="118">
        <f t="shared" ref="M6:M7" si="12">Z6</f>
        <v>14.12</v>
      </c>
      <c r="N6" s="119">
        <f t="shared" ref="N6:N7" si="13">AE6*100/W6</f>
        <v>0</v>
      </c>
      <c r="O6" s="119">
        <f t="shared" ref="O6:O7" si="14">AF6*100/W6</f>
        <v>7.3184768253778163</v>
      </c>
      <c r="P6" s="220">
        <f t="shared" ref="P6:P7" si="15">AK6</f>
        <v>50</v>
      </c>
      <c r="Q6" s="221">
        <f t="shared" ref="Q6:Q7" si="16">AE6</f>
        <v>0</v>
      </c>
      <c r="R6" s="221">
        <f t="shared" ref="R6:R7" si="17">AF6</f>
        <v>220</v>
      </c>
      <c r="T6">
        <v>514</v>
      </c>
      <c r="U6">
        <v>5820</v>
      </c>
      <c r="V6" t="s">
        <v>352</v>
      </c>
      <c r="W6">
        <v>3006.09</v>
      </c>
      <c r="X6">
        <v>1785.779</v>
      </c>
      <c r="Y6">
        <v>1.6830000000000001</v>
      </c>
      <c r="Z6">
        <v>14.12</v>
      </c>
      <c r="AA6">
        <v>194.08051</v>
      </c>
      <c r="AB6">
        <v>5.7385669999999998</v>
      </c>
      <c r="AC6">
        <v>69.101063999999994</v>
      </c>
      <c r="AD6" s="1">
        <v>669</v>
      </c>
      <c r="AE6">
        <v>0</v>
      </c>
      <c r="AF6">
        <v>220</v>
      </c>
      <c r="AG6">
        <v>68</v>
      </c>
      <c r="AH6">
        <v>15.488880999999999</v>
      </c>
      <c r="AI6">
        <v>78.3</v>
      </c>
      <c r="AJ6">
        <v>0</v>
      </c>
      <c r="AK6">
        <v>50</v>
      </c>
      <c r="AL6">
        <v>17548</v>
      </c>
      <c r="AM6" t="s">
        <v>353</v>
      </c>
      <c r="AN6" t="s">
        <v>977</v>
      </c>
      <c r="AO6">
        <v>3006.09</v>
      </c>
      <c r="AR6" t="s">
        <v>117</v>
      </c>
      <c r="AS6" t="s">
        <v>119</v>
      </c>
      <c r="AT6" t="s">
        <v>222</v>
      </c>
      <c r="AU6" t="s">
        <v>352</v>
      </c>
      <c r="AV6" t="s">
        <v>48</v>
      </c>
      <c r="AW6">
        <v>1</v>
      </c>
      <c r="BB6">
        <v>0.84150000000000003</v>
      </c>
      <c r="BC6" t="s">
        <v>66</v>
      </c>
      <c r="BF6" t="s">
        <v>117</v>
      </c>
      <c r="BG6" t="s">
        <v>119</v>
      </c>
      <c r="BH6" t="s">
        <v>352</v>
      </c>
      <c r="BI6">
        <v>5820</v>
      </c>
      <c r="BJ6">
        <v>1</v>
      </c>
      <c r="BK6" t="s">
        <v>222</v>
      </c>
      <c r="BL6" t="s">
        <v>178</v>
      </c>
      <c r="BM6">
        <v>0.84150000000000003</v>
      </c>
      <c r="BN6" t="s">
        <v>66</v>
      </c>
      <c r="BO6" t="s">
        <v>182</v>
      </c>
      <c r="BP6">
        <v>3006.09</v>
      </c>
    </row>
    <row r="7" spans="1:68" ht="16.5">
      <c r="A7" s="125" t="str">
        <f t="shared" si="0"/>
        <v>삼환교통</v>
      </c>
      <c r="B7" s="126" t="str">
        <f t="shared" si="1"/>
        <v>강승민</v>
      </c>
      <c r="C7" s="127" t="str">
        <f t="shared" si="2"/>
        <v>F</v>
      </c>
      <c r="D7" s="128">
        <f t="shared" si="3"/>
        <v>0.72863815890246764</v>
      </c>
      <c r="E7" s="129">
        <f t="shared" si="4"/>
        <v>6686</v>
      </c>
      <c r="F7" s="130" t="str">
        <f t="shared" si="5"/>
        <v>62</v>
      </c>
      <c r="G7" s="131" t="str">
        <f t="shared" si="6"/>
        <v>70바3161</v>
      </c>
      <c r="H7" s="132">
        <f t="shared" si="7"/>
        <v>13</v>
      </c>
      <c r="I7" s="133">
        <f t="shared" si="8"/>
        <v>1906.1089999999999</v>
      </c>
      <c r="J7" s="134">
        <f t="shared" si="9"/>
        <v>1.8036810950577072E-2</v>
      </c>
      <c r="K7" s="134">
        <f t="shared" si="10"/>
        <v>0.39618407246522591</v>
      </c>
      <c r="L7" s="134">
        <f t="shared" si="11"/>
        <v>0.20408066904883196</v>
      </c>
      <c r="M7" s="135">
        <f t="shared" si="12"/>
        <v>14.157</v>
      </c>
      <c r="N7" s="136">
        <f t="shared" si="13"/>
        <v>5.2462896927720298E-2</v>
      </c>
      <c r="O7" s="136">
        <f t="shared" si="14"/>
        <v>10.177802003977737</v>
      </c>
      <c r="P7" s="218">
        <f t="shared" si="15"/>
        <v>20</v>
      </c>
      <c r="Q7" s="219">
        <f t="shared" si="16"/>
        <v>1</v>
      </c>
      <c r="R7" s="219">
        <f t="shared" si="17"/>
        <v>194</v>
      </c>
      <c r="T7">
        <v>514</v>
      </c>
      <c r="U7">
        <v>6686</v>
      </c>
      <c r="V7" t="s">
        <v>354</v>
      </c>
      <c r="W7">
        <v>1906.1089999999999</v>
      </c>
      <c r="X7">
        <v>1082.0260000000001</v>
      </c>
      <c r="Y7">
        <v>1.762</v>
      </c>
      <c r="Z7">
        <v>14.157</v>
      </c>
      <c r="AA7">
        <v>138.095809</v>
      </c>
      <c r="AB7">
        <v>2.4908079999999999</v>
      </c>
      <c r="AC7">
        <v>54.711359999999999</v>
      </c>
      <c r="AD7" s="1">
        <v>389</v>
      </c>
      <c r="AE7">
        <v>1</v>
      </c>
      <c r="AF7">
        <v>194</v>
      </c>
      <c r="AG7">
        <v>78</v>
      </c>
      <c r="AH7">
        <v>13.802801000000001</v>
      </c>
      <c r="AI7">
        <v>49.8</v>
      </c>
      <c r="AJ7">
        <v>0</v>
      </c>
      <c r="AK7">
        <v>20</v>
      </c>
      <c r="AL7">
        <v>3681</v>
      </c>
      <c r="AM7" t="s">
        <v>355</v>
      </c>
      <c r="AN7" t="s">
        <v>978</v>
      </c>
      <c r="AO7">
        <v>336.45600000000002</v>
      </c>
      <c r="AR7" t="s">
        <v>117</v>
      </c>
      <c r="AS7" t="s">
        <v>122</v>
      </c>
      <c r="AT7" t="s">
        <v>298</v>
      </c>
      <c r="AU7" t="s">
        <v>354</v>
      </c>
      <c r="AV7" t="s">
        <v>48</v>
      </c>
      <c r="AW7">
        <v>13</v>
      </c>
      <c r="BB7">
        <v>0.72863815890246764</v>
      </c>
      <c r="BC7" t="s">
        <v>69</v>
      </c>
      <c r="BF7" t="s">
        <v>117</v>
      </c>
      <c r="BG7" t="s">
        <v>122</v>
      </c>
      <c r="BH7" t="s">
        <v>354</v>
      </c>
      <c r="BI7">
        <v>6686</v>
      </c>
      <c r="BJ7">
        <v>13</v>
      </c>
      <c r="BK7" t="s">
        <v>298</v>
      </c>
      <c r="BL7" t="s">
        <v>311</v>
      </c>
      <c r="BM7">
        <v>0.72863815890246764</v>
      </c>
      <c r="BN7" t="s">
        <v>69</v>
      </c>
      <c r="BO7" t="s">
        <v>191</v>
      </c>
      <c r="BP7">
        <v>1906.1090000000002</v>
      </c>
    </row>
    <row r="8" spans="1:68" ht="16.5">
      <c r="A8" s="108" t="str">
        <f t="shared" ref="A8:A70" si="18">BF8</f>
        <v>삼환교통</v>
      </c>
      <c r="B8" s="109" t="str">
        <f t="shared" si="1"/>
        <v>강원철</v>
      </c>
      <c r="C8" s="110" t="str">
        <f t="shared" ref="C8:C70" si="19">BN8</f>
        <v>C</v>
      </c>
      <c r="D8" s="111">
        <f t="shared" ref="D8:D70" si="20">BM8</f>
        <v>0.85085479292660515</v>
      </c>
      <c r="E8" s="112">
        <f t="shared" ref="E8:E70" si="21">U8</f>
        <v>5739</v>
      </c>
      <c r="F8" s="113" t="str">
        <f t="shared" ref="F8:F70" si="22">BG8</f>
        <v>58</v>
      </c>
      <c r="G8" s="114" t="str">
        <f t="shared" ref="G8:G70" si="23">BK8</f>
        <v>72아1200</v>
      </c>
      <c r="H8" s="115">
        <f t="shared" ref="H8:H70" si="24">BJ8</f>
        <v>16</v>
      </c>
      <c r="I8" s="116">
        <f t="shared" si="8"/>
        <v>7474.9279999999999</v>
      </c>
      <c r="J8" s="117">
        <f t="shared" ref="J8:J70" si="25">AB8/AA8</f>
        <v>2.4075725558778904E-2</v>
      </c>
      <c r="K8" s="117">
        <f t="shared" ref="K8:K70" si="26">AC8/AA8</f>
        <v>0.36473353767659289</v>
      </c>
      <c r="L8" s="117">
        <f t="shared" ref="L8:L70" si="27">AD8/I8</f>
        <v>0.26127341962357364</v>
      </c>
      <c r="M8" s="118">
        <f t="shared" ref="M8:M70" si="28">Z8</f>
        <v>11.005000000000001</v>
      </c>
      <c r="N8" s="119">
        <f t="shared" ref="N8:N70" si="29">AE8*100/W8</f>
        <v>0.65552470873298041</v>
      </c>
      <c r="O8" s="119">
        <f t="shared" ref="O8:O70" si="30">AF8*100/W8</f>
        <v>16.762703266171929</v>
      </c>
      <c r="P8" s="220">
        <f t="shared" ref="P8:P70" si="31">AK8</f>
        <v>14</v>
      </c>
      <c r="Q8" s="221">
        <f t="shared" ref="Q8:Q70" si="32">AE8</f>
        <v>49</v>
      </c>
      <c r="R8" s="221">
        <f t="shared" ref="R8:R70" si="33">AF8</f>
        <v>1253</v>
      </c>
      <c r="T8">
        <v>514</v>
      </c>
      <c r="U8">
        <v>5739</v>
      </c>
      <c r="V8" t="s">
        <v>819</v>
      </c>
      <c r="W8">
        <v>7474.9279999999999</v>
      </c>
      <c r="X8">
        <v>3052.7170000000001</v>
      </c>
      <c r="Y8">
        <v>2.4489999999999998</v>
      </c>
      <c r="Z8">
        <v>11.005000000000001</v>
      </c>
      <c r="AA8">
        <v>493.93489599999998</v>
      </c>
      <c r="AB8">
        <v>11.891840999999999</v>
      </c>
      <c r="AC8">
        <v>180.15462199999999</v>
      </c>
      <c r="AD8" s="1">
        <v>1953</v>
      </c>
      <c r="AE8">
        <v>49</v>
      </c>
      <c r="AF8">
        <v>1253</v>
      </c>
      <c r="AG8">
        <v>76</v>
      </c>
      <c r="AH8">
        <v>15.133426999999999</v>
      </c>
      <c r="AI8">
        <v>5887.4</v>
      </c>
      <c r="AJ8">
        <v>0</v>
      </c>
      <c r="AK8">
        <v>14</v>
      </c>
      <c r="AL8">
        <v>4180</v>
      </c>
      <c r="AM8" t="s">
        <v>820</v>
      </c>
      <c r="AN8" t="s">
        <v>979</v>
      </c>
      <c r="AO8">
        <v>5134.9189999999999</v>
      </c>
      <c r="AR8" t="s">
        <v>117</v>
      </c>
      <c r="AS8" t="s">
        <v>121</v>
      </c>
      <c r="AT8" t="s">
        <v>283</v>
      </c>
      <c r="AU8" t="s">
        <v>819</v>
      </c>
      <c r="AV8" t="s">
        <v>48</v>
      </c>
      <c r="AW8">
        <v>16</v>
      </c>
      <c r="BB8">
        <v>0.85085479292660515</v>
      </c>
      <c r="BC8" t="s">
        <v>68</v>
      </c>
      <c r="BF8" t="s">
        <v>117</v>
      </c>
      <c r="BG8" t="s">
        <v>121</v>
      </c>
      <c r="BH8" t="s">
        <v>819</v>
      </c>
      <c r="BI8">
        <v>5739</v>
      </c>
      <c r="BJ8">
        <v>16</v>
      </c>
      <c r="BK8" t="s">
        <v>283</v>
      </c>
      <c r="BL8" t="s">
        <v>251</v>
      </c>
      <c r="BM8">
        <v>0.85085479292660515</v>
      </c>
      <c r="BN8" t="s">
        <v>68</v>
      </c>
      <c r="BO8" t="s">
        <v>180</v>
      </c>
      <c r="BP8">
        <v>7474.9279999999981</v>
      </c>
    </row>
    <row r="9" spans="1:68" ht="16.5">
      <c r="A9" s="108" t="str">
        <f t="shared" si="18"/>
        <v>삼환교통</v>
      </c>
      <c r="B9" s="109" t="str">
        <f t="shared" si="1"/>
        <v>강종협</v>
      </c>
      <c r="C9" s="110" t="str">
        <f t="shared" si="19"/>
        <v>F</v>
      </c>
      <c r="D9" s="111">
        <f t="shared" si="20"/>
        <v>0.70519402911446827</v>
      </c>
      <c r="E9" s="112">
        <f t="shared" si="21"/>
        <v>5742</v>
      </c>
      <c r="F9" s="113" t="str">
        <f t="shared" si="22"/>
        <v>58</v>
      </c>
      <c r="G9" s="114" t="str">
        <f t="shared" si="23"/>
        <v>72아1196</v>
      </c>
      <c r="H9" s="115">
        <f t="shared" si="24"/>
        <v>3</v>
      </c>
      <c r="I9" s="116">
        <f t="shared" si="8"/>
        <v>2408.4389999999999</v>
      </c>
      <c r="J9" s="117">
        <f t="shared" si="25"/>
        <v>2.5541072596578458E-2</v>
      </c>
      <c r="K9" s="117">
        <f t="shared" si="26"/>
        <v>0.39156870951888917</v>
      </c>
      <c r="L9" s="117">
        <f t="shared" si="27"/>
        <v>0.15279606417268612</v>
      </c>
      <c r="M9" s="118">
        <f t="shared" si="28"/>
        <v>14.596</v>
      </c>
      <c r="N9" s="119">
        <f t="shared" si="29"/>
        <v>4.1520669612142971E-2</v>
      </c>
      <c r="O9" s="119">
        <f t="shared" si="30"/>
        <v>54.267515183070863</v>
      </c>
      <c r="P9" s="220">
        <f t="shared" si="31"/>
        <v>5</v>
      </c>
      <c r="Q9" s="221">
        <f t="shared" si="32"/>
        <v>1</v>
      </c>
      <c r="R9" s="221">
        <f t="shared" si="33"/>
        <v>1307</v>
      </c>
      <c r="T9">
        <v>514</v>
      </c>
      <c r="U9">
        <v>5742</v>
      </c>
      <c r="V9" t="s">
        <v>881</v>
      </c>
      <c r="W9">
        <v>2408.4389999999999</v>
      </c>
      <c r="X9">
        <v>1188.6279999999999</v>
      </c>
      <c r="Y9">
        <v>2.0259999999999998</v>
      </c>
      <c r="Z9">
        <v>14.596</v>
      </c>
      <c r="AA9">
        <v>163.24357499999999</v>
      </c>
      <c r="AB9">
        <v>4.169416</v>
      </c>
      <c r="AC9">
        <v>63.921075999999999</v>
      </c>
      <c r="AD9" s="1">
        <v>368</v>
      </c>
      <c r="AE9">
        <v>1</v>
      </c>
      <c r="AF9">
        <v>1307</v>
      </c>
      <c r="AG9">
        <v>75</v>
      </c>
      <c r="AH9">
        <v>14.753652000000001</v>
      </c>
      <c r="AI9">
        <v>3220.2</v>
      </c>
      <c r="AJ9">
        <v>0</v>
      </c>
      <c r="AK9">
        <v>5</v>
      </c>
      <c r="AL9">
        <v>1676</v>
      </c>
      <c r="AM9" t="s">
        <v>882</v>
      </c>
      <c r="AN9" t="s">
        <v>980</v>
      </c>
      <c r="AO9">
        <v>2084.37</v>
      </c>
      <c r="AR9" t="s">
        <v>117</v>
      </c>
      <c r="AS9" t="s">
        <v>121</v>
      </c>
      <c r="AT9" t="s">
        <v>277</v>
      </c>
      <c r="AU9" t="s">
        <v>881</v>
      </c>
      <c r="AV9" t="s">
        <v>48</v>
      </c>
      <c r="AW9">
        <v>3</v>
      </c>
      <c r="BB9">
        <v>0.70519402911446827</v>
      </c>
      <c r="BC9" t="s">
        <v>69</v>
      </c>
      <c r="BF9" t="s">
        <v>117</v>
      </c>
      <c r="BG9" t="s">
        <v>121</v>
      </c>
      <c r="BH9" t="s">
        <v>881</v>
      </c>
      <c r="BI9">
        <v>5742</v>
      </c>
      <c r="BJ9">
        <v>3</v>
      </c>
      <c r="BK9" t="s">
        <v>277</v>
      </c>
      <c r="BL9" t="s">
        <v>278</v>
      </c>
      <c r="BM9">
        <v>0.70519402911446827</v>
      </c>
      <c r="BN9" t="s">
        <v>69</v>
      </c>
      <c r="BO9" t="s">
        <v>191</v>
      </c>
      <c r="BP9">
        <v>2408.4389999999999</v>
      </c>
    </row>
    <row r="10" spans="1:68" ht="16.5">
      <c r="A10" s="125" t="str">
        <f t="shared" si="18"/>
        <v>삼환교통</v>
      </c>
      <c r="B10" s="126" t="str">
        <f t="shared" si="1"/>
        <v>강철용</v>
      </c>
      <c r="C10" s="127" t="str">
        <f t="shared" si="19"/>
        <v>B</v>
      </c>
      <c r="D10" s="128">
        <f t="shared" si="20"/>
        <v>0.90473684210526328</v>
      </c>
      <c r="E10" s="129">
        <f t="shared" si="21"/>
        <v>5526</v>
      </c>
      <c r="F10" s="130" t="str">
        <f t="shared" si="22"/>
        <v>23</v>
      </c>
      <c r="G10" s="131" t="str">
        <f t="shared" si="23"/>
        <v>70바3122</v>
      </c>
      <c r="H10" s="132">
        <f t="shared" si="24"/>
        <v>1</v>
      </c>
      <c r="I10" s="133">
        <f t="shared" si="8"/>
        <v>1302.884</v>
      </c>
      <c r="J10" s="134">
        <f t="shared" si="25"/>
        <v>1.6904757822094274E-2</v>
      </c>
      <c r="K10" s="134">
        <f t="shared" si="26"/>
        <v>0.35491916129865303</v>
      </c>
      <c r="L10" s="134">
        <f t="shared" si="27"/>
        <v>0.27400750949432184</v>
      </c>
      <c r="M10" s="135">
        <f t="shared" si="28"/>
        <v>11.992000000000001</v>
      </c>
      <c r="N10" s="136">
        <f t="shared" si="29"/>
        <v>0</v>
      </c>
      <c r="O10" s="136">
        <f t="shared" si="30"/>
        <v>10.361628510289481</v>
      </c>
      <c r="P10" s="218">
        <f t="shared" si="31"/>
        <v>0</v>
      </c>
      <c r="Q10" s="219">
        <f t="shared" si="32"/>
        <v>0</v>
      </c>
      <c r="R10" s="219">
        <f t="shared" si="33"/>
        <v>135</v>
      </c>
      <c r="T10">
        <v>514</v>
      </c>
      <c r="U10">
        <v>5526</v>
      </c>
      <c r="V10" t="s">
        <v>356</v>
      </c>
      <c r="W10">
        <v>1302.884</v>
      </c>
      <c r="X10">
        <v>757.99199999999996</v>
      </c>
      <c r="Y10">
        <v>1.7190000000000001</v>
      </c>
      <c r="Z10">
        <v>11.992000000000001</v>
      </c>
      <c r="AA10">
        <v>80.071363000000005</v>
      </c>
      <c r="AB10">
        <v>1.3535870000000001</v>
      </c>
      <c r="AC10">
        <v>28.418861</v>
      </c>
      <c r="AD10" s="1">
        <v>357</v>
      </c>
      <c r="AE10">
        <v>0</v>
      </c>
      <c r="AF10">
        <v>135</v>
      </c>
      <c r="AG10">
        <v>68</v>
      </c>
      <c r="AH10">
        <v>16.271535</v>
      </c>
      <c r="AI10">
        <v>6.5</v>
      </c>
      <c r="AJ10">
        <v>0</v>
      </c>
      <c r="AK10">
        <v>0</v>
      </c>
      <c r="AL10">
        <v>0</v>
      </c>
      <c r="AM10" t="s">
        <v>357</v>
      </c>
      <c r="AN10" t="s">
        <v>981</v>
      </c>
      <c r="AO10">
        <v>1302.884</v>
      </c>
      <c r="AR10" t="s">
        <v>117</v>
      </c>
      <c r="AS10" t="s">
        <v>119</v>
      </c>
      <c r="AT10" t="s">
        <v>228</v>
      </c>
      <c r="AU10" t="s">
        <v>356</v>
      </c>
      <c r="AV10" t="s">
        <v>48</v>
      </c>
      <c r="AW10">
        <v>1</v>
      </c>
      <c r="BB10">
        <v>0.90473684210526328</v>
      </c>
      <c r="BC10" t="s">
        <v>67</v>
      </c>
      <c r="BF10" t="s">
        <v>117</v>
      </c>
      <c r="BG10" t="s">
        <v>119</v>
      </c>
      <c r="BH10" t="s">
        <v>356</v>
      </c>
      <c r="BI10">
        <v>5526</v>
      </c>
      <c r="BJ10">
        <v>1</v>
      </c>
      <c r="BK10" t="s">
        <v>228</v>
      </c>
      <c r="BL10" t="s">
        <v>178</v>
      </c>
      <c r="BM10">
        <v>0.90473684210526328</v>
      </c>
      <c r="BN10" t="s">
        <v>67</v>
      </c>
      <c r="BO10" t="s">
        <v>179</v>
      </c>
      <c r="BP10">
        <v>1302.884</v>
      </c>
    </row>
    <row r="11" spans="1:68" ht="16.5">
      <c r="A11" s="108" t="str">
        <f t="shared" si="18"/>
        <v>삼환교통</v>
      </c>
      <c r="B11" s="109" t="str">
        <f t="shared" si="1"/>
        <v>강형철</v>
      </c>
      <c r="C11" s="110" t="str">
        <f t="shared" si="19"/>
        <v>D</v>
      </c>
      <c r="D11" s="111">
        <f t="shared" si="20"/>
        <v>0.82529353714443876</v>
      </c>
      <c r="E11" s="112">
        <f t="shared" si="21"/>
        <v>2683</v>
      </c>
      <c r="F11" s="113" t="str">
        <f t="shared" si="22"/>
        <v>급행99</v>
      </c>
      <c r="G11" s="114" t="str">
        <f t="shared" si="23"/>
        <v>70바3124</v>
      </c>
      <c r="H11" s="115">
        <f t="shared" si="24"/>
        <v>13</v>
      </c>
      <c r="I11" s="116">
        <f t="shared" si="8"/>
        <v>2709.3589999999999</v>
      </c>
      <c r="J11" s="117">
        <f t="shared" si="25"/>
        <v>2.726579049790899E-2</v>
      </c>
      <c r="K11" s="117">
        <f t="shared" si="26"/>
        <v>0.35566931633159687</v>
      </c>
      <c r="L11" s="117">
        <f t="shared" si="27"/>
        <v>0.15907821739385589</v>
      </c>
      <c r="M11" s="118">
        <f t="shared" si="28"/>
        <v>13.292999999999999</v>
      </c>
      <c r="N11" s="119">
        <f t="shared" si="29"/>
        <v>0.1107272974899229</v>
      </c>
      <c r="O11" s="119">
        <f t="shared" si="30"/>
        <v>22.182368597147885</v>
      </c>
      <c r="P11" s="220">
        <f t="shared" si="31"/>
        <v>5</v>
      </c>
      <c r="Q11" s="221">
        <f t="shared" si="32"/>
        <v>3</v>
      </c>
      <c r="R11" s="221">
        <f t="shared" si="33"/>
        <v>601</v>
      </c>
      <c r="T11">
        <v>514</v>
      </c>
      <c r="U11">
        <v>2683</v>
      </c>
      <c r="V11" t="s">
        <v>358</v>
      </c>
      <c r="W11">
        <v>2709.3589999999999</v>
      </c>
      <c r="X11">
        <v>1169.9190000000001</v>
      </c>
      <c r="Y11">
        <v>2.3159999999999998</v>
      </c>
      <c r="Z11">
        <v>13.292999999999999</v>
      </c>
      <c r="AA11">
        <v>159.12162900000001</v>
      </c>
      <c r="AB11">
        <v>4.3385769999999999</v>
      </c>
      <c r="AC11">
        <v>56.594681000000001</v>
      </c>
      <c r="AD11" s="1">
        <v>431</v>
      </c>
      <c r="AE11">
        <v>3</v>
      </c>
      <c r="AF11">
        <v>601</v>
      </c>
      <c r="AG11">
        <v>81</v>
      </c>
      <c r="AH11">
        <v>17.026968</v>
      </c>
      <c r="AI11">
        <v>838.3</v>
      </c>
      <c r="AJ11">
        <v>0</v>
      </c>
      <c r="AK11">
        <v>5</v>
      </c>
      <c r="AL11">
        <v>237</v>
      </c>
      <c r="AM11" t="s">
        <v>359</v>
      </c>
      <c r="AN11" t="s">
        <v>982</v>
      </c>
      <c r="AO11">
        <v>480.23500000000001</v>
      </c>
      <c r="AR11" t="s">
        <v>117</v>
      </c>
      <c r="AS11" t="s">
        <v>124</v>
      </c>
      <c r="AT11" t="s">
        <v>343</v>
      </c>
      <c r="AU11" t="s">
        <v>358</v>
      </c>
      <c r="AV11" t="s">
        <v>48</v>
      </c>
      <c r="AW11">
        <v>13</v>
      </c>
      <c r="BB11">
        <v>0.82529353714443876</v>
      </c>
      <c r="BC11" t="s">
        <v>66</v>
      </c>
      <c r="BF11" t="s">
        <v>117</v>
      </c>
      <c r="BG11" t="s">
        <v>124</v>
      </c>
      <c r="BH11" t="s">
        <v>358</v>
      </c>
      <c r="BI11">
        <v>2683</v>
      </c>
      <c r="BJ11">
        <v>13</v>
      </c>
      <c r="BK11" t="s">
        <v>343</v>
      </c>
      <c r="BL11" t="s">
        <v>340</v>
      </c>
      <c r="BM11">
        <v>0.82529353714443876</v>
      </c>
      <c r="BN11" t="s">
        <v>66</v>
      </c>
      <c r="BO11" t="s">
        <v>182</v>
      </c>
      <c r="BP11">
        <v>2672.5140000000006</v>
      </c>
    </row>
    <row r="12" spans="1:68" ht="16.5">
      <c r="A12" s="125" t="str">
        <f t="shared" si="18"/>
        <v>삼환교통</v>
      </c>
      <c r="B12" s="126" t="str">
        <f t="shared" si="1"/>
        <v>계세훈</v>
      </c>
      <c r="C12" s="127" t="str">
        <f t="shared" si="19"/>
        <v>D</v>
      </c>
      <c r="D12" s="128">
        <f t="shared" si="20"/>
        <v>0.81814001449830631</v>
      </c>
      <c r="E12" s="129">
        <f t="shared" si="21"/>
        <v>900</v>
      </c>
      <c r="F12" s="130" t="str">
        <f t="shared" si="22"/>
        <v>79</v>
      </c>
      <c r="G12" s="131" t="str">
        <f t="shared" si="23"/>
        <v>70바3167</v>
      </c>
      <c r="H12" s="132">
        <f t="shared" si="24"/>
        <v>11</v>
      </c>
      <c r="I12" s="133">
        <f t="shared" si="8"/>
        <v>2358.5100000000002</v>
      </c>
      <c r="J12" s="134">
        <f t="shared" si="25"/>
        <v>2.8432344469315949E-2</v>
      </c>
      <c r="K12" s="134">
        <f t="shared" si="26"/>
        <v>0.38413087161809206</v>
      </c>
      <c r="L12" s="134">
        <f t="shared" si="27"/>
        <v>0.25821387231769211</v>
      </c>
      <c r="M12" s="135">
        <f t="shared" si="28"/>
        <v>12.782999999999999</v>
      </c>
      <c r="N12" s="136">
        <f t="shared" si="29"/>
        <v>0.12719895188063648</v>
      </c>
      <c r="O12" s="136">
        <f t="shared" si="30"/>
        <v>33.919720501503065</v>
      </c>
      <c r="P12" s="218">
        <f t="shared" si="31"/>
        <v>20</v>
      </c>
      <c r="Q12" s="219">
        <f t="shared" si="32"/>
        <v>3</v>
      </c>
      <c r="R12" s="219">
        <f t="shared" si="33"/>
        <v>800</v>
      </c>
      <c r="T12">
        <v>514</v>
      </c>
      <c r="U12">
        <v>900</v>
      </c>
      <c r="V12" t="s">
        <v>360</v>
      </c>
      <c r="W12">
        <v>2358.5100000000002</v>
      </c>
      <c r="X12">
        <v>1216.7180000000001</v>
      </c>
      <c r="Y12">
        <v>1.9379999999999999</v>
      </c>
      <c r="Z12">
        <v>12.782999999999999</v>
      </c>
      <c r="AA12">
        <v>145.402466</v>
      </c>
      <c r="AB12">
        <v>4.1341330000000003</v>
      </c>
      <c r="AC12">
        <v>55.853575999999997</v>
      </c>
      <c r="AD12" s="1">
        <v>609</v>
      </c>
      <c r="AE12">
        <v>3</v>
      </c>
      <c r="AF12">
        <v>800</v>
      </c>
      <c r="AG12">
        <v>74</v>
      </c>
      <c r="AH12">
        <v>16.220562999999999</v>
      </c>
      <c r="AI12">
        <v>568.4</v>
      </c>
      <c r="AJ12">
        <v>0</v>
      </c>
      <c r="AK12">
        <v>20</v>
      </c>
      <c r="AL12">
        <v>4113</v>
      </c>
      <c r="AM12" t="s">
        <v>361</v>
      </c>
      <c r="AN12" t="s">
        <v>983</v>
      </c>
      <c r="AO12">
        <v>596.16499999999996</v>
      </c>
      <c r="AR12" t="s">
        <v>117</v>
      </c>
      <c r="AS12" t="s">
        <v>123</v>
      </c>
      <c r="AT12" t="s">
        <v>329</v>
      </c>
      <c r="AU12" t="s">
        <v>360</v>
      </c>
      <c r="AV12" t="s">
        <v>48</v>
      </c>
      <c r="AW12">
        <v>11</v>
      </c>
      <c r="BB12">
        <v>0.81814001449830631</v>
      </c>
      <c r="BC12" t="s">
        <v>66</v>
      </c>
      <c r="BF12" t="s">
        <v>117</v>
      </c>
      <c r="BG12" t="s">
        <v>123</v>
      </c>
      <c r="BH12" t="s">
        <v>360</v>
      </c>
      <c r="BI12">
        <v>900</v>
      </c>
      <c r="BJ12">
        <v>11</v>
      </c>
      <c r="BK12" t="s">
        <v>329</v>
      </c>
      <c r="BL12" t="s">
        <v>330</v>
      </c>
      <c r="BM12">
        <v>0.81814001449830631</v>
      </c>
      <c r="BN12" t="s">
        <v>66</v>
      </c>
      <c r="BO12" t="s">
        <v>182</v>
      </c>
      <c r="BP12">
        <v>2358.5100000000002</v>
      </c>
    </row>
    <row r="13" spans="1:68" ht="16.5">
      <c r="A13" s="108" t="str">
        <f t="shared" si="18"/>
        <v>삼환교통</v>
      </c>
      <c r="B13" s="109" t="str">
        <f t="shared" si="1"/>
        <v>고경식</v>
      </c>
      <c r="C13" s="110" t="str">
        <f t="shared" si="19"/>
        <v>F</v>
      </c>
      <c r="D13" s="111">
        <f t="shared" si="20"/>
        <v>0.76869802280221178</v>
      </c>
      <c r="E13" s="112">
        <f t="shared" si="21"/>
        <v>6687</v>
      </c>
      <c r="F13" s="113" t="str">
        <f t="shared" si="22"/>
        <v>62</v>
      </c>
      <c r="G13" s="114" t="str">
        <f t="shared" si="23"/>
        <v>70바3156</v>
      </c>
      <c r="H13" s="115">
        <f t="shared" si="24"/>
        <v>11</v>
      </c>
      <c r="I13" s="116">
        <f t="shared" si="8"/>
        <v>1301.1990000000001</v>
      </c>
      <c r="J13" s="117">
        <f t="shared" si="25"/>
        <v>1.0481265697235414E-2</v>
      </c>
      <c r="K13" s="117">
        <f t="shared" si="26"/>
        <v>0.36550040216023938</v>
      </c>
      <c r="L13" s="117">
        <f t="shared" si="27"/>
        <v>0.1006763761730527</v>
      </c>
      <c r="M13" s="118">
        <f t="shared" si="28"/>
        <v>12.874000000000001</v>
      </c>
      <c r="N13" s="119">
        <f t="shared" si="29"/>
        <v>0.38426097775974311</v>
      </c>
      <c r="O13" s="119">
        <f t="shared" si="30"/>
        <v>22.748249883376793</v>
      </c>
      <c r="P13" s="220">
        <f t="shared" si="31"/>
        <v>2</v>
      </c>
      <c r="Q13" s="221">
        <f t="shared" si="32"/>
        <v>5</v>
      </c>
      <c r="R13" s="221">
        <f t="shared" si="33"/>
        <v>296</v>
      </c>
      <c r="T13">
        <v>514</v>
      </c>
      <c r="U13">
        <v>6687</v>
      </c>
      <c r="V13" t="s">
        <v>362</v>
      </c>
      <c r="W13">
        <v>1301.1990000000001</v>
      </c>
      <c r="X13">
        <v>719.00400000000002</v>
      </c>
      <c r="Y13">
        <v>1.81</v>
      </c>
      <c r="Z13">
        <v>12.874000000000001</v>
      </c>
      <c r="AA13">
        <v>88.806640999999999</v>
      </c>
      <c r="AB13">
        <v>0.93080600000000002</v>
      </c>
      <c r="AC13">
        <v>32.458863000000001</v>
      </c>
      <c r="AD13" s="1">
        <v>131</v>
      </c>
      <c r="AE13">
        <v>5</v>
      </c>
      <c r="AF13">
        <v>296</v>
      </c>
      <c r="AG13">
        <v>89</v>
      </c>
      <c r="AH13">
        <v>14.652046</v>
      </c>
      <c r="AI13">
        <v>192.3</v>
      </c>
      <c r="AJ13">
        <v>52.2</v>
      </c>
      <c r="AK13">
        <v>2</v>
      </c>
      <c r="AL13">
        <v>248</v>
      </c>
      <c r="AM13" t="s">
        <v>363</v>
      </c>
      <c r="AN13" t="s">
        <v>984</v>
      </c>
      <c r="AO13">
        <v>223.88</v>
      </c>
      <c r="AR13" t="s">
        <v>117</v>
      </c>
      <c r="AS13" t="s">
        <v>122</v>
      </c>
      <c r="AT13" t="s">
        <v>297</v>
      </c>
      <c r="AU13" t="s">
        <v>362</v>
      </c>
      <c r="AV13" t="s">
        <v>48</v>
      </c>
      <c r="AW13">
        <v>11</v>
      </c>
      <c r="BB13">
        <v>0.76869802280221178</v>
      </c>
      <c r="BC13" t="s">
        <v>69</v>
      </c>
      <c r="BF13" t="s">
        <v>117</v>
      </c>
      <c r="BG13" t="s">
        <v>122</v>
      </c>
      <c r="BH13" t="s">
        <v>362</v>
      </c>
      <c r="BI13">
        <v>6687</v>
      </c>
      <c r="BJ13">
        <v>11</v>
      </c>
      <c r="BK13" t="s">
        <v>297</v>
      </c>
      <c r="BL13" t="s">
        <v>293</v>
      </c>
      <c r="BM13">
        <v>0.76869802280221178</v>
      </c>
      <c r="BN13" t="s">
        <v>69</v>
      </c>
      <c r="BO13" t="s">
        <v>191</v>
      </c>
      <c r="BP13">
        <v>1238.4219999999998</v>
      </c>
    </row>
    <row r="14" spans="1:68" ht="16.5">
      <c r="A14" s="125" t="str">
        <f t="shared" si="18"/>
        <v>삼환교통</v>
      </c>
      <c r="B14" s="126" t="str">
        <f t="shared" si="1"/>
        <v>고성만</v>
      </c>
      <c r="C14" s="127" t="str">
        <f t="shared" si="19"/>
        <v>D</v>
      </c>
      <c r="D14" s="128">
        <f t="shared" si="20"/>
        <v>0.80996497438751713</v>
      </c>
      <c r="E14" s="129">
        <f t="shared" si="21"/>
        <v>3927</v>
      </c>
      <c r="F14" s="130" t="str">
        <f t="shared" si="22"/>
        <v>23</v>
      </c>
      <c r="G14" s="131" t="str">
        <f t="shared" si="23"/>
        <v>72아1011</v>
      </c>
      <c r="H14" s="132">
        <f t="shared" si="24"/>
        <v>3</v>
      </c>
      <c r="I14" s="133">
        <f t="shared" si="8"/>
        <v>553.37599999999998</v>
      </c>
      <c r="J14" s="134">
        <f t="shared" si="25"/>
        <v>1.8085374287079566E-2</v>
      </c>
      <c r="K14" s="134">
        <f t="shared" si="26"/>
        <v>0.33758469357761872</v>
      </c>
      <c r="L14" s="134">
        <f t="shared" si="27"/>
        <v>0.20962239056265541</v>
      </c>
      <c r="M14" s="135">
        <f t="shared" si="28"/>
        <v>13.185</v>
      </c>
      <c r="N14" s="136">
        <f t="shared" si="29"/>
        <v>0</v>
      </c>
      <c r="O14" s="136">
        <f t="shared" si="30"/>
        <v>16.986641993870354</v>
      </c>
      <c r="P14" s="218">
        <f t="shared" si="31"/>
        <v>3</v>
      </c>
      <c r="Q14" s="219">
        <f t="shared" si="32"/>
        <v>0</v>
      </c>
      <c r="R14" s="219">
        <f t="shared" si="33"/>
        <v>94</v>
      </c>
      <c r="T14">
        <v>514</v>
      </c>
      <c r="U14">
        <v>3927</v>
      </c>
      <c r="V14" t="s">
        <v>985</v>
      </c>
      <c r="W14">
        <v>553.37599999999998</v>
      </c>
      <c r="X14">
        <v>319.14800000000002</v>
      </c>
      <c r="Y14">
        <v>1.734</v>
      </c>
      <c r="Z14">
        <v>13.185</v>
      </c>
      <c r="AA14">
        <v>32.776097999999998</v>
      </c>
      <c r="AB14">
        <v>0.59276799999999996</v>
      </c>
      <c r="AC14">
        <v>11.064709000000001</v>
      </c>
      <c r="AD14" s="1">
        <v>116</v>
      </c>
      <c r="AE14">
        <v>0</v>
      </c>
      <c r="AF14">
        <v>94</v>
      </c>
      <c r="AG14">
        <v>70</v>
      </c>
      <c r="AH14">
        <v>16.883521999999999</v>
      </c>
      <c r="AI14">
        <v>159.6</v>
      </c>
      <c r="AJ14">
        <v>0</v>
      </c>
      <c r="AK14">
        <v>3</v>
      </c>
      <c r="AL14">
        <v>1516</v>
      </c>
      <c r="AM14" t="s">
        <v>986</v>
      </c>
      <c r="AN14" t="s">
        <v>987</v>
      </c>
      <c r="AO14">
        <v>279.197</v>
      </c>
      <c r="AR14" t="s">
        <v>117</v>
      </c>
      <c r="AS14" t="s">
        <v>119</v>
      </c>
      <c r="AT14" t="s">
        <v>243</v>
      </c>
      <c r="AU14" t="s">
        <v>985</v>
      </c>
      <c r="AV14" t="s">
        <v>48</v>
      </c>
      <c r="AW14">
        <v>3</v>
      </c>
      <c r="BB14">
        <v>0.80996497438751713</v>
      </c>
      <c r="BC14" t="s">
        <v>66</v>
      </c>
      <c r="BF14" t="s">
        <v>117</v>
      </c>
      <c r="BG14" t="s">
        <v>119</v>
      </c>
      <c r="BH14" t="s">
        <v>985</v>
      </c>
      <c r="BI14">
        <v>3927</v>
      </c>
      <c r="BJ14">
        <v>3</v>
      </c>
      <c r="BK14" t="s">
        <v>243</v>
      </c>
      <c r="BL14" t="s">
        <v>222</v>
      </c>
      <c r="BM14">
        <v>0.80996497438751713</v>
      </c>
      <c r="BN14" t="s">
        <v>66</v>
      </c>
      <c r="BO14" t="s">
        <v>182</v>
      </c>
      <c r="BP14">
        <v>553.37599999999998</v>
      </c>
    </row>
    <row r="15" spans="1:68" ht="16.5">
      <c r="A15" s="108" t="str">
        <f t="shared" si="18"/>
        <v>삼환교통</v>
      </c>
      <c r="B15" s="109" t="str">
        <f t="shared" si="1"/>
        <v>고신일</v>
      </c>
      <c r="C15" s="110" t="str">
        <f t="shared" si="19"/>
        <v>D</v>
      </c>
      <c r="D15" s="111">
        <f t="shared" si="20"/>
        <v>0.84089874797509201</v>
      </c>
      <c r="E15" s="112">
        <f t="shared" si="21"/>
        <v>9053</v>
      </c>
      <c r="F15" s="113" t="str">
        <f t="shared" si="22"/>
        <v>4</v>
      </c>
      <c r="G15" s="114" t="str">
        <f t="shared" si="23"/>
        <v>72아1221</v>
      </c>
      <c r="H15" s="115">
        <f t="shared" si="24"/>
        <v>2</v>
      </c>
      <c r="I15" s="116">
        <f t="shared" si="8"/>
        <v>1910.921</v>
      </c>
      <c r="J15" s="117">
        <f t="shared" si="25"/>
        <v>2.4667677992412543E-2</v>
      </c>
      <c r="K15" s="117">
        <f t="shared" si="26"/>
        <v>0.3395574339875449</v>
      </c>
      <c r="L15" s="117">
        <f t="shared" si="27"/>
        <v>0.16065551637142508</v>
      </c>
      <c r="M15" s="118">
        <f t="shared" si="28"/>
        <v>9.8989999999999991</v>
      </c>
      <c r="N15" s="119">
        <f t="shared" si="29"/>
        <v>0.31398472255001647</v>
      </c>
      <c r="O15" s="119">
        <f t="shared" si="30"/>
        <v>10.047511121600527</v>
      </c>
      <c r="P15" s="220">
        <f t="shared" si="31"/>
        <v>2</v>
      </c>
      <c r="Q15" s="221">
        <f t="shared" si="32"/>
        <v>6</v>
      </c>
      <c r="R15" s="221">
        <f t="shared" si="33"/>
        <v>192</v>
      </c>
      <c r="T15">
        <v>514</v>
      </c>
      <c r="U15">
        <v>9053</v>
      </c>
      <c r="V15" t="s">
        <v>364</v>
      </c>
      <c r="W15">
        <v>1910.921</v>
      </c>
      <c r="X15">
        <v>787.12300000000005</v>
      </c>
      <c r="Y15">
        <v>2.4279999999999999</v>
      </c>
      <c r="Z15">
        <v>9.8989999999999991</v>
      </c>
      <c r="AA15">
        <v>122.088589</v>
      </c>
      <c r="AB15">
        <v>3.0116420000000002</v>
      </c>
      <c r="AC15">
        <v>41.456088000000001</v>
      </c>
      <c r="AD15" s="1">
        <v>307</v>
      </c>
      <c r="AE15">
        <v>6</v>
      </c>
      <c r="AF15">
        <v>192</v>
      </c>
      <c r="AG15">
        <v>83</v>
      </c>
      <c r="AH15">
        <v>15.651921</v>
      </c>
      <c r="AI15">
        <v>363.1</v>
      </c>
      <c r="AJ15">
        <v>7.4</v>
      </c>
      <c r="AK15">
        <v>2</v>
      </c>
      <c r="AL15">
        <v>453</v>
      </c>
      <c r="AM15" t="s">
        <v>365</v>
      </c>
      <c r="AN15" t="s">
        <v>988</v>
      </c>
      <c r="AO15">
        <v>1712.38</v>
      </c>
      <c r="AR15" t="s">
        <v>117</v>
      </c>
      <c r="AS15" t="s">
        <v>120</v>
      </c>
      <c r="AT15" t="s">
        <v>258</v>
      </c>
      <c r="AU15" t="s">
        <v>364</v>
      </c>
      <c r="AV15" t="s">
        <v>48</v>
      </c>
      <c r="AW15">
        <v>2</v>
      </c>
      <c r="BB15">
        <v>0.84089874797509201</v>
      </c>
      <c r="BC15" t="s">
        <v>66</v>
      </c>
      <c r="BF15" t="s">
        <v>117</v>
      </c>
      <c r="BG15" t="s">
        <v>120</v>
      </c>
      <c r="BH15" t="s">
        <v>364</v>
      </c>
      <c r="BI15">
        <v>9053</v>
      </c>
      <c r="BJ15">
        <v>2</v>
      </c>
      <c r="BK15" t="s">
        <v>258</v>
      </c>
      <c r="BL15" t="s">
        <v>349</v>
      </c>
      <c r="BM15">
        <v>0.84089874797509201</v>
      </c>
      <c r="BN15" t="s">
        <v>66</v>
      </c>
      <c r="BO15" t="s">
        <v>182</v>
      </c>
      <c r="BP15">
        <v>1910.921</v>
      </c>
    </row>
    <row r="16" spans="1:68" ht="16.5">
      <c r="A16" s="125" t="str">
        <f t="shared" si="18"/>
        <v>삼환교통</v>
      </c>
      <c r="B16" s="126" t="str">
        <f t="shared" si="1"/>
        <v>고용근</v>
      </c>
      <c r="C16" s="127" t="str">
        <f t="shared" si="19"/>
        <v>A</v>
      </c>
      <c r="D16" s="128">
        <f t="shared" si="20"/>
        <v>0.97964399511410483</v>
      </c>
      <c r="E16" s="129">
        <f t="shared" si="21"/>
        <v>3350</v>
      </c>
      <c r="F16" s="130" t="str">
        <f t="shared" si="22"/>
        <v>4</v>
      </c>
      <c r="G16" s="131" t="str">
        <f t="shared" si="23"/>
        <v>72아1237</v>
      </c>
      <c r="H16" s="132">
        <f t="shared" si="24"/>
        <v>12</v>
      </c>
      <c r="I16" s="133">
        <f t="shared" si="8"/>
        <v>1739.848</v>
      </c>
      <c r="J16" s="134">
        <f t="shared" si="25"/>
        <v>1.6145907528648737E-2</v>
      </c>
      <c r="K16" s="134">
        <f t="shared" si="26"/>
        <v>0.30900483649936755</v>
      </c>
      <c r="L16" s="134">
        <f t="shared" si="27"/>
        <v>0.20289128705496112</v>
      </c>
      <c r="M16" s="135">
        <f t="shared" si="28"/>
        <v>7.1609999999999996</v>
      </c>
      <c r="N16" s="136">
        <f t="shared" si="29"/>
        <v>0.11495257056938307</v>
      </c>
      <c r="O16" s="136">
        <f t="shared" si="30"/>
        <v>7.7592985134333574</v>
      </c>
      <c r="P16" s="218">
        <f t="shared" si="31"/>
        <v>5</v>
      </c>
      <c r="Q16" s="219">
        <f t="shared" si="32"/>
        <v>2</v>
      </c>
      <c r="R16" s="219">
        <f t="shared" si="33"/>
        <v>135</v>
      </c>
      <c r="T16">
        <v>514</v>
      </c>
      <c r="U16">
        <v>3350</v>
      </c>
      <c r="V16" t="s">
        <v>366</v>
      </c>
      <c r="W16">
        <v>1739.848</v>
      </c>
      <c r="X16">
        <v>630.57399999999996</v>
      </c>
      <c r="Y16">
        <v>2.7589999999999999</v>
      </c>
      <c r="Z16">
        <v>7.1609999999999996</v>
      </c>
      <c r="AA16">
        <v>111.89498</v>
      </c>
      <c r="AB16">
        <v>1.806646</v>
      </c>
      <c r="AC16">
        <v>34.576090000000001</v>
      </c>
      <c r="AD16" s="1">
        <v>353</v>
      </c>
      <c r="AE16">
        <v>2</v>
      </c>
      <c r="AF16">
        <v>135</v>
      </c>
      <c r="AG16">
        <v>72</v>
      </c>
      <c r="AH16">
        <v>15.548937</v>
      </c>
      <c r="AI16">
        <v>451.5</v>
      </c>
      <c r="AJ16">
        <v>0</v>
      </c>
      <c r="AK16">
        <v>5</v>
      </c>
      <c r="AL16">
        <v>556</v>
      </c>
      <c r="AM16" t="s">
        <v>367</v>
      </c>
      <c r="AN16" t="s">
        <v>989</v>
      </c>
      <c r="AO16">
        <v>309.65499999999997</v>
      </c>
      <c r="AR16" t="s">
        <v>117</v>
      </c>
      <c r="AS16" t="s">
        <v>120</v>
      </c>
      <c r="AT16" t="s">
        <v>270</v>
      </c>
      <c r="AU16" t="s">
        <v>366</v>
      </c>
      <c r="AV16" t="s">
        <v>48</v>
      </c>
      <c r="AW16">
        <v>12</v>
      </c>
      <c r="BB16">
        <v>0.97964399511410483</v>
      </c>
      <c r="BC16" t="s">
        <v>65</v>
      </c>
      <c r="BF16" t="s">
        <v>117</v>
      </c>
      <c r="BG16" t="s">
        <v>120</v>
      </c>
      <c r="BH16" t="s">
        <v>366</v>
      </c>
      <c r="BI16">
        <v>3350</v>
      </c>
      <c r="BJ16">
        <v>12</v>
      </c>
      <c r="BK16" t="s">
        <v>270</v>
      </c>
      <c r="BL16" t="s">
        <v>285</v>
      </c>
      <c r="BM16">
        <v>0.97964399511410483</v>
      </c>
      <c r="BN16" t="s">
        <v>65</v>
      </c>
      <c r="BO16" t="s">
        <v>181</v>
      </c>
      <c r="BP16">
        <v>1739.8480000000002</v>
      </c>
    </row>
    <row r="17" spans="1:68" ht="16.5">
      <c r="A17" s="108" t="str">
        <f t="shared" si="18"/>
        <v>삼환교통</v>
      </c>
      <c r="B17" s="109" t="str">
        <f t="shared" si="1"/>
        <v>고창석</v>
      </c>
      <c r="C17" s="110" t="str">
        <f t="shared" si="19"/>
        <v>C</v>
      </c>
      <c r="D17" s="111">
        <f t="shared" si="20"/>
        <v>0.89549999999999996</v>
      </c>
      <c r="E17" s="112">
        <f t="shared" si="21"/>
        <v>1149</v>
      </c>
      <c r="F17" s="113" t="str">
        <f t="shared" si="22"/>
        <v>14</v>
      </c>
      <c r="G17" s="114" t="str">
        <f t="shared" si="23"/>
        <v>72아1005</v>
      </c>
      <c r="H17" s="115">
        <f t="shared" si="24"/>
        <v>1</v>
      </c>
      <c r="I17" s="116">
        <f t="shared" si="8"/>
        <v>1774.828</v>
      </c>
      <c r="J17" s="117">
        <f t="shared" si="25"/>
        <v>1.2671474756207642E-2</v>
      </c>
      <c r="K17" s="117">
        <f t="shared" si="26"/>
        <v>0.33411064609380442</v>
      </c>
      <c r="L17" s="117">
        <f t="shared" si="27"/>
        <v>0.13747811055493828</v>
      </c>
      <c r="M17" s="118">
        <f t="shared" si="28"/>
        <v>10.199</v>
      </c>
      <c r="N17" s="119">
        <f t="shared" si="29"/>
        <v>0.28171743966175877</v>
      </c>
      <c r="O17" s="119">
        <f t="shared" si="30"/>
        <v>6.8739055277469143</v>
      </c>
      <c r="P17" s="220">
        <f t="shared" si="31"/>
        <v>0</v>
      </c>
      <c r="Q17" s="221">
        <f t="shared" si="32"/>
        <v>5</v>
      </c>
      <c r="R17" s="221">
        <f t="shared" si="33"/>
        <v>122</v>
      </c>
      <c r="T17">
        <v>514</v>
      </c>
      <c r="U17">
        <v>1149</v>
      </c>
      <c r="V17" t="s">
        <v>368</v>
      </c>
      <c r="W17">
        <v>1774.828</v>
      </c>
      <c r="X17">
        <v>991.14400000000001</v>
      </c>
      <c r="Y17">
        <v>1.7909999999999999</v>
      </c>
      <c r="Z17">
        <v>10.199</v>
      </c>
      <c r="AA17">
        <v>116.466633</v>
      </c>
      <c r="AB17">
        <v>1.4758039999999999</v>
      </c>
      <c r="AC17">
        <v>38.912742000000001</v>
      </c>
      <c r="AD17" s="1">
        <v>244</v>
      </c>
      <c r="AE17">
        <v>5</v>
      </c>
      <c r="AF17">
        <v>122</v>
      </c>
      <c r="AG17">
        <v>64</v>
      </c>
      <c r="AH17">
        <v>15.238939</v>
      </c>
      <c r="AI17">
        <v>66.5</v>
      </c>
      <c r="AJ17">
        <v>0</v>
      </c>
      <c r="AK17">
        <v>0</v>
      </c>
      <c r="AL17">
        <v>0</v>
      </c>
      <c r="AM17" t="s">
        <v>369</v>
      </c>
      <c r="AN17" t="s">
        <v>990</v>
      </c>
      <c r="AO17">
        <v>1774.828</v>
      </c>
      <c r="AR17" t="s">
        <v>117</v>
      </c>
      <c r="AS17" t="s">
        <v>118</v>
      </c>
      <c r="AT17" t="s">
        <v>220</v>
      </c>
      <c r="AU17" t="s">
        <v>368</v>
      </c>
      <c r="AV17" t="s">
        <v>48</v>
      </c>
      <c r="AW17">
        <v>1</v>
      </c>
      <c r="BB17">
        <v>0.89549999999999996</v>
      </c>
      <c r="BC17" t="s">
        <v>68</v>
      </c>
      <c r="BF17" t="s">
        <v>117</v>
      </c>
      <c r="BG17" t="s">
        <v>118</v>
      </c>
      <c r="BH17" t="s">
        <v>368</v>
      </c>
      <c r="BI17">
        <v>1149</v>
      </c>
      <c r="BJ17">
        <v>1</v>
      </c>
      <c r="BK17" t="s">
        <v>220</v>
      </c>
      <c r="BL17" t="s">
        <v>178</v>
      </c>
      <c r="BM17">
        <v>0.89549999999999996</v>
      </c>
      <c r="BN17" t="s">
        <v>68</v>
      </c>
      <c r="BO17" t="s">
        <v>180</v>
      </c>
      <c r="BP17">
        <v>1774.828</v>
      </c>
    </row>
    <row r="18" spans="1:68" ht="16.5">
      <c r="A18" s="125" t="str">
        <f t="shared" si="18"/>
        <v>삼환교통</v>
      </c>
      <c r="B18" s="126" t="str">
        <f t="shared" si="1"/>
        <v>곽민수</v>
      </c>
      <c r="C18" s="127" t="str">
        <f t="shared" si="19"/>
        <v>B</v>
      </c>
      <c r="D18" s="128">
        <f t="shared" si="20"/>
        <v>0.9159641300256367</v>
      </c>
      <c r="E18" s="129">
        <f t="shared" si="21"/>
        <v>7850</v>
      </c>
      <c r="F18" s="130" t="str">
        <f t="shared" si="22"/>
        <v>4</v>
      </c>
      <c r="G18" s="131" t="str">
        <f t="shared" si="23"/>
        <v>72아1225</v>
      </c>
      <c r="H18" s="132">
        <f t="shared" si="24"/>
        <v>13</v>
      </c>
      <c r="I18" s="133">
        <f t="shared" si="8"/>
        <v>2331.7109999999998</v>
      </c>
      <c r="J18" s="134">
        <f t="shared" si="25"/>
        <v>1.725839575267038E-2</v>
      </c>
      <c r="K18" s="134">
        <f t="shared" si="26"/>
        <v>0.36398461738505983</v>
      </c>
      <c r="L18" s="134">
        <f t="shared" si="27"/>
        <v>0.24788663775227721</v>
      </c>
      <c r="M18" s="135">
        <f t="shared" si="28"/>
        <v>9.5389999999999997</v>
      </c>
      <c r="N18" s="136">
        <f t="shared" si="29"/>
        <v>0.21443480774418444</v>
      </c>
      <c r="O18" s="136">
        <f t="shared" si="30"/>
        <v>5.1893223474092638</v>
      </c>
      <c r="P18" s="218">
        <f t="shared" si="31"/>
        <v>2</v>
      </c>
      <c r="Q18" s="219">
        <f t="shared" si="32"/>
        <v>5</v>
      </c>
      <c r="R18" s="219">
        <f t="shared" si="33"/>
        <v>121</v>
      </c>
      <c r="T18">
        <v>514</v>
      </c>
      <c r="U18">
        <v>7850</v>
      </c>
      <c r="V18" t="s">
        <v>370</v>
      </c>
      <c r="W18">
        <v>2331.7109999999998</v>
      </c>
      <c r="X18">
        <v>890.22799999999995</v>
      </c>
      <c r="Y18">
        <v>2.6190000000000002</v>
      </c>
      <c r="Z18">
        <v>9.5389999999999997</v>
      </c>
      <c r="AA18">
        <v>152.93524600000001</v>
      </c>
      <c r="AB18">
        <v>2.6394169999999999</v>
      </c>
      <c r="AC18">
        <v>55.666077000000001</v>
      </c>
      <c r="AD18" s="1">
        <v>578</v>
      </c>
      <c r="AE18">
        <v>5</v>
      </c>
      <c r="AF18">
        <v>121</v>
      </c>
      <c r="AG18">
        <v>74</v>
      </c>
      <c r="AH18">
        <v>15.246392999999999</v>
      </c>
      <c r="AI18">
        <v>112.7</v>
      </c>
      <c r="AJ18">
        <v>0</v>
      </c>
      <c r="AK18">
        <v>2</v>
      </c>
      <c r="AL18">
        <v>738</v>
      </c>
      <c r="AM18" t="s">
        <v>371</v>
      </c>
      <c r="AN18" t="s">
        <v>991</v>
      </c>
      <c r="AO18">
        <v>400.19099999999997</v>
      </c>
      <c r="AR18" t="s">
        <v>117</v>
      </c>
      <c r="AS18" t="s">
        <v>120</v>
      </c>
      <c r="AT18" t="s">
        <v>262</v>
      </c>
      <c r="AU18" t="s">
        <v>370</v>
      </c>
      <c r="AV18" t="s">
        <v>48</v>
      </c>
      <c r="AW18">
        <v>13</v>
      </c>
      <c r="BB18">
        <v>0.9159641300256367</v>
      </c>
      <c r="BC18" t="s">
        <v>67</v>
      </c>
      <c r="BF18" t="s">
        <v>117</v>
      </c>
      <c r="BG18" t="s">
        <v>120</v>
      </c>
      <c r="BH18" t="s">
        <v>370</v>
      </c>
      <c r="BI18">
        <v>7850</v>
      </c>
      <c r="BJ18">
        <v>13</v>
      </c>
      <c r="BK18" t="s">
        <v>262</v>
      </c>
      <c r="BL18" t="s">
        <v>246</v>
      </c>
      <c r="BM18">
        <v>0.9159641300256367</v>
      </c>
      <c r="BN18" t="s">
        <v>67</v>
      </c>
      <c r="BO18" t="s">
        <v>179</v>
      </c>
      <c r="BP18">
        <v>2331.7109999999998</v>
      </c>
    </row>
    <row r="19" spans="1:68" ht="16.5">
      <c r="A19" s="108" t="str">
        <f t="shared" si="18"/>
        <v>삼환교통</v>
      </c>
      <c r="B19" s="109" t="str">
        <f t="shared" si="1"/>
        <v>곽일교</v>
      </c>
      <c r="C19" s="110" t="str">
        <f t="shared" si="19"/>
        <v>F</v>
      </c>
      <c r="D19" s="111">
        <f t="shared" si="20"/>
        <v>0.78890574498600874</v>
      </c>
      <c r="E19" s="112">
        <f t="shared" si="21"/>
        <v>8868</v>
      </c>
      <c r="F19" s="113" t="str">
        <f t="shared" si="22"/>
        <v>62</v>
      </c>
      <c r="G19" s="114" t="str">
        <f t="shared" si="23"/>
        <v>70바3137</v>
      </c>
      <c r="H19" s="115">
        <f t="shared" si="24"/>
        <v>3</v>
      </c>
      <c r="I19" s="116">
        <f t="shared" si="8"/>
        <v>2306.4459999999999</v>
      </c>
      <c r="J19" s="117">
        <f t="shared" si="25"/>
        <v>1.1710295163474905E-2</v>
      </c>
      <c r="K19" s="117">
        <f t="shared" si="26"/>
        <v>0.37906423396674249</v>
      </c>
      <c r="L19" s="117">
        <f t="shared" si="27"/>
        <v>0.29395875732620663</v>
      </c>
      <c r="M19" s="118">
        <f t="shared" si="28"/>
        <v>14.456</v>
      </c>
      <c r="N19" s="119">
        <f t="shared" si="29"/>
        <v>4.3356748868172069E-2</v>
      </c>
      <c r="O19" s="119">
        <f t="shared" si="30"/>
        <v>21.461590689745176</v>
      </c>
      <c r="P19" s="220">
        <f t="shared" si="31"/>
        <v>41</v>
      </c>
      <c r="Q19" s="221">
        <f t="shared" si="32"/>
        <v>1</v>
      </c>
      <c r="R19" s="221">
        <f t="shared" si="33"/>
        <v>495</v>
      </c>
      <c r="T19">
        <v>514</v>
      </c>
      <c r="U19">
        <v>8868</v>
      </c>
      <c r="V19" t="s">
        <v>372</v>
      </c>
      <c r="W19">
        <v>2306.4459999999999</v>
      </c>
      <c r="X19">
        <v>1266.595</v>
      </c>
      <c r="Y19">
        <v>1.821</v>
      </c>
      <c r="Z19">
        <v>14.456</v>
      </c>
      <c r="AA19">
        <v>162.200523</v>
      </c>
      <c r="AB19">
        <v>1.899416</v>
      </c>
      <c r="AC19">
        <v>61.484417000000001</v>
      </c>
      <c r="AD19" s="1">
        <v>678</v>
      </c>
      <c r="AE19">
        <v>1</v>
      </c>
      <c r="AF19">
        <v>495</v>
      </c>
      <c r="AG19">
        <v>78</v>
      </c>
      <c r="AH19">
        <v>14.219719</v>
      </c>
      <c r="AI19">
        <v>321.89999999999998</v>
      </c>
      <c r="AJ19">
        <v>0</v>
      </c>
      <c r="AK19">
        <v>41</v>
      </c>
      <c r="AL19">
        <v>6682</v>
      </c>
      <c r="AM19" t="s">
        <v>373</v>
      </c>
      <c r="AN19" t="s">
        <v>992</v>
      </c>
      <c r="AO19">
        <v>1770.7739999999999</v>
      </c>
      <c r="AR19" t="s">
        <v>117</v>
      </c>
      <c r="AS19" t="s">
        <v>122</v>
      </c>
      <c r="AT19" t="s">
        <v>295</v>
      </c>
      <c r="AU19" t="s">
        <v>372</v>
      </c>
      <c r="AV19" t="s">
        <v>48</v>
      </c>
      <c r="AW19">
        <v>3</v>
      </c>
      <c r="BB19">
        <v>0.78890574498600874</v>
      </c>
      <c r="BC19" t="s">
        <v>69</v>
      </c>
      <c r="BF19" t="s">
        <v>117</v>
      </c>
      <c r="BG19" t="s">
        <v>122</v>
      </c>
      <c r="BH19" t="s">
        <v>372</v>
      </c>
      <c r="BI19">
        <v>8868</v>
      </c>
      <c r="BJ19">
        <v>3</v>
      </c>
      <c r="BK19" t="s">
        <v>295</v>
      </c>
      <c r="BL19" t="s">
        <v>348</v>
      </c>
      <c r="BM19">
        <v>0.78890574498600874</v>
      </c>
      <c r="BN19" t="s">
        <v>69</v>
      </c>
      <c r="BO19" t="s">
        <v>191</v>
      </c>
      <c r="BP19">
        <v>2306.4459999999999</v>
      </c>
    </row>
    <row r="20" spans="1:68" ht="16.5">
      <c r="A20" s="125" t="str">
        <f t="shared" si="18"/>
        <v>삼환교통</v>
      </c>
      <c r="B20" s="126" t="str">
        <f t="shared" si="1"/>
        <v>구자용</v>
      </c>
      <c r="C20" s="127" t="str">
        <f t="shared" si="19"/>
        <v>C</v>
      </c>
      <c r="D20" s="128">
        <f t="shared" si="20"/>
        <v>0.85350858357543846</v>
      </c>
      <c r="E20" s="129">
        <f t="shared" si="21"/>
        <v>3690</v>
      </c>
      <c r="F20" s="130" t="str">
        <f t="shared" si="22"/>
        <v>4</v>
      </c>
      <c r="G20" s="131" t="str">
        <f t="shared" si="23"/>
        <v>72아1229</v>
      </c>
      <c r="H20" s="132">
        <f t="shared" si="24"/>
        <v>2</v>
      </c>
      <c r="I20" s="133">
        <f t="shared" si="8"/>
        <v>2283.027</v>
      </c>
      <c r="J20" s="134">
        <f t="shared" si="25"/>
        <v>1.0952695351819388E-2</v>
      </c>
      <c r="K20" s="134">
        <f t="shared" si="26"/>
        <v>0.34646441882589629</v>
      </c>
      <c r="L20" s="134">
        <f t="shared" si="27"/>
        <v>0.29040392426370776</v>
      </c>
      <c r="M20" s="135">
        <f t="shared" si="28"/>
        <v>10.048</v>
      </c>
      <c r="N20" s="136">
        <f t="shared" si="29"/>
        <v>0.26280898123412472</v>
      </c>
      <c r="O20" s="136">
        <f t="shared" si="30"/>
        <v>21.112321492474685</v>
      </c>
      <c r="P20" s="218">
        <f t="shared" si="31"/>
        <v>6</v>
      </c>
      <c r="Q20" s="219">
        <f t="shared" si="32"/>
        <v>6</v>
      </c>
      <c r="R20" s="219">
        <f t="shared" si="33"/>
        <v>482</v>
      </c>
      <c r="T20">
        <v>514</v>
      </c>
      <c r="U20">
        <v>3690</v>
      </c>
      <c r="V20" t="s">
        <v>374</v>
      </c>
      <c r="W20">
        <v>2283.027</v>
      </c>
      <c r="X20">
        <v>923.09</v>
      </c>
      <c r="Y20">
        <v>2.4729999999999999</v>
      </c>
      <c r="Z20">
        <v>10.048</v>
      </c>
      <c r="AA20">
        <v>141.97135499999999</v>
      </c>
      <c r="AB20">
        <v>1.554969</v>
      </c>
      <c r="AC20">
        <v>49.188023000000001</v>
      </c>
      <c r="AD20" s="1">
        <v>663</v>
      </c>
      <c r="AE20">
        <v>6</v>
      </c>
      <c r="AF20">
        <v>482</v>
      </c>
      <c r="AG20">
        <v>73</v>
      </c>
      <c r="AH20">
        <v>16.080898000000001</v>
      </c>
      <c r="AI20">
        <v>207.1</v>
      </c>
      <c r="AJ20">
        <v>0</v>
      </c>
      <c r="AK20">
        <v>6</v>
      </c>
      <c r="AL20">
        <v>1402</v>
      </c>
      <c r="AM20" t="s">
        <v>375</v>
      </c>
      <c r="AN20" t="s">
        <v>993</v>
      </c>
      <c r="AO20">
        <v>2144.201</v>
      </c>
      <c r="AR20" t="s">
        <v>117</v>
      </c>
      <c r="AS20" t="s">
        <v>120</v>
      </c>
      <c r="AT20" t="s">
        <v>268</v>
      </c>
      <c r="AU20" t="s">
        <v>374</v>
      </c>
      <c r="AV20" t="s">
        <v>48</v>
      </c>
      <c r="AW20">
        <v>2</v>
      </c>
      <c r="BB20">
        <v>0.85350858357543846</v>
      </c>
      <c r="BC20" t="s">
        <v>68</v>
      </c>
      <c r="BF20" t="s">
        <v>117</v>
      </c>
      <c r="BG20" t="s">
        <v>120</v>
      </c>
      <c r="BH20" t="s">
        <v>374</v>
      </c>
      <c r="BI20">
        <v>3690</v>
      </c>
      <c r="BJ20">
        <v>2</v>
      </c>
      <c r="BK20" t="s">
        <v>268</v>
      </c>
      <c r="BL20" t="s">
        <v>267</v>
      </c>
      <c r="BM20">
        <v>0.85350858357543846</v>
      </c>
      <c r="BN20" t="s">
        <v>68</v>
      </c>
      <c r="BO20" t="s">
        <v>180</v>
      </c>
      <c r="BP20">
        <v>2283.027</v>
      </c>
    </row>
    <row r="21" spans="1:68" ht="16.5">
      <c r="A21" s="108" t="str">
        <f t="shared" si="18"/>
        <v>삼환교통</v>
      </c>
      <c r="B21" s="109" t="str">
        <f t="shared" si="1"/>
        <v>권희윤</v>
      </c>
      <c r="C21" s="110" t="str">
        <f t="shared" si="19"/>
        <v>F</v>
      </c>
      <c r="D21" s="111">
        <f t="shared" si="20"/>
        <v>0.78780297547270406</v>
      </c>
      <c r="E21" s="112">
        <f t="shared" si="21"/>
        <v>1156</v>
      </c>
      <c r="F21" s="113" t="str">
        <f t="shared" si="22"/>
        <v>62</v>
      </c>
      <c r="G21" s="114" t="str">
        <f t="shared" si="23"/>
        <v>70바3119</v>
      </c>
      <c r="H21" s="115">
        <f t="shared" si="24"/>
        <v>2</v>
      </c>
      <c r="I21" s="116">
        <f t="shared" si="8"/>
        <v>2106.7649999999999</v>
      </c>
      <c r="J21" s="117">
        <f t="shared" si="25"/>
        <v>2.1447980879253755E-2</v>
      </c>
      <c r="K21" s="117">
        <f t="shared" si="26"/>
        <v>0.37653470204010225</v>
      </c>
      <c r="L21" s="117">
        <f t="shared" si="27"/>
        <v>0.29049276972040072</v>
      </c>
      <c r="M21" s="118">
        <f t="shared" si="28"/>
        <v>15.201000000000001</v>
      </c>
      <c r="N21" s="119">
        <f t="shared" si="29"/>
        <v>0</v>
      </c>
      <c r="O21" s="119">
        <f t="shared" si="30"/>
        <v>5.6484705223411256</v>
      </c>
      <c r="P21" s="220">
        <f t="shared" si="31"/>
        <v>20</v>
      </c>
      <c r="Q21" s="221">
        <f t="shared" si="32"/>
        <v>0</v>
      </c>
      <c r="R21" s="221">
        <f t="shared" si="33"/>
        <v>119</v>
      </c>
      <c r="T21">
        <v>514</v>
      </c>
      <c r="U21">
        <v>1156</v>
      </c>
      <c r="V21" t="s">
        <v>376</v>
      </c>
      <c r="W21">
        <v>2106.7649999999999</v>
      </c>
      <c r="X21">
        <v>1216.155</v>
      </c>
      <c r="Y21">
        <v>1.732</v>
      </c>
      <c r="Z21">
        <v>15.201000000000001</v>
      </c>
      <c r="AA21">
        <v>150.19413800000001</v>
      </c>
      <c r="AB21">
        <v>3.2213609999999999</v>
      </c>
      <c r="AC21">
        <v>56.553305000000002</v>
      </c>
      <c r="AD21" s="1">
        <v>612</v>
      </c>
      <c r="AE21">
        <v>0</v>
      </c>
      <c r="AF21">
        <v>119</v>
      </c>
      <c r="AG21">
        <v>67</v>
      </c>
      <c r="AH21">
        <v>14.026945</v>
      </c>
      <c r="AI21">
        <v>75.3</v>
      </c>
      <c r="AJ21">
        <v>0</v>
      </c>
      <c r="AK21">
        <v>20</v>
      </c>
      <c r="AL21">
        <v>2890</v>
      </c>
      <c r="AM21" t="s">
        <v>377</v>
      </c>
      <c r="AN21" t="s">
        <v>994</v>
      </c>
      <c r="AO21">
        <v>1957.6410000000001</v>
      </c>
      <c r="AR21" t="s">
        <v>117</v>
      </c>
      <c r="AS21" t="s">
        <v>122</v>
      </c>
      <c r="AT21" t="s">
        <v>291</v>
      </c>
      <c r="AU21" t="s">
        <v>376</v>
      </c>
      <c r="AV21" t="s">
        <v>48</v>
      </c>
      <c r="AW21">
        <v>2</v>
      </c>
      <c r="BB21">
        <v>0.78780297547270406</v>
      </c>
      <c r="BC21" t="s">
        <v>69</v>
      </c>
      <c r="BF21" t="s">
        <v>117</v>
      </c>
      <c r="BG21" t="s">
        <v>122</v>
      </c>
      <c r="BH21" t="s">
        <v>376</v>
      </c>
      <c r="BI21">
        <v>1156</v>
      </c>
      <c r="BJ21">
        <v>2</v>
      </c>
      <c r="BK21" t="s">
        <v>291</v>
      </c>
      <c r="BL21" t="s">
        <v>295</v>
      </c>
      <c r="BM21">
        <v>0.78780297547270406</v>
      </c>
      <c r="BN21" t="s">
        <v>69</v>
      </c>
      <c r="BO21" t="s">
        <v>191</v>
      </c>
      <c r="BP21">
        <v>2069.7460000000001</v>
      </c>
    </row>
    <row r="22" spans="1:68" ht="16.5">
      <c r="A22" s="125" t="str">
        <f t="shared" si="18"/>
        <v>삼환교통</v>
      </c>
      <c r="B22" s="126" t="str">
        <f t="shared" si="1"/>
        <v>기규찬</v>
      </c>
      <c r="C22" s="127" t="str">
        <f t="shared" si="19"/>
        <v>B</v>
      </c>
      <c r="D22" s="128">
        <f t="shared" si="20"/>
        <v>0.91821457636902626</v>
      </c>
      <c r="E22" s="129">
        <f t="shared" si="21"/>
        <v>3347</v>
      </c>
      <c r="F22" s="130" t="str">
        <f t="shared" si="22"/>
        <v>62</v>
      </c>
      <c r="G22" s="131" t="str">
        <f t="shared" si="23"/>
        <v>70바3130</v>
      </c>
      <c r="H22" s="132">
        <f t="shared" si="24"/>
        <v>15</v>
      </c>
      <c r="I22" s="133">
        <f t="shared" si="8"/>
        <v>2358.2199999999998</v>
      </c>
      <c r="J22" s="134">
        <f t="shared" si="25"/>
        <v>2.507943191409967E-2</v>
      </c>
      <c r="K22" s="134">
        <f t="shared" si="26"/>
        <v>0.36391066880209166</v>
      </c>
      <c r="L22" s="134">
        <f t="shared" si="27"/>
        <v>0.22898626930481467</v>
      </c>
      <c r="M22" s="135">
        <f t="shared" si="28"/>
        <v>9.2040000000000006</v>
      </c>
      <c r="N22" s="136">
        <f t="shared" si="29"/>
        <v>4.2404864686076793E-2</v>
      </c>
      <c r="O22" s="136">
        <f t="shared" si="30"/>
        <v>7.9721145609824369</v>
      </c>
      <c r="P22" s="218">
        <f t="shared" si="31"/>
        <v>40</v>
      </c>
      <c r="Q22" s="219">
        <f t="shared" si="32"/>
        <v>1</v>
      </c>
      <c r="R22" s="219">
        <f t="shared" si="33"/>
        <v>188</v>
      </c>
      <c r="T22">
        <v>514</v>
      </c>
      <c r="U22">
        <v>3347</v>
      </c>
      <c r="V22" t="s">
        <v>378</v>
      </c>
      <c r="W22">
        <v>2358.2199999999998</v>
      </c>
      <c r="X22">
        <v>1060.3389999999999</v>
      </c>
      <c r="Y22">
        <v>2.2240000000000002</v>
      </c>
      <c r="Z22">
        <v>9.2040000000000006</v>
      </c>
      <c r="AA22">
        <v>169.94774899999999</v>
      </c>
      <c r="AB22">
        <v>4.2621929999999999</v>
      </c>
      <c r="AC22">
        <v>61.845799</v>
      </c>
      <c r="AD22" s="1">
        <v>540</v>
      </c>
      <c r="AE22">
        <v>1</v>
      </c>
      <c r="AF22">
        <v>188</v>
      </c>
      <c r="AG22">
        <v>88</v>
      </c>
      <c r="AH22">
        <v>13.876147</v>
      </c>
      <c r="AI22">
        <v>135.19999999999999</v>
      </c>
      <c r="AJ22">
        <v>11.6</v>
      </c>
      <c r="AK22">
        <v>40</v>
      </c>
      <c r="AL22">
        <v>6272</v>
      </c>
      <c r="AM22" t="s">
        <v>379</v>
      </c>
      <c r="AN22" t="s">
        <v>995</v>
      </c>
      <c r="AO22">
        <v>333.28300000000002</v>
      </c>
      <c r="AR22" t="s">
        <v>117</v>
      </c>
      <c r="AS22" t="s">
        <v>122</v>
      </c>
      <c r="AT22" t="s">
        <v>292</v>
      </c>
      <c r="AU22" t="s">
        <v>378</v>
      </c>
      <c r="AV22" t="s">
        <v>48</v>
      </c>
      <c r="AW22">
        <v>15</v>
      </c>
      <c r="BB22">
        <v>0.91821457636902626</v>
      </c>
      <c r="BC22" t="s">
        <v>67</v>
      </c>
      <c r="BF22" t="s">
        <v>117</v>
      </c>
      <c r="BG22" t="s">
        <v>122</v>
      </c>
      <c r="BH22" t="s">
        <v>378</v>
      </c>
      <c r="BI22">
        <v>3347</v>
      </c>
      <c r="BJ22">
        <v>15</v>
      </c>
      <c r="BK22" t="s">
        <v>292</v>
      </c>
      <c r="BL22" t="s">
        <v>298</v>
      </c>
      <c r="BM22">
        <v>0.91821457636902626</v>
      </c>
      <c r="BN22" t="s">
        <v>67</v>
      </c>
      <c r="BO22" t="s">
        <v>179</v>
      </c>
      <c r="BP22">
        <v>2358.2199999999998</v>
      </c>
    </row>
    <row r="23" spans="1:68" ht="16.5">
      <c r="A23" s="108" t="str">
        <f t="shared" si="18"/>
        <v>삼환교통</v>
      </c>
      <c r="B23" s="109" t="str">
        <f t="shared" si="1"/>
        <v>길진</v>
      </c>
      <c r="C23" s="110" t="str">
        <f t="shared" si="19"/>
        <v>C</v>
      </c>
      <c r="D23" s="111">
        <f t="shared" si="20"/>
        <v>0.88475619659118832</v>
      </c>
      <c r="E23" s="112">
        <f t="shared" si="21"/>
        <v>4788</v>
      </c>
      <c r="F23" s="113" t="str">
        <f t="shared" si="22"/>
        <v>23</v>
      </c>
      <c r="G23" s="114" t="str">
        <f t="shared" si="23"/>
        <v>70바3164</v>
      </c>
      <c r="H23" s="115">
        <f t="shared" si="24"/>
        <v>5</v>
      </c>
      <c r="I23" s="116">
        <f t="shared" si="8"/>
        <v>1162.9380000000001</v>
      </c>
      <c r="J23" s="117">
        <f t="shared" si="25"/>
        <v>3.3874468992656954E-2</v>
      </c>
      <c r="K23" s="117">
        <f t="shared" si="26"/>
        <v>0.36312835216064682</v>
      </c>
      <c r="L23" s="117">
        <f t="shared" si="27"/>
        <v>0.18487657983486649</v>
      </c>
      <c r="M23" s="118">
        <f t="shared" si="28"/>
        <v>11.291</v>
      </c>
      <c r="N23" s="119">
        <f t="shared" si="29"/>
        <v>8.5989106899937912E-2</v>
      </c>
      <c r="O23" s="119">
        <f t="shared" si="30"/>
        <v>17.799745128287146</v>
      </c>
      <c r="P23" s="220">
        <f t="shared" si="31"/>
        <v>0</v>
      </c>
      <c r="Q23" s="221">
        <f t="shared" si="32"/>
        <v>1</v>
      </c>
      <c r="R23" s="221">
        <f t="shared" si="33"/>
        <v>207</v>
      </c>
      <c r="T23">
        <v>514</v>
      </c>
      <c r="U23">
        <v>4788</v>
      </c>
      <c r="V23" t="s">
        <v>380</v>
      </c>
      <c r="W23">
        <v>1162.9380000000001</v>
      </c>
      <c r="X23">
        <v>624.15899999999999</v>
      </c>
      <c r="Y23">
        <v>1.863</v>
      </c>
      <c r="Z23">
        <v>11.291</v>
      </c>
      <c r="AA23">
        <v>74.990252999999996</v>
      </c>
      <c r="AB23">
        <v>2.5402550000000002</v>
      </c>
      <c r="AC23">
        <v>27.231086999999999</v>
      </c>
      <c r="AD23" s="1">
        <v>215</v>
      </c>
      <c r="AE23">
        <v>1</v>
      </c>
      <c r="AF23">
        <v>207</v>
      </c>
      <c r="AG23">
        <v>88</v>
      </c>
      <c r="AH23">
        <v>15.507854999999999</v>
      </c>
      <c r="AI23">
        <v>823.2</v>
      </c>
      <c r="AJ23">
        <v>41.8</v>
      </c>
      <c r="AK23">
        <v>0</v>
      </c>
      <c r="AL23">
        <v>0</v>
      </c>
      <c r="AM23" t="s">
        <v>381</v>
      </c>
      <c r="AN23" t="s">
        <v>996</v>
      </c>
      <c r="AO23">
        <v>348.017</v>
      </c>
      <c r="AR23" t="s">
        <v>117</v>
      </c>
      <c r="AS23" t="s">
        <v>119</v>
      </c>
      <c r="AT23" t="s">
        <v>233</v>
      </c>
      <c r="AU23" t="s">
        <v>380</v>
      </c>
      <c r="AV23" t="s">
        <v>48</v>
      </c>
      <c r="AW23">
        <v>5</v>
      </c>
      <c r="BB23">
        <v>0.88475619659118832</v>
      </c>
      <c r="BC23" t="s">
        <v>68</v>
      </c>
      <c r="BF23" t="s">
        <v>117</v>
      </c>
      <c r="BG23" t="s">
        <v>119</v>
      </c>
      <c r="BH23" t="s">
        <v>380</v>
      </c>
      <c r="BI23">
        <v>4788</v>
      </c>
      <c r="BJ23">
        <v>5</v>
      </c>
      <c r="BK23" t="s">
        <v>233</v>
      </c>
      <c r="BL23" t="s">
        <v>238</v>
      </c>
      <c r="BM23">
        <v>0.88475619659118832</v>
      </c>
      <c r="BN23" t="s">
        <v>68</v>
      </c>
      <c r="BO23" t="s">
        <v>180</v>
      </c>
      <c r="BP23">
        <v>1074.973</v>
      </c>
    </row>
    <row r="24" spans="1:68" ht="16.5">
      <c r="A24" s="125" t="str">
        <f t="shared" si="18"/>
        <v>삼환교통</v>
      </c>
      <c r="B24" s="126" t="str">
        <f t="shared" si="1"/>
        <v>김경복</v>
      </c>
      <c r="C24" s="127" t="str">
        <f t="shared" si="19"/>
        <v>A</v>
      </c>
      <c r="D24" s="128">
        <f t="shared" si="20"/>
        <v>0.99088250875745831</v>
      </c>
      <c r="E24" s="129">
        <f t="shared" si="21"/>
        <v>9402</v>
      </c>
      <c r="F24" s="130" t="str">
        <f t="shared" si="22"/>
        <v>58</v>
      </c>
      <c r="G24" s="131" t="str">
        <f t="shared" si="23"/>
        <v>72아1194</v>
      </c>
      <c r="H24" s="132">
        <f t="shared" si="24"/>
        <v>2</v>
      </c>
      <c r="I24" s="133">
        <f t="shared" si="8"/>
        <v>2057.107</v>
      </c>
      <c r="J24" s="134">
        <f t="shared" si="25"/>
        <v>2.6605889942153679E-2</v>
      </c>
      <c r="K24" s="134">
        <f t="shared" si="26"/>
        <v>0.38731102667298001</v>
      </c>
      <c r="L24" s="134">
        <f t="shared" si="27"/>
        <v>0.3475755028785571</v>
      </c>
      <c r="M24" s="135">
        <f t="shared" si="28"/>
        <v>11.706</v>
      </c>
      <c r="N24" s="136">
        <f t="shared" si="29"/>
        <v>0</v>
      </c>
      <c r="O24" s="136">
        <f t="shared" si="30"/>
        <v>32.910295866962684</v>
      </c>
      <c r="P24" s="218">
        <f t="shared" si="31"/>
        <v>1</v>
      </c>
      <c r="Q24" s="219">
        <f t="shared" si="32"/>
        <v>0</v>
      </c>
      <c r="R24" s="219">
        <f t="shared" si="33"/>
        <v>677</v>
      </c>
      <c r="T24">
        <v>514</v>
      </c>
      <c r="U24">
        <v>9402</v>
      </c>
      <c r="V24" t="s">
        <v>382</v>
      </c>
      <c r="W24">
        <v>2057.107</v>
      </c>
      <c r="X24">
        <v>716.29300000000001</v>
      </c>
      <c r="Y24">
        <v>2.8719999999999999</v>
      </c>
      <c r="Z24">
        <v>11.706</v>
      </c>
      <c r="AA24">
        <v>135.683302</v>
      </c>
      <c r="AB24">
        <v>3.6099749999999999</v>
      </c>
      <c r="AC24">
        <v>52.551639000000002</v>
      </c>
      <c r="AD24" s="1">
        <v>715</v>
      </c>
      <c r="AE24">
        <v>0</v>
      </c>
      <c r="AF24">
        <v>677</v>
      </c>
      <c r="AG24">
        <v>73</v>
      </c>
      <c r="AH24">
        <v>15.161091000000001</v>
      </c>
      <c r="AI24">
        <v>2607.8000000000002</v>
      </c>
      <c r="AJ24">
        <v>0</v>
      </c>
      <c r="AK24">
        <v>1</v>
      </c>
      <c r="AL24">
        <v>60</v>
      </c>
      <c r="AM24" t="s">
        <v>383</v>
      </c>
      <c r="AN24" t="s">
        <v>997</v>
      </c>
      <c r="AO24">
        <v>1979.9960000000001</v>
      </c>
      <c r="AR24" t="s">
        <v>117</v>
      </c>
      <c r="AS24" t="s">
        <v>121</v>
      </c>
      <c r="AT24" t="s">
        <v>274</v>
      </c>
      <c r="AU24" t="s">
        <v>382</v>
      </c>
      <c r="AV24" t="s">
        <v>48</v>
      </c>
      <c r="AW24">
        <v>2</v>
      </c>
      <c r="BB24">
        <v>0.99088250875745831</v>
      </c>
      <c r="BC24" t="s">
        <v>65</v>
      </c>
      <c r="BF24" t="s">
        <v>117</v>
      </c>
      <c r="BG24" t="s">
        <v>121</v>
      </c>
      <c r="BH24" t="s">
        <v>382</v>
      </c>
      <c r="BI24">
        <v>9402</v>
      </c>
      <c r="BJ24">
        <v>2</v>
      </c>
      <c r="BK24" t="s">
        <v>274</v>
      </c>
      <c r="BL24" t="s">
        <v>351</v>
      </c>
      <c r="BM24">
        <v>0.99088250875745831</v>
      </c>
      <c r="BN24" t="s">
        <v>65</v>
      </c>
      <c r="BO24" t="s">
        <v>181</v>
      </c>
      <c r="BP24">
        <v>2057.107</v>
      </c>
    </row>
    <row r="25" spans="1:68" ht="16.5">
      <c r="A25" s="108" t="str">
        <f t="shared" si="18"/>
        <v>삼환교통</v>
      </c>
      <c r="B25" s="109" t="str">
        <f t="shared" si="1"/>
        <v>김경찬</v>
      </c>
      <c r="C25" s="110" t="str">
        <f t="shared" si="19"/>
        <v>D</v>
      </c>
      <c r="D25" s="111">
        <f t="shared" si="20"/>
        <v>0.82704253133285588</v>
      </c>
      <c r="E25" s="112">
        <f t="shared" si="21"/>
        <v>741</v>
      </c>
      <c r="F25" s="113" t="str">
        <f t="shared" si="22"/>
        <v>62</v>
      </c>
      <c r="G25" s="114" t="str">
        <f t="shared" si="23"/>
        <v>70바3142</v>
      </c>
      <c r="H25" s="115">
        <f t="shared" si="24"/>
        <v>2</v>
      </c>
      <c r="I25" s="116">
        <f t="shared" si="8"/>
        <v>1543.17</v>
      </c>
      <c r="J25" s="117">
        <f t="shared" si="25"/>
        <v>2.5625879458451507E-2</v>
      </c>
      <c r="K25" s="117">
        <f t="shared" si="26"/>
        <v>0.36594326878994776</v>
      </c>
      <c r="L25" s="117">
        <f t="shared" si="27"/>
        <v>0.18144468853075163</v>
      </c>
      <c r="M25" s="118">
        <f t="shared" si="28"/>
        <v>11.124000000000001</v>
      </c>
      <c r="N25" s="119">
        <f t="shared" si="29"/>
        <v>6.4801674475268439E-2</v>
      </c>
      <c r="O25" s="119">
        <f t="shared" si="30"/>
        <v>17.237245410421405</v>
      </c>
      <c r="P25" s="220">
        <f t="shared" si="31"/>
        <v>17</v>
      </c>
      <c r="Q25" s="221">
        <f t="shared" si="32"/>
        <v>1</v>
      </c>
      <c r="R25" s="221">
        <f t="shared" si="33"/>
        <v>266</v>
      </c>
      <c r="T25">
        <v>514</v>
      </c>
      <c r="U25">
        <v>741</v>
      </c>
      <c r="V25" t="s">
        <v>384</v>
      </c>
      <c r="W25">
        <v>1543.17</v>
      </c>
      <c r="X25">
        <v>725.52499999999998</v>
      </c>
      <c r="Y25">
        <v>2.1269999999999998</v>
      </c>
      <c r="Z25">
        <v>11.124000000000001</v>
      </c>
      <c r="AA25">
        <v>107.269138</v>
      </c>
      <c r="AB25">
        <v>2.748866</v>
      </c>
      <c r="AC25">
        <v>39.254418999999999</v>
      </c>
      <c r="AD25" s="1">
        <v>280</v>
      </c>
      <c r="AE25">
        <v>1</v>
      </c>
      <c r="AF25">
        <v>266</v>
      </c>
      <c r="AG25">
        <v>90</v>
      </c>
      <c r="AH25">
        <v>14.385964</v>
      </c>
      <c r="AI25">
        <v>649.79999999999995</v>
      </c>
      <c r="AJ25">
        <v>47.4</v>
      </c>
      <c r="AK25">
        <v>17</v>
      </c>
      <c r="AL25">
        <v>1725</v>
      </c>
      <c r="AM25" t="s">
        <v>385</v>
      </c>
      <c r="AN25" t="s">
        <v>998</v>
      </c>
      <c r="AO25">
        <v>1431.08</v>
      </c>
      <c r="AR25" t="s">
        <v>117</v>
      </c>
      <c r="AS25" t="s">
        <v>122</v>
      </c>
      <c r="AT25" t="s">
        <v>296</v>
      </c>
      <c r="AU25" t="s">
        <v>384</v>
      </c>
      <c r="AV25" t="s">
        <v>48</v>
      </c>
      <c r="AW25">
        <v>2</v>
      </c>
      <c r="BB25">
        <v>0.82704253133285588</v>
      </c>
      <c r="BC25" t="s">
        <v>66</v>
      </c>
      <c r="BF25" t="s">
        <v>117</v>
      </c>
      <c r="BG25" t="s">
        <v>122</v>
      </c>
      <c r="BH25" t="s">
        <v>384</v>
      </c>
      <c r="BI25">
        <v>741</v>
      </c>
      <c r="BJ25">
        <v>2</v>
      </c>
      <c r="BK25" t="s">
        <v>296</v>
      </c>
      <c r="BL25" t="s">
        <v>289</v>
      </c>
      <c r="BM25">
        <v>0.82704253133285588</v>
      </c>
      <c r="BN25" t="s">
        <v>66</v>
      </c>
      <c r="BO25" t="s">
        <v>182</v>
      </c>
      <c r="BP25">
        <v>1543.1699999999998</v>
      </c>
    </row>
    <row r="26" spans="1:68" ht="16.5">
      <c r="A26" s="125" t="str">
        <f t="shared" si="18"/>
        <v>삼환교통</v>
      </c>
      <c r="B26" s="126" t="str">
        <f t="shared" si="1"/>
        <v>김경한</v>
      </c>
      <c r="C26" s="127" t="str">
        <f t="shared" si="19"/>
        <v>F</v>
      </c>
      <c r="D26" s="128">
        <f t="shared" si="20"/>
        <v>0.66600000000000004</v>
      </c>
      <c r="E26" s="129">
        <f t="shared" si="21"/>
        <v>7170</v>
      </c>
      <c r="F26" s="130" t="str">
        <f t="shared" si="22"/>
        <v>62</v>
      </c>
      <c r="G26" s="131" t="str">
        <f t="shared" si="23"/>
        <v>70바3156</v>
      </c>
      <c r="H26" s="132">
        <f t="shared" si="24"/>
        <v>1</v>
      </c>
      <c r="I26" s="133">
        <f t="shared" si="8"/>
        <v>1585.626</v>
      </c>
      <c r="J26" s="134">
        <f t="shared" si="25"/>
        <v>3.0328698105217555E-2</v>
      </c>
      <c r="K26" s="134">
        <f t="shared" si="26"/>
        <v>0.40418243801058579</v>
      </c>
      <c r="L26" s="134">
        <f t="shared" si="27"/>
        <v>0.24911296863194726</v>
      </c>
      <c r="M26" s="135">
        <f t="shared" si="28"/>
        <v>18.263999999999999</v>
      </c>
      <c r="N26" s="136">
        <f t="shared" si="29"/>
        <v>0.25226629734880734</v>
      </c>
      <c r="O26" s="136">
        <f t="shared" si="30"/>
        <v>8.6401206841966509</v>
      </c>
      <c r="P26" s="218">
        <f t="shared" si="31"/>
        <v>31</v>
      </c>
      <c r="Q26" s="219">
        <f t="shared" si="32"/>
        <v>4</v>
      </c>
      <c r="R26" s="219">
        <f t="shared" si="33"/>
        <v>137</v>
      </c>
      <c r="T26">
        <v>514</v>
      </c>
      <c r="U26">
        <v>7170</v>
      </c>
      <c r="V26" t="s">
        <v>386</v>
      </c>
      <c r="W26">
        <v>1585.626</v>
      </c>
      <c r="X26">
        <v>952.55799999999999</v>
      </c>
      <c r="Y26">
        <v>1.665</v>
      </c>
      <c r="Z26">
        <v>18.263999999999999</v>
      </c>
      <c r="AA26">
        <v>112.012754</v>
      </c>
      <c r="AB26">
        <v>3.3972009999999999</v>
      </c>
      <c r="AC26">
        <v>45.273587999999997</v>
      </c>
      <c r="AD26" s="1">
        <v>395</v>
      </c>
      <c r="AE26">
        <v>4</v>
      </c>
      <c r="AF26">
        <v>137</v>
      </c>
      <c r="AG26">
        <v>77</v>
      </c>
      <c r="AH26">
        <v>14.155763</v>
      </c>
      <c r="AI26">
        <v>304.7</v>
      </c>
      <c r="AJ26">
        <v>0</v>
      </c>
      <c r="AK26">
        <v>31</v>
      </c>
      <c r="AL26">
        <v>4708</v>
      </c>
      <c r="AM26" t="s">
        <v>387</v>
      </c>
      <c r="AN26" t="s">
        <v>999</v>
      </c>
      <c r="AO26">
        <v>1585.626</v>
      </c>
      <c r="AR26" t="s">
        <v>117</v>
      </c>
      <c r="AS26" t="s">
        <v>122</v>
      </c>
      <c r="AT26" t="s">
        <v>297</v>
      </c>
      <c r="AU26" t="s">
        <v>386</v>
      </c>
      <c r="AV26" t="s">
        <v>48</v>
      </c>
      <c r="AW26">
        <v>1</v>
      </c>
      <c r="BB26">
        <v>0.66600000000000004</v>
      </c>
      <c r="BC26" t="s">
        <v>69</v>
      </c>
      <c r="BF26" t="s">
        <v>117</v>
      </c>
      <c r="BG26" t="s">
        <v>122</v>
      </c>
      <c r="BH26" t="s">
        <v>386</v>
      </c>
      <c r="BI26">
        <v>7170</v>
      </c>
      <c r="BJ26">
        <v>1</v>
      </c>
      <c r="BK26" t="s">
        <v>297</v>
      </c>
      <c r="BL26" t="s">
        <v>178</v>
      </c>
      <c r="BM26">
        <v>0.66600000000000004</v>
      </c>
      <c r="BN26" t="s">
        <v>69</v>
      </c>
      <c r="BO26" t="s">
        <v>191</v>
      </c>
      <c r="BP26">
        <v>1585.626</v>
      </c>
    </row>
    <row r="27" spans="1:68" ht="16.5">
      <c r="A27" s="108" t="str">
        <f t="shared" si="18"/>
        <v>삼환교통</v>
      </c>
      <c r="B27" s="109" t="str">
        <f t="shared" si="1"/>
        <v>김고경</v>
      </c>
      <c r="C27" s="110" t="str">
        <f t="shared" si="19"/>
        <v>F</v>
      </c>
      <c r="D27" s="111">
        <f t="shared" si="20"/>
        <v>0.79856482726185796</v>
      </c>
      <c r="E27" s="112">
        <f t="shared" si="21"/>
        <v>3521</v>
      </c>
      <c r="F27" s="113" t="str">
        <f t="shared" si="22"/>
        <v>4</v>
      </c>
      <c r="G27" s="114" t="str">
        <f t="shared" si="23"/>
        <v>72아1217</v>
      </c>
      <c r="H27" s="115">
        <f t="shared" si="24"/>
        <v>13</v>
      </c>
      <c r="I27" s="116">
        <f t="shared" si="8"/>
        <v>2015.2059999999999</v>
      </c>
      <c r="J27" s="117">
        <f t="shared" si="25"/>
        <v>3.1833149763888194E-2</v>
      </c>
      <c r="K27" s="117">
        <f t="shared" si="26"/>
        <v>0.35567013374130013</v>
      </c>
      <c r="L27" s="117">
        <f t="shared" si="27"/>
        <v>0.23421923118529819</v>
      </c>
      <c r="M27" s="118">
        <f t="shared" si="28"/>
        <v>13.951000000000001</v>
      </c>
      <c r="N27" s="119">
        <f t="shared" si="29"/>
        <v>0.39698174777169187</v>
      </c>
      <c r="O27" s="119">
        <f t="shared" si="30"/>
        <v>47.141582547888405</v>
      </c>
      <c r="P27" s="220">
        <f t="shared" si="31"/>
        <v>2</v>
      </c>
      <c r="Q27" s="221">
        <f t="shared" si="32"/>
        <v>8</v>
      </c>
      <c r="R27" s="221">
        <f t="shared" si="33"/>
        <v>950</v>
      </c>
      <c r="T27">
        <v>514</v>
      </c>
      <c r="U27">
        <v>3521</v>
      </c>
      <c r="V27" t="s">
        <v>821</v>
      </c>
      <c r="W27">
        <v>2015.2059999999999</v>
      </c>
      <c r="X27">
        <v>914.24199999999996</v>
      </c>
      <c r="Y27">
        <v>2.2040000000000002</v>
      </c>
      <c r="Z27">
        <v>13.951000000000001</v>
      </c>
      <c r="AA27">
        <v>122.102746</v>
      </c>
      <c r="AB27">
        <v>3.8869150000000001</v>
      </c>
      <c r="AC27">
        <v>43.4283</v>
      </c>
      <c r="AD27" s="1">
        <v>472</v>
      </c>
      <c r="AE27">
        <v>8</v>
      </c>
      <c r="AF27">
        <v>950</v>
      </c>
      <c r="AG27">
        <v>76</v>
      </c>
      <c r="AH27">
        <v>16.504182</v>
      </c>
      <c r="AI27">
        <v>1619</v>
      </c>
      <c r="AJ27">
        <v>0</v>
      </c>
      <c r="AK27">
        <v>2</v>
      </c>
      <c r="AL27">
        <v>97</v>
      </c>
      <c r="AM27" t="s">
        <v>822</v>
      </c>
      <c r="AN27" t="s">
        <v>1000</v>
      </c>
      <c r="AO27">
        <v>297.755</v>
      </c>
      <c r="AR27" t="s">
        <v>117</v>
      </c>
      <c r="AS27" t="s">
        <v>120</v>
      </c>
      <c r="AT27" t="s">
        <v>252</v>
      </c>
      <c r="AU27" t="s">
        <v>821</v>
      </c>
      <c r="AV27" t="s">
        <v>48</v>
      </c>
      <c r="AW27">
        <v>13</v>
      </c>
      <c r="BB27">
        <v>0.79856482726185796</v>
      </c>
      <c r="BC27" t="s">
        <v>69</v>
      </c>
      <c r="BF27" t="s">
        <v>117</v>
      </c>
      <c r="BG27" t="s">
        <v>120</v>
      </c>
      <c r="BH27" t="s">
        <v>821</v>
      </c>
      <c r="BI27">
        <v>3521</v>
      </c>
      <c r="BJ27">
        <v>13</v>
      </c>
      <c r="BK27" t="s">
        <v>252</v>
      </c>
      <c r="BL27" t="s">
        <v>210</v>
      </c>
      <c r="BM27">
        <v>0.79856482726185796</v>
      </c>
      <c r="BN27" t="s">
        <v>69</v>
      </c>
      <c r="BO27" t="s">
        <v>191</v>
      </c>
      <c r="BP27">
        <v>1976.6640000000002</v>
      </c>
    </row>
    <row r="28" spans="1:68" ht="16.5">
      <c r="A28" s="125" t="str">
        <f t="shared" si="18"/>
        <v>삼환교통</v>
      </c>
      <c r="B28" s="126" t="str">
        <f t="shared" si="1"/>
        <v>김광환</v>
      </c>
      <c r="C28" s="127" t="str">
        <f t="shared" si="19"/>
        <v>C</v>
      </c>
      <c r="D28" s="128">
        <f t="shared" si="20"/>
        <v>0.86974483628605814</v>
      </c>
      <c r="E28" s="129">
        <f t="shared" si="21"/>
        <v>543</v>
      </c>
      <c r="F28" s="130" t="str">
        <f t="shared" si="22"/>
        <v>4</v>
      </c>
      <c r="G28" s="131" t="str">
        <f t="shared" si="23"/>
        <v>72아1217</v>
      </c>
      <c r="H28" s="132">
        <f t="shared" si="24"/>
        <v>2</v>
      </c>
      <c r="I28" s="133">
        <f t="shared" si="8"/>
        <v>2383.7109999999998</v>
      </c>
      <c r="J28" s="134">
        <f t="shared" si="25"/>
        <v>5.0614007675580192E-2</v>
      </c>
      <c r="K28" s="134">
        <f t="shared" si="26"/>
        <v>0.29253657005903899</v>
      </c>
      <c r="L28" s="134">
        <f t="shared" si="27"/>
        <v>0.29072316232966161</v>
      </c>
      <c r="M28" s="135">
        <f t="shared" si="28"/>
        <v>9.673</v>
      </c>
      <c r="N28" s="136">
        <f t="shared" si="29"/>
        <v>0.1678055771022578</v>
      </c>
      <c r="O28" s="136">
        <f t="shared" si="30"/>
        <v>1.7619585595737068</v>
      </c>
      <c r="P28" s="218">
        <f t="shared" si="31"/>
        <v>4</v>
      </c>
      <c r="Q28" s="219">
        <f t="shared" si="32"/>
        <v>4</v>
      </c>
      <c r="R28" s="219">
        <f t="shared" si="33"/>
        <v>42</v>
      </c>
      <c r="T28">
        <v>514</v>
      </c>
      <c r="U28">
        <v>543</v>
      </c>
      <c r="V28" t="s">
        <v>388</v>
      </c>
      <c r="W28">
        <v>2383.7109999999998</v>
      </c>
      <c r="X28">
        <v>945.31200000000001</v>
      </c>
      <c r="Y28">
        <v>2.5219999999999998</v>
      </c>
      <c r="Z28">
        <v>9.673</v>
      </c>
      <c r="AA28">
        <v>154.88079999999999</v>
      </c>
      <c r="AB28">
        <v>7.8391380000000002</v>
      </c>
      <c r="AC28">
        <v>45.308298000000001</v>
      </c>
      <c r="AD28" s="1">
        <v>693</v>
      </c>
      <c r="AE28">
        <v>4</v>
      </c>
      <c r="AF28">
        <v>42</v>
      </c>
      <c r="AG28">
        <v>70</v>
      </c>
      <c r="AH28">
        <v>15.390616</v>
      </c>
      <c r="AI28">
        <v>15.4</v>
      </c>
      <c r="AJ28">
        <v>0</v>
      </c>
      <c r="AK28">
        <v>4</v>
      </c>
      <c r="AL28">
        <v>748</v>
      </c>
      <c r="AM28" t="s">
        <v>389</v>
      </c>
      <c r="AN28" t="s">
        <v>1001</v>
      </c>
      <c r="AO28">
        <v>2284.0659999999998</v>
      </c>
      <c r="AR28" t="s">
        <v>117</v>
      </c>
      <c r="AS28" t="s">
        <v>120</v>
      </c>
      <c r="AT28" t="s">
        <v>252</v>
      </c>
      <c r="AU28" t="s">
        <v>388</v>
      </c>
      <c r="AV28" t="s">
        <v>48</v>
      </c>
      <c r="AW28">
        <v>2</v>
      </c>
      <c r="BB28">
        <v>0.86974483628605814</v>
      </c>
      <c r="BC28" t="s">
        <v>68</v>
      </c>
      <c r="BF28" t="s">
        <v>117</v>
      </c>
      <c r="BG28" t="s">
        <v>120</v>
      </c>
      <c r="BH28" t="s">
        <v>388</v>
      </c>
      <c r="BI28">
        <v>543</v>
      </c>
      <c r="BJ28">
        <v>2</v>
      </c>
      <c r="BK28" t="s">
        <v>252</v>
      </c>
      <c r="BL28" t="s">
        <v>266</v>
      </c>
      <c r="BM28">
        <v>0.86974483628605814</v>
      </c>
      <c r="BN28" t="s">
        <v>68</v>
      </c>
      <c r="BO28" t="s">
        <v>180</v>
      </c>
      <c r="BP28">
        <v>2383.7109999999998</v>
      </c>
    </row>
    <row r="29" spans="1:68" ht="16.5">
      <c r="A29" s="108" t="str">
        <f t="shared" si="18"/>
        <v>삼환교통</v>
      </c>
      <c r="B29" s="109" t="str">
        <f t="shared" si="1"/>
        <v>김규만</v>
      </c>
      <c r="C29" s="110" t="str">
        <f t="shared" si="19"/>
        <v>D</v>
      </c>
      <c r="D29" s="111">
        <f t="shared" si="20"/>
        <v>0.81567042231877263</v>
      </c>
      <c r="E29" s="112">
        <f t="shared" si="21"/>
        <v>4248</v>
      </c>
      <c r="F29" s="113" t="str">
        <f t="shared" si="22"/>
        <v>62</v>
      </c>
      <c r="G29" s="114" t="str">
        <f t="shared" si="23"/>
        <v>70바3176</v>
      </c>
      <c r="H29" s="115">
        <f t="shared" si="24"/>
        <v>2</v>
      </c>
      <c r="I29" s="116">
        <f t="shared" si="8"/>
        <v>2106.3910000000001</v>
      </c>
      <c r="J29" s="117">
        <f t="shared" si="25"/>
        <v>1.1334194870123646E-2</v>
      </c>
      <c r="K29" s="117">
        <f t="shared" si="26"/>
        <v>0.40976196130275877</v>
      </c>
      <c r="L29" s="117">
        <f t="shared" si="27"/>
        <v>0.19132250375167761</v>
      </c>
      <c r="M29" s="118">
        <f t="shared" si="28"/>
        <v>11.885999999999999</v>
      </c>
      <c r="N29" s="119">
        <f t="shared" si="29"/>
        <v>0</v>
      </c>
      <c r="O29" s="119">
        <f t="shared" si="30"/>
        <v>7.8807780701683585</v>
      </c>
      <c r="P29" s="220">
        <f t="shared" si="31"/>
        <v>26</v>
      </c>
      <c r="Q29" s="221">
        <f t="shared" si="32"/>
        <v>0</v>
      </c>
      <c r="R29" s="221">
        <f t="shared" si="33"/>
        <v>166</v>
      </c>
      <c r="T29">
        <v>514</v>
      </c>
      <c r="U29">
        <v>4248</v>
      </c>
      <c r="V29" t="s">
        <v>390</v>
      </c>
      <c r="W29">
        <v>2106.3910000000001</v>
      </c>
      <c r="X29">
        <v>1071.624</v>
      </c>
      <c r="Y29">
        <v>1.966</v>
      </c>
      <c r="Z29">
        <v>11.885999999999999</v>
      </c>
      <c r="AA29">
        <v>147.731358</v>
      </c>
      <c r="AB29">
        <v>1.6744159999999999</v>
      </c>
      <c r="AC29">
        <v>60.534691000000002</v>
      </c>
      <c r="AD29" s="1">
        <v>403</v>
      </c>
      <c r="AE29">
        <v>0</v>
      </c>
      <c r="AF29">
        <v>166</v>
      </c>
      <c r="AG29">
        <v>78</v>
      </c>
      <c r="AH29">
        <v>14.258252000000001</v>
      </c>
      <c r="AI29">
        <v>228.8</v>
      </c>
      <c r="AJ29">
        <v>0</v>
      </c>
      <c r="AK29">
        <v>26</v>
      </c>
      <c r="AL29">
        <v>1873</v>
      </c>
      <c r="AM29" t="s">
        <v>391</v>
      </c>
      <c r="AN29" t="s">
        <v>1002</v>
      </c>
      <c r="AO29">
        <v>1995.1289999999999</v>
      </c>
      <c r="AR29" t="s">
        <v>117</v>
      </c>
      <c r="AS29" t="s">
        <v>122</v>
      </c>
      <c r="AT29" t="s">
        <v>305</v>
      </c>
      <c r="AU29" t="s">
        <v>390</v>
      </c>
      <c r="AV29" t="s">
        <v>48</v>
      </c>
      <c r="AW29">
        <v>2</v>
      </c>
      <c r="BB29">
        <v>0.81567042231877263</v>
      </c>
      <c r="BC29" t="s">
        <v>66</v>
      </c>
      <c r="BF29" t="s">
        <v>117</v>
      </c>
      <c r="BG29" t="s">
        <v>122</v>
      </c>
      <c r="BH29" t="s">
        <v>390</v>
      </c>
      <c r="BI29">
        <v>4248</v>
      </c>
      <c r="BJ29">
        <v>2</v>
      </c>
      <c r="BK29" t="s">
        <v>305</v>
      </c>
      <c r="BL29" t="s">
        <v>292</v>
      </c>
      <c r="BM29">
        <v>0.81567042231877263</v>
      </c>
      <c r="BN29" t="s">
        <v>66</v>
      </c>
      <c r="BO29" t="s">
        <v>182</v>
      </c>
      <c r="BP29">
        <v>2106.3910000000001</v>
      </c>
    </row>
    <row r="30" spans="1:68" ht="16.5">
      <c r="A30" s="125" t="str">
        <f t="shared" si="18"/>
        <v>삼환교통</v>
      </c>
      <c r="B30" s="126" t="str">
        <f t="shared" si="1"/>
        <v>김기웅</v>
      </c>
      <c r="C30" s="127" t="str">
        <f t="shared" si="19"/>
        <v>D</v>
      </c>
      <c r="D30" s="128">
        <f t="shared" si="20"/>
        <v>0.84671387558357214</v>
      </c>
      <c r="E30" s="129">
        <f t="shared" si="21"/>
        <v>2268</v>
      </c>
      <c r="F30" s="130" t="str">
        <f t="shared" si="22"/>
        <v>14</v>
      </c>
      <c r="G30" s="131" t="str">
        <f t="shared" si="23"/>
        <v>70바3189</v>
      </c>
      <c r="H30" s="132">
        <f t="shared" si="24"/>
        <v>7</v>
      </c>
      <c r="I30" s="133">
        <f t="shared" si="8"/>
        <v>965.94399999999996</v>
      </c>
      <c r="J30" s="134">
        <f t="shared" si="25"/>
        <v>3.322837280662834E-2</v>
      </c>
      <c r="K30" s="134">
        <f t="shared" si="26"/>
        <v>0.34215509790413889</v>
      </c>
      <c r="L30" s="134">
        <f t="shared" si="27"/>
        <v>0.20187505693911864</v>
      </c>
      <c r="M30" s="135">
        <f t="shared" si="28"/>
        <v>12.048</v>
      </c>
      <c r="N30" s="136">
        <f t="shared" si="29"/>
        <v>0.2070513404503781</v>
      </c>
      <c r="O30" s="136">
        <f t="shared" si="30"/>
        <v>17.806415278732516</v>
      </c>
      <c r="P30" s="218">
        <f t="shared" si="31"/>
        <v>1</v>
      </c>
      <c r="Q30" s="219">
        <f t="shared" si="32"/>
        <v>2</v>
      </c>
      <c r="R30" s="219">
        <f t="shared" si="33"/>
        <v>172</v>
      </c>
      <c r="T30">
        <v>514</v>
      </c>
      <c r="U30">
        <v>2268</v>
      </c>
      <c r="V30" t="s">
        <v>1003</v>
      </c>
      <c r="W30">
        <v>965.94399999999996</v>
      </c>
      <c r="X30">
        <v>536.03499999999997</v>
      </c>
      <c r="Y30">
        <v>1.802</v>
      </c>
      <c r="Z30">
        <v>12.048</v>
      </c>
      <c r="AA30">
        <v>58.408307000000001</v>
      </c>
      <c r="AB30">
        <v>1.9408129999999999</v>
      </c>
      <c r="AC30">
        <v>19.9847</v>
      </c>
      <c r="AD30" s="1">
        <v>195</v>
      </c>
      <c r="AE30">
        <v>2</v>
      </c>
      <c r="AF30">
        <v>172</v>
      </c>
      <c r="AG30">
        <v>71</v>
      </c>
      <c r="AH30">
        <v>16.537783999999998</v>
      </c>
      <c r="AI30">
        <v>277.5</v>
      </c>
      <c r="AJ30">
        <v>0</v>
      </c>
      <c r="AK30">
        <v>1</v>
      </c>
      <c r="AL30">
        <v>21</v>
      </c>
      <c r="AM30" t="s">
        <v>1004</v>
      </c>
      <c r="AN30" t="s">
        <v>1005</v>
      </c>
      <c r="AO30">
        <v>239.82900000000001</v>
      </c>
      <c r="AR30" t="s">
        <v>117</v>
      </c>
      <c r="AS30" t="s">
        <v>118</v>
      </c>
      <c r="AT30" t="s">
        <v>219</v>
      </c>
      <c r="AU30" t="s">
        <v>1003</v>
      </c>
      <c r="AV30" t="s">
        <v>48</v>
      </c>
      <c r="AW30">
        <v>7</v>
      </c>
      <c r="BB30">
        <v>0.84671387558357214</v>
      </c>
      <c r="BC30" t="s">
        <v>66</v>
      </c>
      <c r="BF30" t="s">
        <v>117</v>
      </c>
      <c r="BG30" t="s">
        <v>118</v>
      </c>
      <c r="BH30" t="s">
        <v>1003</v>
      </c>
      <c r="BI30">
        <v>2268</v>
      </c>
      <c r="BJ30">
        <v>7</v>
      </c>
      <c r="BK30" t="s">
        <v>219</v>
      </c>
      <c r="BL30" t="s">
        <v>229</v>
      </c>
      <c r="BM30">
        <v>0.84671387558357214</v>
      </c>
      <c r="BN30" t="s">
        <v>66</v>
      </c>
      <c r="BO30" t="s">
        <v>182</v>
      </c>
      <c r="BP30">
        <v>941.09599999999989</v>
      </c>
    </row>
    <row r="31" spans="1:68" ht="16.5">
      <c r="A31" s="108" t="str">
        <f t="shared" si="18"/>
        <v>삼환교통</v>
      </c>
      <c r="B31" s="109" t="str">
        <f t="shared" si="1"/>
        <v>김기정</v>
      </c>
      <c r="C31" s="110" t="str">
        <f t="shared" si="19"/>
        <v>D</v>
      </c>
      <c r="D31" s="111">
        <f t="shared" si="20"/>
        <v>0.81125000000000003</v>
      </c>
      <c r="E31" s="112">
        <f t="shared" si="21"/>
        <v>766</v>
      </c>
      <c r="F31" s="113" t="str">
        <f t="shared" si="22"/>
        <v>급행99</v>
      </c>
      <c r="G31" s="114" t="str">
        <f t="shared" si="23"/>
        <v>70바3123</v>
      </c>
      <c r="H31" s="115">
        <f t="shared" si="24"/>
        <v>1</v>
      </c>
      <c r="I31" s="116">
        <f t="shared" si="8"/>
        <v>2804.645</v>
      </c>
      <c r="J31" s="117">
        <f t="shared" si="25"/>
        <v>1.7101676736994885E-2</v>
      </c>
      <c r="K31" s="117">
        <f t="shared" si="26"/>
        <v>0.34365490123982967</v>
      </c>
      <c r="L31" s="117">
        <f t="shared" si="27"/>
        <v>0.30235555658559282</v>
      </c>
      <c r="M31" s="118">
        <f t="shared" si="28"/>
        <v>12.087999999999999</v>
      </c>
      <c r="N31" s="119">
        <f t="shared" si="29"/>
        <v>3.5655136389810473E-2</v>
      </c>
      <c r="O31" s="119">
        <f t="shared" si="30"/>
        <v>15.224743238449072</v>
      </c>
      <c r="P31" s="220">
        <f t="shared" si="31"/>
        <v>5</v>
      </c>
      <c r="Q31" s="221">
        <f t="shared" si="32"/>
        <v>1</v>
      </c>
      <c r="R31" s="221">
        <f t="shared" si="33"/>
        <v>427</v>
      </c>
      <c r="T31">
        <v>514</v>
      </c>
      <c r="U31">
        <v>766</v>
      </c>
      <c r="V31" t="s">
        <v>392</v>
      </c>
      <c r="W31">
        <v>2804.645</v>
      </c>
      <c r="X31">
        <v>1080.2809999999999</v>
      </c>
      <c r="Y31">
        <v>2.5960000000000001</v>
      </c>
      <c r="Z31">
        <v>12.087999999999999</v>
      </c>
      <c r="AA31">
        <v>154.04413500000001</v>
      </c>
      <c r="AB31">
        <v>2.6344129999999999</v>
      </c>
      <c r="AC31">
        <v>52.938021999999997</v>
      </c>
      <c r="AD31" s="1">
        <v>848</v>
      </c>
      <c r="AE31">
        <v>1</v>
      </c>
      <c r="AF31">
        <v>427</v>
      </c>
      <c r="AG31">
        <v>70</v>
      </c>
      <c r="AH31">
        <v>18.206762000000001</v>
      </c>
      <c r="AI31">
        <v>691.1</v>
      </c>
      <c r="AJ31">
        <v>0</v>
      </c>
      <c r="AK31">
        <v>5</v>
      </c>
      <c r="AL31">
        <v>609</v>
      </c>
      <c r="AM31" t="s">
        <v>393</v>
      </c>
      <c r="AN31" t="s">
        <v>1006</v>
      </c>
      <c r="AO31">
        <v>2804.645</v>
      </c>
      <c r="AR31" t="s">
        <v>117</v>
      </c>
      <c r="AS31" t="s">
        <v>124</v>
      </c>
      <c r="AT31" t="s">
        <v>342</v>
      </c>
      <c r="AU31" t="s">
        <v>392</v>
      </c>
      <c r="AV31" t="s">
        <v>48</v>
      </c>
      <c r="AW31">
        <v>1</v>
      </c>
      <c r="BB31">
        <v>0.81125000000000003</v>
      </c>
      <c r="BC31" t="s">
        <v>66</v>
      </c>
      <c r="BF31" t="s">
        <v>117</v>
      </c>
      <c r="BG31" t="s">
        <v>124</v>
      </c>
      <c r="BH31" t="s">
        <v>392</v>
      </c>
      <c r="BI31">
        <v>766</v>
      </c>
      <c r="BJ31">
        <v>1</v>
      </c>
      <c r="BK31" t="s">
        <v>342</v>
      </c>
      <c r="BL31" t="s">
        <v>178</v>
      </c>
      <c r="BM31">
        <v>0.81125000000000003</v>
      </c>
      <c r="BN31" t="s">
        <v>66</v>
      </c>
      <c r="BO31" t="s">
        <v>182</v>
      </c>
      <c r="BP31">
        <v>2804.645</v>
      </c>
    </row>
    <row r="32" spans="1:68" ht="16.5">
      <c r="A32" s="125" t="str">
        <f t="shared" si="18"/>
        <v>삼환교통</v>
      </c>
      <c r="B32" s="126" t="str">
        <f t="shared" si="1"/>
        <v>김기태</v>
      </c>
      <c r="C32" s="127" t="str">
        <f t="shared" si="19"/>
        <v>C</v>
      </c>
      <c r="D32" s="128">
        <f t="shared" si="20"/>
        <v>0.8949163130753558</v>
      </c>
      <c r="E32" s="129">
        <f t="shared" si="21"/>
        <v>3217</v>
      </c>
      <c r="F32" s="130" t="str">
        <f t="shared" si="22"/>
        <v>58</v>
      </c>
      <c r="G32" s="131" t="str">
        <f t="shared" si="23"/>
        <v>72아1203</v>
      </c>
      <c r="H32" s="132">
        <f t="shared" si="24"/>
        <v>3</v>
      </c>
      <c r="I32" s="133">
        <f t="shared" si="8"/>
        <v>2350.1790000000001</v>
      </c>
      <c r="J32" s="134">
        <f t="shared" si="25"/>
        <v>8.7665233413589481E-3</v>
      </c>
      <c r="K32" s="134">
        <f t="shared" si="26"/>
        <v>0.37339104746671975</v>
      </c>
      <c r="L32" s="134">
        <f t="shared" si="27"/>
        <v>0.3233796234244285</v>
      </c>
      <c r="M32" s="135">
        <f t="shared" si="28"/>
        <v>9.7050000000000001</v>
      </c>
      <c r="N32" s="136">
        <f t="shared" si="29"/>
        <v>8.5099900901165398E-2</v>
      </c>
      <c r="O32" s="136">
        <f t="shared" si="30"/>
        <v>4.127345193706522</v>
      </c>
      <c r="P32" s="218">
        <f t="shared" si="31"/>
        <v>0</v>
      </c>
      <c r="Q32" s="219">
        <f t="shared" si="32"/>
        <v>2</v>
      </c>
      <c r="R32" s="219">
        <f t="shared" si="33"/>
        <v>97</v>
      </c>
      <c r="T32">
        <v>514</v>
      </c>
      <c r="U32">
        <v>3217</v>
      </c>
      <c r="V32" t="s">
        <v>199</v>
      </c>
      <c r="W32">
        <v>2350.1790000000001</v>
      </c>
      <c r="X32">
        <v>904.88199999999995</v>
      </c>
      <c r="Y32">
        <v>2.597</v>
      </c>
      <c r="Z32">
        <v>9.7050000000000001</v>
      </c>
      <c r="AA32">
        <v>156.558301</v>
      </c>
      <c r="AB32">
        <v>1.3724719999999999</v>
      </c>
      <c r="AC32">
        <v>58.457467999999999</v>
      </c>
      <c r="AD32" s="1">
        <v>760</v>
      </c>
      <c r="AE32">
        <v>2</v>
      </c>
      <c r="AF32">
        <v>97</v>
      </c>
      <c r="AG32">
        <v>73</v>
      </c>
      <c r="AH32">
        <v>15.011525000000001</v>
      </c>
      <c r="AI32">
        <v>1520.2</v>
      </c>
      <c r="AJ32">
        <v>0</v>
      </c>
      <c r="AK32">
        <v>0</v>
      </c>
      <c r="AL32">
        <v>0</v>
      </c>
      <c r="AM32" t="s">
        <v>394</v>
      </c>
      <c r="AN32" t="s">
        <v>1007</v>
      </c>
      <c r="AO32">
        <v>2117.5189999999998</v>
      </c>
      <c r="AR32" t="s">
        <v>117</v>
      </c>
      <c r="AS32" t="s">
        <v>121</v>
      </c>
      <c r="AT32" t="s">
        <v>286</v>
      </c>
      <c r="AU32" t="s">
        <v>199</v>
      </c>
      <c r="AV32" t="s">
        <v>48</v>
      </c>
      <c r="AW32">
        <v>3</v>
      </c>
      <c r="BB32">
        <v>0.8949163130753558</v>
      </c>
      <c r="BC32" t="s">
        <v>68</v>
      </c>
      <c r="BF32" t="s">
        <v>117</v>
      </c>
      <c r="BG32" t="s">
        <v>121</v>
      </c>
      <c r="BH32" t="s">
        <v>199</v>
      </c>
      <c r="BI32">
        <v>3217</v>
      </c>
      <c r="BJ32">
        <v>3</v>
      </c>
      <c r="BK32" t="s">
        <v>286</v>
      </c>
      <c r="BL32" t="s">
        <v>351</v>
      </c>
      <c r="BM32">
        <v>0.8949163130753558</v>
      </c>
      <c r="BN32" t="s">
        <v>68</v>
      </c>
      <c r="BO32" t="s">
        <v>180</v>
      </c>
      <c r="BP32">
        <v>2350.1789999999996</v>
      </c>
    </row>
    <row r="33" spans="1:68" ht="16.5">
      <c r="A33" s="108" t="str">
        <f t="shared" si="18"/>
        <v>삼환교통</v>
      </c>
      <c r="B33" s="109" t="str">
        <f t="shared" si="1"/>
        <v>김대영</v>
      </c>
      <c r="C33" s="110" t="str">
        <f t="shared" si="19"/>
        <v>C</v>
      </c>
      <c r="D33" s="111">
        <f t="shared" si="20"/>
        <v>0.89999214216189982</v>
      </c>
      <c r="E33" s="112">
        <f t="shared" si="21"/>
        <v>5099</v>
      </c>
      <c r="F33" s="113" t="str">
        <f t="shared" si="22"/>
        <v>58</v>
      </c>
      <c r="G33" s="114" t="str">
        <f t="shared" si="23"/>
        <v>72아1194</v>
      </c>
      <c r="H33" s="115">
        <f t="shared" si="24"/>
        <v>2</v>
      </c>
      <c r="I33" s="116">
        <f t="shared" si="8"/>
        <v>2517.46</v>
      </c>
      <c r="J33" s="117">
        <f t="shared" si="25"/>
        <v>1.382210080105644E-2</v>
      </c>
      <c r="K33" s="117">
        <f t="shared" si="26"/>
        <v>0.37959281975523262</v>
      </c>
      <c r="L33" s="117">
        <f t="shared" si="27"/>
        <v>0.29156371898659761</v>
      </c>
      <c r="M33" s="118">
        <f t="shared" si="28"/>
        <v>11.773999999999999</v>
      </c>
      <c r="N33" s="119">
        <f t="shared" si="29"/>
        <v>7.944515503722005E-2</v>
      </c>
      <c r="O33" s="119">
        <f t="shared" si="30"/>
        <v>19.821566181786402</v>
      </c>
      <c r="P33" s="220">
        <f t="shared" si="31"/>
        <v>4</v>
      </c>
      <c r="Q33" s="221">
        <f t="shared" si="32"/>
        <v>2</v>
      </c>
      <c r="R33" s="221">
        <f t="shared" si="33"/>
        <v>499</v>
      </c>
      <c r="T33">
        <v>514</v>
      </c>
      <c r="U33">
        <v>5099</v>
      </c>
      <c r="V33" t="s">
        <v>395</v>
      </c>
      <c r="W33">
        <v>2517.46</v>
      </c>
      <c r="X33">
        <v>965.67600000000004</v>
      </c>
      <c r="Y33">
        <v>2.6070000000000002</v>
      </c>
      <c r="Z33">
        <v>11.773999999999999</v>
      </c>
      <c r="AA33">
        <v>173.733576</v>
      </c>
      <c r="AB33">
        <v>2.4013629999999999</v>
      </c>
      <c r="AC33">
        <v>65.948018000000005</v>
      </c>
      <c r="AD33" s="1">
        <v>734</v>
      </c>
      <c r="AE33">
        <v>2</v>
      </c>
      <c r="AF33">
        <v>499</v>
      </c>
      <c r="AG33">
        <v>76</v>
      </c>
      <c r="AH33">
        <v>14.490347999999999</v>
      </c>
      <c r="AI33">
        <v>2782.6</v>
      </c>
      <c r="AJ33">
        <v>0</v>
      </c>
      <c r="AK33">
        <v>4</v>
      </c>
      <c r="AL33">
        <v>995</v>
      </c>
      <c r="AM33" t="s">
        <v>396</v>
      </c>
      <c r="AN33" t="s">
        <v>1008</v>
      </c>
      <c r="AO33">
        <v>2309.5929999999998</v>
      </c>
      <c r="AR33" t="s">
        <v>117</v>
      </c>
      <c r="AS33" t="s">
        <v>121</v>
      </c>
      <c r="AT33" t="s">
        <v>274</v>
      </c>
      <c r="AU33" t="s">
        <v>395</v>
      </c>
      <c r="AV33" t="s">
        <v>48</v>
      </c>
      <c r="AW33">
        <v>2</v>
      </c>
      <c r="BB33">
        <v>0.89999214216189982</v>
      </c>
      <c r="BC33" t="s">
        <v>68</v>
      </c>
      <c r="BF33" t="s">
        <v>117</v>
      </c>
      <c r="BG33" t="s">
        <v>121</v>
      </c>
      <c r="BH33" t="s">
        <v>395</v>
      </c>
      <c r="BI33">
        <v>5099</v>
      </c>
      <c r="BJ33">
        <v>2</v>
      </c>
      <c r="BK33" t="s">
        <v>274</v>
      </c>
      <c r="BL33" t="s">
        <v>351</v>
      </c>
      <c r="BM33">
        <v>0.89999214216189982</v>
      </c>
      <c r="BN33" t="s">
        <v>68</v>
      </c>
      <c r="BO33" t="s">
        <v>180</v>
      </c>
      <c r="BP33">
        <v>2517.46</v>
      </c>
    </row>
    <row r="34" spans="1:68" ht="16.5">
      <c r="A34" s="125" t="str">
        <f t="shared" si="18"/>
        <v>삼환교통</v>
      </c>
      <c r="B34" s="126" t="str">
        <f t="shared" si="1"/>
        <v>김덕환</v>
      </c>
      <c r="C34" s="127" t="str">
        <f t="shared" si="19"/>
        <v>C</v>
      </c>
      <c r="D34" s="128">
        <f t="shared" si="20"/>
        <v>0.87</v>
      </c>
      <c r="E34" s="129">
        <f t="shared" si="21"/>
        <v>6771</v>
      </c>
      <c r="F34" s="130" t="str">
        <f t="shared" si="22"/>
        <v>14</v>
      </c>
      <c r="G34" s="131" t="str">
        <f t="shared" si="23"/>
        <v>70바3121</v>
      </c>
      <c r="H34" s="132">
        <f t="shared" si="24"/>
        <v>1</v>
      </c>
      <c r="I34" s="133">
        <f t="shared" si="8"/>
        <v>1403.0709999999999</v>
      </c>
      <c r="J34" s="134">
        <f t="shared" si="25"/>
        <v>1.8507846355280595E-2</v>
      </c>
      <c r="K34" s="134">
        <f t="shared" si="26"/>
        <v>0.33215648018155136</v>
      </c>
      <c r="L34" s="134">
        <f t="shared" si="27"/>
        <v>0.33141587275341022</v>
      </c>
      <c r="M34" s="135">
        <f t="shared" si="28"/>
        <v>15.382999999999999</v>
      </c>
      <c r="N34" s="136">
        <f t="shared" si="29"/>
        <v>1.0690834604948716</v>
      </c>
      <c r="O34" s="136">
        <f t="shared" si="30"/>
        <v>19.386046750307006</v>
      </c>
      <c r="P34" s="218">
        <f t="shared" si="31"/>
        <v>2</v>
      </c>
      <c r="Q34" s="219">
        <f t="shared" si="32"/>
        <v>15</v>
      </c>
      <c r="R34" s="219">
        <f t="shared" si="33"/>
        <v>272</v>
      </c>
      <c r="T34">
        <v>514</v>
      </c>
      <c r="U34">
        <v>6771</v>
      </c>
      <c r="V34" t="s">
        <v>397</v>
      </c>
      <c r="W34">
        <v>1403.0709999999999</v>
      </c>
      <c r="X34">
        <v>806.32500000000005</v>
      </c>
      <c r="Y34">
        <v>1.74</v>
      </c>
      <c r="Z34">
        <v>15.382999999999999</v>
      </c>
      <c r="AA34">
        <v>78.223579999999998</v>
      </c>
      <c r="AB34">
        <v>1.4477500000000001</v>
      </c>
      <c r="AC34">
        <v>25.982468999999998</v>
      </c>
      <c r="AD34" s="1">
        <v>465</v>
      </c>
      <c r="AE34">
        <v>15</v>
      </c>
      <c r="AF34">
        <v>272</v>
      </c>
      <c r="AG34">
        <v>63</v>
      </c>
      <c r="AH34">
        <v>17.936675000000001</v>
      </c>
      <c r="AI34">
        <v>6.8</v>
      </c>
      <c r="AJ34">
        <v>0</v>
      </c>
      <c r="AK34">
        <v>2</v>
      </c>
      <c r="AL34">
        <v>205</v>
      </c>
      <c r="AM34" t="s">
        <v>398</v>
      </c>
      <c r="AN34" t="s">
        <v>1009</v>
      </c>
      <c r="AO34">
        <v>1403.0709999999999</v>
      </c>
      <c r="AR34" t="s">
        <v>117</v>
      </c>
      <c r="AS34" t="s">
        <v>118</v>
      </c>
      <c r="AT34" t="s">
        <v>206</v>
      </c>
      <c r="AU34" t="s">
        <v>397</v>
      </c>
      <c r="AV34" t="s">
        <v>48</v>
      </c>
      <c r="AW34">
        <v>1</v>
      </c>
      <c r="BB34">
        <v>0.87</v>
      </c>
      <c r="BC34" t="s">
        <v>68</v>
      </c>
      <c r="BF34" t="s">
        <v>117</v>
      </c>
      <c r="BG34" t="s">
        <v>118</v>
      </c>
      <c r="BH34" t="s">
        <v>397</v>
      </c>
      <c r="BI34">
        <v>6771</v>
      </c>
      <c r="BJ34">
        <v>1</v>
      </c>
      <c r="BK34" t="s">
        <v>206</v>
      </c>
      <c r="BL34" t="s">
        <v>178</v>
      </c>
      <c r="BM34">
        <v>0.87</v>
      </c>
      <c r="BN34" t="s">
        <v>68</v>
      </c>
      <c r="BO34" t="s">
        <v>180</v>
      </c>
      <c r="BP34">
        <v>1403.0709999999999</v>
      </c>
    </row>
    <row r="35" spans="1:68" ht="16.5">
      <c r="A35" s="108" t="str">
        <f t="shared" si="18"/>
        <v>삼환교통</v>
      </c>
      <c r="B35" s="109" t="str">
        <f t="shared" si="1"/>
        <v>김도연</v>
      </c>
      <c r="C35" s="110" t="str">
        <f t="shared" si="19"/>
        <v>B</v>
      </c>
      <c r="D35" s="111">
        <f t="shared" si="20"/>
        <v>0.93076415197061946</v>
      </c>
      <c r="E35" s="112">
        <f t="shared" si="21"/>
        <v>2156</v>
      </c>
      <c r="F35" s="113" t="str">
        <f t="shared" si="22"/>
        <v>급행99</v>
      </c>
      <c r="G35" s="114" t="str">
        <f t="shared" si="23"/>
        <v>70바3117</v>
      </c>
      <c r="H35" s="115">
        <f t="shared" si="24"/>
        <v>3</v>
      </c>
      <c r="I35" s="116">
        <f t="shared" si="8"/>
        <v>2547.3969999999999</v>
      </c>
      <c r="J35" s="117">
        <f t="shared" si="25"/>
        <v>1.0266560921011596E-2</v>
      </c>
      <c r="K35" s="117">
        <f t="shared" si="26"/>
        <v>0.33298546921186023</v>
      </c>
      <c r="L35" s="117">
        <f t="shared" si="27"/>
        <v>0.20491505642818925</v>
      </c>
      <c r="M35" s="118">
        <f t="shared" si="28"/>
        <v>10.042</v>
      </c>
      <c r="N35" s="119">
        <f t="shared" si="29"/>
        <v>0</v>
      </c>
      <c r="O35" s="119">
        <f t="shared" si="30"/>
        <v>15.780814690446759</v>
      </c>
      <c r="P35" s="220">
        <f t="shared" si="31"/>
        <v>12</v>
      </c>
      <c r="Q35" s="221">
        <f t="shared" si="32"/>
        <v>0</v>
      </c>
      <c r="R35" s="221">
        <f t="shared" si="33"/>
        <v>402</v>
      </c>
      <c r="T35">
        <v>514</v>
      </c>
      <c r="U35">
        <v>2156</v>
      </c>
      <c r="V35" t="s">
        <v>399</v>
      </c>
      <c r="W35">
        <v>2547.3969999999999</v>
      </c>
      <c r="X35">
        <v>907.33600000000001</v>
      </c>
      <c r="Y35">
        <v>2.8079999999999998</v>
      </c>
      <c r="Z35">
        <v>10.042</v>
      </c>
      <c r="AA35">
        <v>132.33136300000001</v>
      </c>
      <c r="AB35">
        <v>1.3585879999999999</v>
      </c>
      <c r="AC35">
        <v>44.064421000000003</v>
      </c>
      <c r="AD35" s="1">
        <v>522</v>
      </c>
      <c r="AE35">
        <v>0</v>
      </c>
      <c r="AF35">
        <v>402</v>
      </c>
      <c r="AG35">
        <v>73</v>
      </c>
      <c r="AH35">
        <v>19.250138</v>
      </c>
      <c r="AI35">
        <v>732.5</v>
      </c>
      <c r="AJ35">
        <v>0</v>
      </c>
      <c r="AK35">
        <v>12</v>
      </c>
      <c r="AL35">
        <v>1025</v>
      </c>
      <c r="AM35" t="s">
        <v>400</v>
      </c>
      <c r="AN35" t="s">
        <v>1010</v>
      </c>
      <c r="AO35">
        <v>2319.748</v>
      </c>
      <c r="AR35" t="s">
        <v>117</v>
      </c>
      <c r="AS35" t="s">
        <v>124</v>
      </c>
      <c r="AT35" t="s">
        <v>340</v>
      </c>
      <c r="AU35" t="s">
        <v>399</v>
      </c>
      <c r="AV35" t="s">
        <v>48</v>
      </c>
      <c r="AW35">
        <v>3</v>
      </c>
      <c r="BB35">
        <v>0.93076415197061946</v>
      </c>
      <c r="BC35" t="s">
        <v>67</v>
      </c>
      <c r="BF35" t="s">
        <v>117</v>
      </c>
      <c r="BG35" t="s">
        <v>124</v>
      </c>
      <c r="BH35" t="s">
        <v>399</v>
      </c>
      <c r="BI35">
        <v>2156</v>
      </c>
      <c r="BJ35">
        <v>3</v>
      </c>
      <c r="BK35" t="s">
        <v>340</v>
      </c>
      <c r="BL35" t="s">
        <v>342</v>
      </c>
      <c r="BM35">
        <v>0.93076415197061946</v>
      </c>
      <c r="BN35" t="s">
        <v>67</v>
      </c>
      <c r="BO35" t="s">
        <v>179</v>
      </c>
      <c r="BP35">
        <v>2547.3969999999999</v>
      </c>
    </row>
    <row r="36" spans="1:68" ht="16.5">
      <c r="A36" s="125" t="str">
        <f t="shared" si="18"/>
        <v>삼환교통</v>
      </c>
      <c r="B36" s="126" t="str">
        <f t="shared" si="1"/>
        <v>김명수</v>
      </c>
      <c r="C36" s="127" t="str">
        <f t="shared" si="19"/>
        <v>C</v>
      </c>
      <c r="D36" s="128">
        <f t="shared" si="20"/>
        <v>0.86318436811349952</v>
      </c>
      <c r="E36" s="129">
        <f t="shared" si="21"/>
        <v>1101</v>
      </c>
      <c r="F36" s="130" t="str">
        <f t="shared" si="22"/>
        <v>4</v>
      </c>
      <c r="G36" s="131" t="str">
        <f t="shared" si="23"/>
        <v>72아1228</v>
      </c>
      <c r="H36" s="132">
        <f t="shared" si="24"/>
        <v>2</v>
      </c>
      <c r="I36" s="133">
        <f t="shared" si="8"/>
        <v>1508.8240000000001</v>
      </c>
      <c r="J36" s="134">
        <f t="shared" si="25"/>
        <v>1.7927651542274901E-2</v>
      </c>
      <c r="K36" s="134">
        <f t="shared" si="26"/>
        <v>0.35254042083444426</v>
      </c>
      <c r="L36" s="134">
        <f t="shared" si="27"/>
        <v>0.13586740401796366</v>
      </c>
      <c r="M36" s="135">
        <f t="shared" si="28"/>
        <v>11.266</v>
      </c>
      <c r="N36" s="136">
        <f t="shared" si="29"/>
        <v>6.6276782447787147E-2</v>
      </c>
      <c r="O36" s="136">
        <f t="shared" si="30"/>
        <v>10.272901279407009</v>
      </c>
      <c r="P36" s="218">
        <f t="shared" si="31"/>
        <v>8</v>
      </c>
      <c r="Q36" s="219">
        <f t="shared" si="32"/>
        <v>1</v>
      </c>
      <c r="R36" s="219">
        <f t="shared" si="33"/>
        <v>155</v>
      </c>
      <c r="T36">
        <v>514</v>
      </c>
      <c r="U36">
        <v>1101</v>
      </c>
      <c r="V36" t="s">
        <v>847</v>
      </c>
      <c r="W36">
        <v>1508.8240000000001</v>
      </c>
      <c r="X36">
        <v>602.93299999999999</v>
      </c>
      <c r="Y36">
        <v>2.5019999999999998</v>
      </c>
      <c r="Z36">
        <v>11.266</v>
      </c>
      <c r="AA36">
        <v>92.422758000000002</v>
      </c>
      <c r="AB36">
        <v>1.6569229999999999</v>
      </c>
      <c r="AC36">
        <v>32.582757999999998</v>
      </c>
      <c r="AD36" s="1">
        <v>205</v>
      </c>
      <c r="AE36">
        <v>1</v>
      </c>
      <c r="AF36">
        <v>155</v>
      </c>
      <c r="AG36">
        <v>68</v>
      </c>
      <c r="AH36">
        <v>16.325243</v>
      </c>
      <c r="AI36">
        <v>15.6</v>
      </c>
      <c r="AJ36">
        <v>0</v>
      </c>
      <c r="AK36">
        <v>8</v>
      </c>
      <c r="AL36">
        <v>3366</v>
      </c>
      <c r="AM36" t="s">
        <v>848</v>
      </c>
      <c r="AN36" t="s">
        <v>1011</v>
      </c>
      <c r="AO36">
        <v>1377.376</v>
      </c>
      <c r="AR36" t="s">
        <v>117</v>
      </c>
      <c r="AS36" t="s">
        <v>120</v>
      </c>
      <c r="AT36" t="s">
        <v>267</v>
      </c>
      <c r="AU36" t="s">
        <v>847</v>
      </c>
      <c r="AV36" t="s">
        <v>48</v>
      </c>
      <c r="AW36">
        <v>2</v>
      </c>
      <c r="BB36">
        <v>0.86318436811349952</v>
      </c>
      <c r="BC36" t="s">
        <v>68</v>
      </c>
      <c r="BF36" t="s">
        <v>117</v>
      </c>
      <c r="BG36" t="s">
        <v>120</v>
      </c>
      <c r="BH36" t="s">
        <v>847</v>
      </c>
      <c r="BI36">
        <v>1101</v>
      </c>
      <c r="BJ36">
        <v>2</v>
      </c>
      <c r="BK36" t="s">
        <v>267</v>
      </c>
      <c r="BL36" t="s">
        <v>245</v>
      </c>
      <c r="BM36">
        <v>0.86318436811349952</v>
      </c>
      <c r="BN36" t="s">
        <v>68</v>
      </c>
      <c r="BO36" t="s">
        <v>180</v>
      </c>
      <c r="BP36">
        <v>1508.8240000000001</v>
      </c>
    </row>
    <row r="37" spans="1:68" ht="16.5">
      <c r="A37" s="108" t="str">
        <f t="shared" si="18"/>
        <v>삼환교통</v>
      </c>
      <c r="B37" s="109" t="str">
        <f t="shared" si="1"/>
        <v>김민범</v>
      </c>
      <c r="C37" s="110" t="str">
        <f t="shared" si="19"/>
        <v>D</v>
      </c>
      <c r="D37" s="111">
        <f t="shared" si="20"/>
        <v>0.81407879812052253</v>
      </c>
      <c r="E37" s="112">
        <f t="shared" si="21"/>
        <v>7453</v>
      </c>
      <c r="F37" s="113" t="str">
        <f t="shared" si="22"/>
        <v>14</v>
      </c>
      <c r="G37" s="114" t="str">
        <f t="shared" si="23"/>
        <v>70바3188</v>
      </c>
      <c r="H37" s="115">
        <f t="shared" si="24"/>
        <v>4</v>
      </c>
      <c r="I37" s="116">
        <f t="shared" si="8"/>
        <v>445.48899999999998</v>
      </c>
      <c r="J37" s="117">
        <f t="shared" si="25"/>
        <v>1.9047479651769936E-2</v>
      </c>
      <c r="K37" s="117">
        <f t="shared" si="26"/>
        <v>0.39691616326259421</v>
      </c>
      <c r="L37" s="117">
        <f t="shared" si="27"/>
        <v>0.33221920182092041</v>
      </c>
      <c r="M37" s="118">
        <f t="shared" si="28"/>
        <v>13.518000000000001</v>
      </c>
      <c r="N37" s="119">
        <f t="shared" si="29"/>
        <v>0.4489448673255681</v>
      </c>
      <c r="O37" s="119">
        <f t="shared" si="30"/>
        <v>17.284377392034372</v>
      </c>
      <c r="P37" s="220">
        <f t="shared" si="31"/>
        <v>11</v>
      </c>
      <c r="Q37" s="221">
        <f t="shared" si="32"/>
        <v>2</v>
      </c>
      <c r="R37" s="221">
        <f t="shared" si="33"/>
        <v>77</v>
      </c>
      <c r="T37">
        <v>514</v>
      </c>
      <c r="U37">
        <v>7453</v>
      </c>
      <c r="V37" t="s">
        <v>883</v>
      </c>
      <c r="W37">
        <v>445.48899999999998</v>
      </c>
      <c r="X37">
        <v>261.89999999999998</v>
      </c>
      <c r="Y37">
        <v>1.7010000000000001</v>
      </c>
      <c r="Z37">
        <v>13.518000000000001</v>
      </c>
      <c r="AA37">
        <v>28.626937000000002</v>
      </c>
      <c r="AB37">
        <v>0.54527099999999995</v>
      </c>
      <c r="AC37">
        <v>11.362494</v>
      </c>
      <c r="AD37" s="1">
        <v>148</v>
      </c>
      <c r="AE37">
        <v>2</v>
      </c>
      <c r="AF37">
        <v>77</v>
      </c>
      <c r="AG37">
        <v>81</v>
      </c>
      <c r="AH37">
        <v>15.561881</v>
      </c>
      <c r="AI37">
        <v>95.3</v>
      </c>
      <c r="AJ37">
        <v>0</v>
      </c>
      <c r="AK37">
        <v>11</v>
      </c>
      <c r="AL37">
        <v>2909</v>
      </c>
      <c r="AM37" t="s">
        <v>884</v>
      </c>
      <c r="AN37" t="s">
        <v>1012</v>
      </c>
      <c r="AO37">
        <v>184.20400000000001</v>
      </c>
      <c r="AR37" t="s">
        <v>117</v>
      </c>
      <c r="AS37" t="s">
        <v>118</v>
      </c>
      <c r="AT37" t="s">
        <v>218</v>
      </c>
      <c r="AU37" t="s">
        <v>883</v>
      </c>
      <c r="AV37" t="s">
        <v>48</v>
      </c>
      <c r="AW37">
        <v>4</v>
      </c>
      <c r="BB37">
        <v>0.81407879812052253</v>
      </c>
      <c r="BC37" t="s">
        <v>66</v>
      </c>
      <c r="BF37" t="s">
        <v>117</v>
      </c>
      <c r="BG37" t="s">
        <v>118</v>
      </c>
      <c r="BH37" t="s">
        <v>883</v>
      </c>
      <c r="BI37">
        <v>7453</v>
      </c>
      <c r="BJ37">
        <v>4</v>
      </c>
      <c r="BK37" t="s">
        <v>218</v>
      </c>
      <c r="BL37" t="s">
        <v>943</v>
      </c>
      <c r="BM37">
        <v>0.81407879812052253</v>
      </c>
      <c r="BN37" t="s">
        <v>66</v>
      </c>
      <c r="BO37" t="s">
        <v>182</v>
      </c>
      <c r="BP37">
        <v>417.52600000000001</v>
      </c>
    </row>
    <row r="38" spans="1:68" ht="16.5">
      <c r="A38" s="125" t="str">
        <f t="shared" si="18"/>
        <v>삼환교통</v>
      </c>
      <c r="B38" s="126" t="str">
        <f t="shared" si="1"/>
        <v>김범주</v>
      </c>
      <c r="C38" s="127" t="str">
        <f t="shared" si="19"/>
        <v>D</v>
      </c>
      <c r="D38" s="128">
        <f t="shared" si="20"/>
        <v>0.81857142857142862</v>
      </c>
      <c r="E38" s="129">
        <f t="shared" si="21"/>
        <v>9256</v>
      </c>
      <c r="F38" s="130" t="str">
        <f t="shared" si="22"/>
        <v>23</v>
      </c>
      <c r="G38" s="131" t="str">
        <f t="shared" si="23"/>
        <v>70바3164</v>
      </c>
      <c r="H38" s="132">
        <f t="shared" si="24"/>
        <v>1</v>
      </c>
      <c r="I38" s="133">
        <f t="shared" si="8"/>
        <v>968.46699999999998</v>
      </c>
      <c r="J38" s="134">
        <f t="shared" si="25"/>
        <v>3.8773251396406756E-2</v>
      </c>
      <c r="K38" s="134">
        <f t="shared" si="26"/>
        <v>0.4084286716261934</v>
      </c>
      <c r="L38" s="134">
        <f t="shared" si="27"/>
        <v>6.1953582311013181E-2</v>
      </c>
      <c r="M38" s="135">
        <f t="shared" si="28"/>
        <v>13.444000000000001</v>
      </c>
      <c r="N38" s="136">
        <f t="shared" si="29"/>
        <v>0.20651194103671061</v>
      </c>
      <c r="O38" s="136">
        <f t="shared" si="30"/>
        <v>18.173050811230532</v>
      </c>
      <c r="P38" s="218">
        <f t="shared" si="31"/>
        <v>23</v>
      </c>
      <c r="Q38" s="219">
        <f t="shared" si="32"/>
        <v>2</v>
      </c>
      <c r="R38" s="219">
        <f t="shared" si="33"/>
        <v>176</v>
      </c>
      <c r="T38">
        <v>514</v>
      </c>
      <c r="U38">
        <v>9256</v>
      </c>
      <c r="V38" t="s">
        <v>401</v>
      </c>
      <c r="W38">
        <v>968.46699999999998</v>
      </c>
      <c r="X38">
        <v>563.44000000000005</v>
      </c>
      <c r="Y38">
        <v>1.7190000000000001</v>
      </c>
      <c r="Z38">
        <v>13.444000000000001</v>
      </c>
      <c r="AA38">
        <v>59.827482000000003</v>
      </c>
      <c r="AB38">
        <v>2.319706</v>
      </c>
      <c r="AC38">
        <v>24.435258999999999</v>
      </c>
      <c r="AD38" s="1">
        <v>60</v>
      </c>
      <c r="AE38">
        <v>2</v>
      </c>
      <c r="AF38">
        <v>176</v>
      </c>
      <c r="AG38">
        <v>82</v>
      </c>
      <c r="AH38">
        <v>16.187660999999999</v>
      </c>
      <c r="AI38">
        <v>216.5</v>
      </c>
      <c r="AJ38">
        <v>2.1</v>
      </c>
      <c r="AK38">
        <v>23</v>
      </c>
      <c r="AL38">
        <v>10041</v>
      </c>
      <c r="AM38" t="s">
        <v>402</v>
      </c>
      <c r="AN38" t="s">
        <v>1013</v>
      </c>
      <c r="AO38">
        <v>968.46699999999998</v>
      </c>
      <c r="AR38" t="s">
        <v>117</v>
      </c>
      <c r="AS38" t="s">
        <v>119</v>
      </c>
      <c r="AT38" t="s">
        <v>233</v>
      </c>
      <c r="AU38" t="s">
        <v>401</v>
      </c>
      <c r="AV38" t="s">
        <v>48</v>
      </c>
      <c r="AW38">
        <v>1</v>
      </c>
      <c r="BB38">
        <v>0.81857142857142862</v>
      </c>
      <c r="BC38" t="s">
        <v>66</v>
      </c>
      <c r="BF38" t="s">
        <v>117</v>
      </c>
      <c r="BG38" t="s">
        <v>119</v>
      </c>
      <c r="BH38" t="s">
        <v>401</v>
      </c>
      <c r="BI38">
        <v>9256</v>
      </c>
      <c r="BJ38">
        <v>1</v>
      </c>
      <c r="BK38" t="s">
        <v>233</v>
      </c>
      <c r="BL38" t="s">
        <v>178</v>
      </c>
      <c r="BM38">
        <v>0.81857142857142862</v>
      </c>
      <c r="BN38" t="s">
        <v>66</v>
      </c>
      <c r="BO38" t="s">
        <v>182</v>
      </c>
      <c r="BP38">
        <v>968.46699999999998</v>
      </c>
    </row>
    <row r="39" spans="1:68" ht="16.5">
      <c r="A39" s="108" t="str">
        <f t="shared" si="18"/>
        <v>삼환교통</v>
      </c>
      <c r="B39" s="109" t="str">
        <f t="shared" si="1"/>
        <v>김병남</v>
      </c>
      <c r="C39" s="110" t="str">
        <f t="shared" si="19"/>
        <v>D</v>
      </c>
      <c r="D39" s="111">
        <f t="shared" si="20"/>
        <v>0.8350156986136158</v>
      </c>
      <c r="E39" s="112">
        <f t="shared" si="21"/>
        <v>8335</v>
      </c>
      <c r="F39" s="113" t="str">
        <f t="shared" si="22"/>
        <v>4</v>
      </c>
      <c r="G39" s="114" t="str">
        <f t="shared" si="23"/>
        <v>72아1225</v>
      </c>
      <c r="H39" s="115">
        <f t="shared" si="24"/>
        <v>2</v>
      </c>
      <c r="I39" s="116">
        <f t="shared" si="8"/>
        <v>1866.5239999999999</v>
      </c>
      <c r="J39" s="117">
        <f t="shared" si="25"/>
        <v>2.2173653867501125E-2</v>
      </c>
      <c r="K39" s="117">
        <f t="shared" si="26"/>
        <v>0.32679843885733917</v>
      </c>
      <c r="L39" s="117">
        <f t="shared" si="27"/>
        <v>0.31073803497838764</v>
      </c>
      <c r="M39" s="118">
        <f t="shared" si="28"/>
        <v>9.4819999999999993</v>
      </c>
      <c r="N39" s="119">
        <f t="shared" si="29"/>
        <v>0.4286041861770864</v>
      </c>
      <c r="O39" s="119">
        <f t="shared" si="30"/>
        <v>5.3039768039414446</v>
      </c>
      <c r="P39" s="220">
        <f t="shared" si="31"/>
        <v>8</v>
      </c>
      <c r="Q39" s="221">
        <f t="shared" si="32"/>
        <v>8</v>
      </c>
      <c r="R39" s="221">
        <f t="shared" si="33"/>
        <v>99</v>
      </c>
      <c r="T39">
        <v>514</v>
      </c>
      <c r="U39">
        <v>8335</v>
      </c>
      <c r="V39" t="s">
        <v>403</v>
      </c>
      <c r="W39">
        <v>1866.5239999999999</v>
      </c>
      <c r="X39">
        <v>768.69399999999996</v>
      </c>
      <c r="Y39">
        <v>2.4279999999999999</v>
      </c>
      <c r="Z39">
        <v>9.4819999999999993</v>
      </c>
      <c r="AA39">
        <v>117.83163999999999</v>
      </c>
      <c r="AB39">
        <v>2.6127579999999999</v>
      </c>
      <c r="AC39">
        <v>38.507196</v>
      </c>
      <c r="AD39" s="1">
        <v>580</v>
      </c>
      <c r="AE39">
        <v>8</v>
      </c>
      <c r="AF39">
        <v>99</v>
      </c>
      <c r="AG39">
        <v>69</v>
      </c>
      <c r="AH39">
        <v>15.840600999999999</v>
      </c>
      <c r="AI39">
        <v>68.3</v>
      </c>
      <c r="AJ39">
        <v>0</v>
      </c>
      <c r="AK39">
        <v>8</v>
      </c>
      <c r="AL39">
        <v>1058</v>
      </c>
      <c r="AM39" t="s">
        <v>404</v>
      </c>
      <c r="AN39" t="s">
        <v>1014</v>
      </c>
      <c r="AO39">
        <v>1701.8040000000001</v>
      </c>
      <c r="AR39" t="s">
        <v>117</v>
      </c>
      <c r="AS39" t="s">
        <v>120</v>
      </c>
      <c r="AT39" t="s">
        <v>262</v>
      </c>
      <c r="AU39" t="s">
        <v>403</v>
      </c>
      <c r="AV39" t="s">
        <v>48</v>
      </c>
      <c r="AW39">
        <v>2</v>
      </c>
      <c r="BB39">
        <v>0.8350156986136158</v>
      </c>
      <c r="BC39" t="s">
        <v>66</v>
      </c>
      <c r="BF39" t="s">
        <v>117</v>
      </c>
      <c r="BG39" t="s">
        <v>120</v>
      </c>
      <c r="BH39" t="s">
        <v>403</v>
      </c>
      <c r="BI39">
        <v>8335</v>
      </c>
      <c r="BJ39">
        <v>2</v>
      </c>
      <c r="BK39" t="s">
        <v>262</v>
      </c>
      <c r="BL39" t="s">
        <v>351</v>
      </c>
      <c r="BM39">
        <v>0.8350156986136158</v>
      </c>
      <c r="BN39" t="s">
        <v>66</v>
      </c>
      <c r="BO39" t="s">
        <v>182</v>
      </c>
      <c r="BP39">
        <v>1866.5240000000001</v>
      </c>
    </row>
    <row r="40" spans="1:68" ht="16.5">
      <c r="A40" s="125" t="str">
        <f t="shared" si="18"/>
        <v>삼환교통</v>
      </c>
      <c r="B40" s="126" t="str">
        <f t="shared" si="1"/>
        <v>김병우</v>
      </c>
      <c r="C40" s="127" t="str">
        <f t="shared" si="19"/>
        <v>C</v>
      </c>
      <c r="D40" s="128">
        <f t="shared" si="20"/>
        <v>0.87762010701912307</v>
      </c>
      <c r="E40" s="129">
        <f t="shared" si="21"/>
        <v>788</v>
      </c>
      <c r="F40" s="130" t="str">
        <f t="shared" si="22"/>
        <v>23</v>
      </c>
      <c r="G40" s="131" t="str">
        <f t="shared" si="23"/>
        <v>70바3122</v>
      </c>
      <c r="H40" s="132">
        <f t="shared" si="24"/>
        <v>3</v>
      </c>
      <c r="I40" s="133">
        <f t="shared" si="8"/>
        <v>1183.509</v>
      </c>
      <c r="J40" s="134">
        <f t="shared" si="25"/>
        <v>1.874803387548735E-2</v>
      </c>
      <c r="K40" s="134">
        <f t="shared" si="26"/>
        <v>0.38008153544061457</v>
      </c>
      <c r="L40" s="134">
        <f t="shared" si="27"/>
        <v>0.23489470718008904</v>
      </c>
      <c r="M40" s="135">
        <f t="shared" si="28"/>
        <v>12.353</v>
      </c>
      <c r="N40" s="136">
        <f t="shared" si="29"/>
        <v>0</v>
      </c>
      <c r="O40" s="136">
        <f t="shared" si="30"/>
        <v>26.70026167946336</v>
      </c>
      <c r="P40" s="218">
        <f t="shared" si="31"/>
        <v>14</v>
      </c>
      <c r="Q40" s="219">
        <f t="shared" si="32"/>
        <v>0</v>
      </c>
      <c r="R40" s="219">
        <f t="shared" si="33"/>
        <v>316</v>
      </c>
      <c r="T40">
        <v>514</v>
      </c>
      <c r="U40">
        <v>788</v>
      </c>
      <c r="V40" t="s">
        <v>405</v>
      </c>
      <c r="W40">
        <v>1183.509</v>
      </c>
      <c r="X40">
        <v>691.43499999999995</v>
      </c>
      <c r="Y40">
        <v>1.712</v>
      </c>
      <c r="Z40">
        <v>12.353</v>
      </c>
      <c r="AA40">
        <v>74.880812000000006</v>
      </c>
      <c r="AB40">
        <v>1.4038679999999999</v>
      </c>
      <c r="AC40">
        <v>28.460813999999999</v>
      </c>
      <c r="AD40" s="1">
        <v>278</v>
      </c>
      <c r="AE40">
        <v>0</v>
      </c>
      <c r="AF40">
        <v>316</v>
      </c>
      <c r="AG40">
        <v>83</v>
      </c>
      <c r="AH40">
        <v>15.805237</v>
      </c>
      <c r="AI40">
        <v>87.5</v>
      </c>
      <c r="AJ40">
        <v>2.2000000000000002</v>
      </c>
      <c r="AK40">
        <v>14</v>
      </c>
      <c r="AL40">
        <v>3847</v>
      </c>
      <c r="AM40" t="s">
        <v>406</v>
      </c>
      <c r="AN40" t="s">
        <v>1015</v>
      </c>
      <c r="AO40">
        <v>811.92899999999997</v>
      </c>
      <c r="AR40" t="s">
        <v>117</v>
      </c>
      <c r="AS40" t="s">
        <v>119</v>
      </c>
      <c r="AT40" t="s">
        <v>228</v>
      </c>
      <c r="AU40" t="s">
        <v>405</v>
      </c>
      <c r="AV40" t="s">
        <v>48</v>
      </c>
      <c r="AW40">
        <v>3</v>
      </c>
      <c r="BB40">
        <v>0.87762010701912307</v>
      </c>
      <c r="BC40" t="s">
        <v>68</v>
      </c>
      <c r="BF40" t="s">
        <v>117</v>
      </c>
      <c r="BG40" t="s">
        <v>119</v>
      </c>
      <c r="BH40" t="s">
        <v>405</v>
      </c>
      <c r="BI40">
        <v>788</v>
      </c>
      <c r="BJ40">
        <v>3</v>
      </c>
      <c r="BK40" t="s">
        <v>228</v>
      </c>
      <c r="BL40" t="s">
        <v>230</v>
      </c>
      <c r="BM40">
        <v>0.87762010701912307</v>
      </c>
      <c r="BN40" t="s">
        <v>68</v>
      </c>
      <c r="BO40" t="s">
        <v>180</v>
      </c>
      <c r="BP40">
        <v>1183.509</v>
      </c>
    </row>
    <row r="41" spans="1:68" ht="16.5">
      <c r="A41" s="108" t="str">
        <f t="shared" si="18"/>
        <v>삼환교통</v>
      </c>
      <c r="B41" s="109" t="str">
        <f t="shared" si="1"/>
        <v>김부기</v>
      </c>
      <c r="C41" s="110" t="str">
        <f t="shared" si="19"/>
        <v>C</v>
      </c>
      <c r="D41" s="111">
        <f t="shared" si="20"/>
        <v>0.85117784201924729</v>
      </c>
      <c r="E41" s="112">
        <f t="shared" si="21"/>
        <v>8286</v>
      </c>
      <c r="F41" s="113" t="str">
        <f t="shared" si="22"/>
        <v>4</v>
      </c>
      <c r="G41" s="114" t="str">
        <f t="shared" si="23"/>
        <v>72아1205</v>
      </c>
      <c r="H41" s="115">
        <f t="shared" si="24"/>
        <v>12</v>
      </c>
      <c r="I41" s="116">
        <f t="shared" si="8"/>
        <v>1817.3019999999999</v>
      </c>
      <c r="J41" s="117">
        <f t="shared" si="25"/>
        <v>2.3556243853093684E-2</v>
      </c>
      <c r="K41" s="117">
        <f t="shared" si="26"/>
        <v>0.341708375268303</v>
      </c>
      <c r="L41" s="117">
        <f t="shared" si="27"/>
        <v>0.18103760409662237</v>
      </c>
      <c r="M41" s="118">
        <f t="shared" si="28"/>
        <v>11.153</v>
      </c>
      <c r="N41" s="119">
        <f t="shared" si="29"/>
        <v>0.11005325476998321</v>
      </c>
      <c r="O41" s="119">
        <f t="shared" si="30"/>
        <v>12.270937906853128</v>
      </c>
      <c r="P41" s="220">
        <f t="shared" si="31"/>
        <v>2</v>
      </c>
      <c r="Q41" s="221">
        <f t="shared" si="32"/>
        <v>2</v>
      </c>
      <c r="R41" s="221">
        <f t="shared" si="33"/>
        <v>223</v>
      </c>
      <c r="T41">
        <v>514</v>
      </c>
      <c r="U41">
        <v>8286</v>
      </c>
      <c r="V41" t="s">
        <v>407</v>
      </c>
      <c r="W41">
        <v>1817.3019999999999</v>
      </c>
      <c r="X41">
        <v>783.68</v>
      </c>
      <c r="Y41">
        <v>2.319</v>
      </c>
      <c r="Z41">
        <v>11.153</v>
      </c>
      <c r="AA41">
        <v>112.05941900000001</v>
      </c>
      <c r="AB41">
        <v>2.6396989999999998</v>
      </c>
      <c r="AC41">
        <v>38.291642000000003</v>
      </c>
      <c r="AD41" s="1">
        <v>329</v>
      </c>
      <c r="AE41">
        <v>2</v>
      </c>
      <c r="AF41">
        <v>223</v>
      </c>
      <c r="AG41">
        <v>73</v>
      </c>
      <c r="AH41">
        <v>16.217306000000001</v>
      </c>
      <c r="AI41">
        <v>1430</v>
      </c>
      <c r="AJ41">
        <v>0</v>
      </c>
      <c r="AK41">
        <v>2</v>
      </c>
      <c r="AL41">
        <v>317</v>
      </c>
      <c r="AM41" t="s">
        <v>408</v>
      </c>
      <c r="AN41" t="s">
        <v>1016</v>
      </c>
      <c r="AO41">
        <v>277.80500000000001</v>
      </c>
      <c r="AR41" t="s">
        <v>117</v>
      </c>
      <c r="AS41" t="s">
        <v>120</v>
      </c>
      <c r="AT41" t="s">
        <v>245</v>
      </c>
      <c r="AU41" t="s">
        <v>407</v>
      </c>
      <c r="AV41" t="s">
        <v>48</v>
      </c>
      <c r="AW41">
        <v>12</v>
      </c>
      <c r="BB41">
        <v>0.85117784201924729</v>
      </c>
      <c r="BC41" t="s">
        <v>68</v>
      </c>
      <c r="BF41" t="s">
        <v>117</v>
      </c>
      <c r="BG41" t="s">
        <v>120</v>
      </c>
      <c r="BH41" t="s">
        <v>407</v>
      </c>
      <c r="BI41">
        <v>8286</v>
      </c>
      <c r="BJ41">
        <v>12</v>
      </c>
      <c r="BK41" t="s">
        <v>245</v>
      </c>
      <c r="BL41" t="s">
        <v>217</v>
      </c>
      <c r="BM41">
        <v>0.85117784201924729</v>
      </c>
      <c r="BN41" t="s">
        <v>68</v>
      </c>
      <c r="BO41" t="s">
        <v>180</v>
      </c>
      <c r="BP41">
        <v>1817.3019999999999</v>
      </c>
    </row>
    <row r="42" spans="1:68" ht="16.5">
      <c r="A42" s="125" t="str">
        <f t="shared" si="18"/>
        <v>삼환교통</v>
      </c>
      <c r="B42" s="126" t="str">
        <f t="shared" si="1"/>
        <v>김상태</v>
      </c>
      <c r="C42" s="127" t="str">
        <f t="shared" si="19"/>
        <v>D</v>
      </c>
      <c r="D42" s="128">
        <f t="shared" si="20"/>
        <v>0.84015404137602323</v>
      </c>
      <c r="E42" s="129">
        <f t="shared" si="21"/>
        <v>9585</v>
      </c>
      <c r="F42" s="130" t="str">
        <f t="shared" si="22"/>
        <v>4</v>
      </c>
      <c r="G42" s="131" t="str">
        <f t="shared" si="23"/>
        <v>72아1218</v>
      </c>
      <c r="H42" s="132">
        <f t="shared" si="24"/>
        <v>2</v>
      </c>
      <c r="I42" s="133">
        <f t="shared" si="8"/>
        <v>2126.0050000000001</v>
      </c>
      <c r="J42" s="134">
        <f t="shared" si="25"/>
        <v>6.3372400967794049E-3</v>
      </c>
      <c r="K42" s="134">
        <f t="shared" si="26"/>
        <v>0.34156470577007553</v>
      </c>
      <c r="L42" s="134">
        <f t="shared" si="27"/>
        <v>8.7017669290523778E-2</v>
      </c>
      <c r="M42" s="135">
        <f t="shared" si="28"/>
        <v>10.944000000000001</v>
      </c>
      <c r="N42" s="136">
        <f t="shared" si="29"/>
        <v>4.7036577994877711E-2</v>
      </c>
      <c r="O42" s="136">
        <f t="shared" si="30"/>
        <v>9.031022975016521</v>
      </c>
      <c r="P42" s="218">
        <f t="shared" si="31"/>
        <v>0</v>
      </c>
      <c r="Q42" s="219">
        <f t="shared" si="32"/>
        <v>1</v>
      </c>
      <c r="R42" s="219">
        <f t="shared" si="33"/>
        <v>192</v>
      </c>
      <c r="T42">
        <v>514</v>
      </c>
      <c r="U42">
        <v>9585</v>
      </c>
      <c r="V42" t="s">
        <v>409</v>
      </c>
      <c r="W42">
        <v>2126.0050000000001</v>
      </c>
      <c r="X42">
        <v>872.40300000000002</v>
      </c>
      <c r="Y42">
        <v>2.4369999999999998</v>
      </c>
      <c r="Z42">
        <v>10.944000000000001</v>
      </c>
      <c r="AA42">
        <v>125.005521</v>
      </c>
      <c r="AB42">
        <v>0.79218999999999995</v>
      </c>
      <c r="AC42">
        <v>42.697474</v>
      </c>
      <c r="AD42" s="1">
        <v>185</v>
      </c>
      <c r="AE42">
        <v>1</v>
      </c>
      <c r="AF42">
        <v>192</v>
      </c>
      <c r="AG42">
        <v>72</v>
      </c>
      <c r="AH42">
        <v>17.007287999999999</v>
      </c>
      <c r="AI42">
        <v>296.7</v>
      </c>
      <c r="AJ42">
        <v>0</v>
      </c>
      <c r="AK42">
        <v>0</v>
      </c>
      <c r="AL42">
        <v>0</v>
      </c>
      <c r="AM42" t="s">
        <v>410</v>
      </c>
      <c r="AN42" t="s">
        <v>1017</v>
      </c>
      <c r="AO42">
        <v>2056.1990000000001</v>
      </c>
      <c r="AR42" t="s">
        <v>117</v>
      </c>
      <c r="AS42" t="s">
        <v>120</v>
      </c>
      <c r="AT42" t="s">
        <v>254</v>
      </c>
      <c r="AU42" t="s">
        <v>409</v>
      </c>
      <c r="AV42" t="s">
        <v>48</v>
      </c>
      <c r="AW42">
        <v>2</v>
      </c>
      <c r="BB42">
        <v>0.84015404137602323</v>
      </c>
      <c r="BC42" t="s">
        <v>66</v>
      </c>
      <c r="BF42" t="s">
        <v>117</v>
      </c>
      <c r="BG42" t="s">
        <v>120</v>
      </c>
      <c r="BH42" t="s">
        <v>409</v>
      </c>
      <c r="BI42">
        <v>9585</v>
      </c>
      <c r="BJ42">
        <v>2</v>
      </c>
      <c r="BK42" t="s">
        <v>254</v>
      </c>
      <c r="BL42" t="s">
        <v>351</v>
      </c>
      <c r="BM42">
        <v>0.84015404137602323</v>
      </c>
      <c r="BN42" t="s">
        <v>66</v>
      </c>
      <c r="BO42" t="s">
        <v>182</v>
      </c>
      <c r="BP42">
        <v>2126.0050000000001</v>
      </c>
    </row>
    <row r="43" spans="1:68" ht="16.5">
      <c r="A43" s="108" t="str">
        <f t="shared" si="18"/>
        <v>삼환교통</v>
      </c>
      <c r="B43" s="109" t="str">
        <f t="shared" si="1"/>
        <v>김상화</v>
      </c>
      <c r="C43" s="110" t="str">
        <f t="shared" si="19"/>
        <v>C</v>
      </c>
      <c r="D43" s="111">
        <f t="shared" si="20"/>
        <v>0.85794722890598019</v>
      </c>
      <c r="E43" s="112">
        <f t="shared" si="21"/>
        <v>4710</v>
      </c>
      <c r="F43" s="113" t="str">
        <f t="shared" si="22"/>
        <v>14</v>
      </c>
      <c r="G43" s="114" t="str">
        <f t="shared" si="23"/>
        <v>70바3127</v>
      </c>
      <c r="H43" s="115">
        <f t="shared" si="24"/>
        <v>14</v>
      </c>
      <c r="I43" s="116">
        <f t="shared" si="8"/>
        <v>2036.155</v>
      </c>
      <c r="J43" s="117">
        <f t="shared" si="25"/>
        <v>6.3285921634847059E-3</v>
      </c>
      <c r="K43" s="117">
        <f t="shared" si="26"/>
        <v>0.36871439049882399</v>
      </c>
      <c r="L43" s="117">
        <f t="shared" si="27"/>
        <v>0.26766135191083196</v>
      </c>
      <c r="M43" s="118">
        <f t="shared" si="28"/>
        <v>10.847</v>
      </c>
      <c r="N43" s="119">
        <f t="shared" si="29"/>
        <v>0.24556087331268986</v>
      </c>
      <c r="O43" s="119">
        <f t="shared" si="30"/>
        <v>3.38874005171512</v>
      </c>
      <c r="P43" s="220">
        <f t="shared" si="31"/>
        <v>0</v>
      </c>
      <c r="Q43" s="221">
        <f t="shared" si="32"/>
        <v>5</v>
      </c>
      <c r="R43" s="221">
        <f t="shared" si="33"/>
        <v>69</v>
      </c>
      <c r="T43">
        <v>514</v>
      </c>
      <c r="U43">
        <v>4710</v>
      </c>
      <c r="V43" t="s">
        <v>849</v>
      </c>
      <c r="W43">
        <v>2036.155</v>
      </c>
      <c r="X43">
        <v>1061.462</v>
      </c>
      <c r="Y43">
        <v>1.9179999999999999</v>
      </c>
      <c r="Z43">
        <v>10.847</v>
      </c>
      <c r="AA43">
        <v>134.17328499999999</v>
      </c>
      <c r="AB43">
        <v>0.84912799999999999</v>
      </c>
      <c r="AC43">
        <v>49.471620999999999</v>
      </c>
      <c r="AD43" s="1">
        <v>545</v>
      </c>
      <c r="AE43">
        <v>5</v>
      </c>
      <c r="AF43">
        <v>69</v>
      </c>
      <c r="AG43">
        <v>72</v>
      </c>
      <c r="AH43">
        <v>15.175561</v>
      </c>
      <c r="AI43">
        <v>83.6</v>
      </c>
      <c r="AJ43">
        <v>0</v>
      </c>
      <c r="AK43">
        <v>0</v>
      </c>
      <c r="AL43">
        <v>0</v>
      </c>
      <c r="AM43" t="s">
        <v>850</v>
      </c>
      <c r="AN43" t="s">
        <v>1018</v>
      </c>
      <c r="AO43">
        <v>268.41399999999999</v>
      </c>
      <c r="AR43" t="s">
        <v>117</v>
      </c>
      <c r="AS43" t="s">
        <v>118</v>
      </c>
      <c r="AT43" t="s">
        <v>208</v>
      </c>
      <c r="AU43" t="s">
        <v>849</v>
      </c>
      <c r="AV43" t="s">
        <v>48</v>
      </c>
      <c r="AW43">
        <v>14</v>
      </c>
      <c r="BB43">
        <v>0.85794722890598019</v>
      </c>
      <c r="BC43" t="s">
        <v>68</v>
      </c>
      <c r="BF43" t="s">
        <v>117</v>
      </c>
      <c r="BG43" t="s">
        <v>118</v>
      </c>
      <c r="BH43" t="s">
        <v>849</v>
      </c>
      <c r="BI43">
        <v>4710</v>
      </c>
      <c r="BJ43">
        <v>14</v>
      </c>
      <c r="BK43" t="s">
        <v>208</v>
      </c>
      <c r="BL43" t="s">
        <v>219</v>
      </c>
      <c r="BM43">
        <v>0.85794722890598019</v>
      </c>
      <c r="BN43" t="s">
        <v>68</v>
      </c>
      <c r="BO43" t="s">
        <v>180</v>
      </c>
      <c r="BP43">
        <v>2036.1550000000004</v>
      </c>
    </row>
    <row r="44" spans="1:68" ht="16.5">
      <c r="A44" s="125" t="str">
        <f t="shared" si="18"/>
        <v>삼환교통</v>
      </c>
      <c r="B44" s="126" t="str">
        <f t="shared" si="1"/>
        <v>김성호</v>
      </c>
      <c r="C44" s="127" t="str">
        <f t="shared" si="19"/>
        <v>D</v>
      </c>
      <c r="D44" s="128">
        <f t="shared" si="20"/>
        <v>0.83260869565217399</v>
      </c>
      <c r="E44" s="129">
        <f t="shared" si="21"/>
        <v>3371</v>
      </c>
      <c r="F44" s="130" t="str">
        <f t="shared" si="22"/>
        <v>14</v>
      </c>
      <c r="G44" s="131" t="str">
        <f t="shared" si="23"/>
        <v>70바3162</v>
      </c>
      <c r="H44" s="132">
        <f t="shared" si="24"/>
        <v>1</v>
      </c>
      <c r="I44" s="133">
        <f t="shared" si="8"/>
        <v>2105.6460000000002</v>
      </c>
      <c r="J44" s="134">
        <f t="shared" si="25"/>
        <v>3.2587769571359025E-2</v>
      </c>
      <c r="K44" s="134">
        <f t="shared" si="26"/>
        <v>0.31282018352366431</v>
      </c>
      <c r="L44" s="134">
        <f t="shared" si="27"/>
        <v>0.24030630029929057</v>
      </c>
      <c r="M44" s="135">
        <f t="shared" si="28"/>
        <v>8.2289999999999992</v>
      </c>
      <c r="N44" s="136">
        <f t="shared" si="29"/>
        <v>0.47491363695511968</v>
      </c>
      <c r="O44" s="136">
        <f t="shared" si="30"/>
        <v>11.967823651269015</v>
      </c>
      <c r="P44" s="218">
        <f t="shared" si="31"/>
        <v>1</v>
      </c>
      <c r="Q44" s="219">
        <f t="shared" si="32"/>
        <v>10</v>
      </c>
      <c r="R44" s="219">
        <f t="shared" si="33"/>
        <v>252</v>
      </c>
      <c r="T44">
        <v>514</v>
      </c>
      <c r="U44">
        <v>3371</v>
      </c>
      <c r="V44" t="s">
        <v>411</v>
      </c>
      <c r="W44">
        <v>2105.6460000000002</v>
      </c>
      <c r="X44">
        <v>1099.7529999999999</v>
      </c>
      <c r="Y44">
        <v>1.915</v>
      </c>
      <c r="Z44">
        <v>8.2289999999999992</v>
      </c>
      <c r="AA44">
        <v>138.99079499999999</v>
      </c>
      <c r="AB44">
        <v>4.5293999999999999</v>
      </c>
      <c r="AC44">
        <v>43.479126000000001</v>
      </c>
      <c r="AD44" s="1">
        <v>506</v>
      </c>
      <c r="AE44">
        <v>10</v>
      </c>
      <c r="AF44">
        <v>252</v>
      </c>
      <c r="AG44">
        <v>79</v>
      </c>
      <c r="AH44">
        <v>15.149535</v>
      </c>
      <c r="AI44">
        <v>1336.5</v>
      </c>
      <c r="AJ44">
        <v>0</v>
      </c>
      <c r="AK44">
        <v>1</v>
      </c>
      <c r="AL44">
        <v>3</v>
      </c>
      <c r="AM44" t="s">
        <v>412</v>
      </c>
      <c r="AN44" t="s">
        <v>1019</v>
      </c>
      <c r="AO44">
        <v>2105.6460000000002</v>
      </c>
      <c r="AR44" t="s">
        <v>117</v>
      </c>
      <c r="AS44" t="s">
        <v>118</v>
      </c>
      <c r="AT44" t="s">
        <v>213</v>
      </c>
      <c r="AU44" t="s">
        <v>411</v>
      </c>
      <c r="AV44" t="s">
        <v>48</v>
      </c>
      <c r="AW44">
        <v>1</v>
      </c>
      <c r="BB44">
        <v>0.83260869565217399</v>
      </c>
      <c r="BC44" t="s">
        <v>66</v>
      </c>
      <c r="BF44" t="s">
        <v>117</v>
      </c>
      <c r="BG44" t="s">
        <v>118</v>
      </c>
      <c r="BH44" t="s">
        <v>411</v>
      </c>
      <c r="BI44">
        <v>3371</v>
      </c>
      <c r="BJ44">
        <v>1</v>
      </c>
      <c r="BK44" t="s">
        <v>213</v>
      </c>
      <c r="BL44" t="s">
        <v>178</v>
      </c>
      <c r="BM44">
        <v>0.83260869565217399</v>
      </c>
      <c r="BN44" t="s">
        <v>66</v>
      </c>
      <c r="BO44" t="s">
        <v>182</v>
      </c>
      <c r="BP44">
        <v>2105.6460000000002</v>
      </c>
    </row>
    <row r="45" spans="1:68" ht="16.5">
      <c r="A45" s="108" t="str">
        <f t="shared" si="18"/>
        <v>삼환교통</v>
      </c>
      <c r="B45" s="109" t="str">
        <f t="shared" si="1"/>
        <v>김수용</v>
      </c>
      <c r="C45" s="110" t="str">
        <f t="shared" si="19"/>
        <v>D</v>
      </c>
      <c r="D45" s="111">
        <f t="shared" si="20"/>
        <v>0.83097662968009955</v>
      </c>
      <c r="E45" s="112">
        <f t="shared" si="21"/>
        <v>4271</v>
      </c>
      <c r="F45" s="113" t="str">
        <f t="shared" si="22"/>
        <v>58</v>
      </c>
      <c r="G45" s="114" t="str">
        <f t="shared" si="23"/>
        <v>72아1203</v>
      </c>
      <c r="H45" s="115">
        <f t="shared" si="24"/>
        <v>13</v>
      </c>
      <c r="I45" s="116">
        <f t="shared" si="8"/>
        <v>1823.354</v>
      </c>
      <c r="J45" s="117">
        <f t="shared" si="25"/>
        <v>1.9195371462041578E-2</v>
      </c>
      <c r="K45" s="117">
        <f t="shared" si="26"/>
        <v>0.35240528764529799</v>
      </c>
      <c r="L45" s="117">
        <f t="shared" si="27"/>
        <v>0.17166167403587015</v>
      </c>
      <c r="M45" s="118">
        <f t="shared" si="28"/>
        <v>11.865</v>
      </c>
      <c r="N45" s="119">
        <f t="shared" si="29"/>
        <v>5.4843985314974489E-2</v>
      </c>
      <c r="O45" s="119">
        <f t="shared" si="30"/>
        <v>21.718218184729899</v>
      </c>
      <c r="P45" s="220">
        <f t="shared" si="31"/>
        <v>2</v>
      </c>
      <c r="Q45" s="221">
        <f t="shared" si="32"/>
        <v>1</v>
      </c>
      <c r="R45" s="221">
        <f t="shared" si="33"/>
        <v>396</v>
      </c>
      <c r="T45">
        <v>514</v>
      </c>
      <c r="U45">
        <v>4271</v>
      </c>
      <c r="V45" t="s">
        <v>413</v>
      </c>
      <c r="W45">
        <v>1823.354</v>
      </c>
      <c r="X45">
        <v>786.24599999999998</v>
      </c>
      <c r="Y45">
        <v>2.319</v>
      </c>
      <c r="Z45">
        <v>11.865</v>
      </c>
      <c r="AA45">
        <v>112.453307</v>
      </c>
      <c r="AB45">
        <v>2.1585830000000001</v>
      </c>
      <c r="AC45">
        <v>39.62914</v>
      </c>
      <c r="AD45" s="1">
        <v>313</v>
      </c>
      <c r="AE45">
        <v>1</v>
      </c>
      <c r="AF45">
        <v>396</v>
      </c>
      <c r="AG45">
        <v>77</v>
      </c>
      <c r="AH45">
        <v>16.214320000000001</v>
      </c>
      <c r="AI45">
        <v>1656.7</v>
      </c>
      <c r="AJ45">
        <v>0</v>
      </c>
      <c r="AK45">
        <v>2</v>
      </c>
      <c r="AL45">
        <v>952</v>
      </c>
      <c r="AM45" t="s">
        <v>414</v>
      </c>
      <c r="AN45" t="s">
        <v>1020</v>
      </c>
      <c r="AO45">
        <v>319.21199999999999</v>
      </c>
      <c r="AR45" t="s">
        <v>117</v>
      </c>
      <c r="AS45" t="s">
        <v>121</v>
      </c>
      <c r="AT45" t="s">
        <v>286</v>
      </c>
      <c r="AU45" t="s">
        <v>413</v>
      </c>
      <c r="AV45" t="s">
        <v>48</v>
      </c>
      <c r="AW45">
        <v>13</v>
      </c>
      <c r="BB45">
        <v>0.83097662968009955</v>
      </c>
      <c r="BC45" t="s">
        <v>66</v>
      </c>
      <c r="BF45" t="s">
        <v>117</v>
      </c>
      <c r="BG45" t="s">
        <v>121</v>
      </c>
      <c r="BH45" t="s">
        <v>413</v>
      </c>
      <c r="BI45">
        <v>4271</v>
      </c>
      <c r="BJ45">
        <v>13</v>
      </c>
      <c r="BK45" t="s">
        <v>286</v>
      </c>
      <c r="BL45" t="s">
        <v>287</v>
      </c>
      <c r="BM45">
        <v>0.83097662968009955</v>
      </c>
      <c r="BN45" t="s">
        <v>66</v>
      </c>
      <c r="BO45" t="s">
        <v>182</v>
      </c>
      <c r="BP45">
        <v>1823.1090000000002</v>
      </c>
    </row>
    <row r="46" spans="1:68" ht="16.5">
      <c r="A46" s="125" t="str">
        <f t="shared" si="18"/>
        <v>삼환교통</v>
      </c>
      <c r="B46" s="126" t="str">
        <f t="shared" si="1"/>
        <v>김승엽</v>
      </c>
      <c r="C46" s="127" t="str">
        <f t="shared" si="19"/>
        <v>D</v>
      </c>
      <c r="D46" s="128">
        <f t="shared" si="20"/>
        <v>0.83641674378890651</v>
      </c>
      <c r="E46" s="129">
        <f t="shared" si="21"/>
        <v>7962</v>
      </c>
      <c r="F46" s="130" t="str">
        <f t="shared" si="22"/>
        <v>23</v>
      </c>
      <c r="G46" s="131" t="str">
        <f t="shared" si="23"/>
        <v>70바3105</v>
      </c>
      <c r="H46" s="132">
        <f t="shared" si="24"/>
        <v>4</v>
      </c>
      <c r="I46" s="133">
        <f t="shared" si="8"/>
        <v>966.94500000000005</v>
      </c>
      <c r="J46" s="134">
        <f t="shared" si="25"/>
        <v>2.1647454676535581E-2</v>
      </c>
      <c r="K46" s="134">
        <f t="shared" si="26"/>
        <v>0.38097660551925216</v>
      </c>
      <c r="L46" s="134">
        <f t="shared" si="27"/>
        <v>0.25130695127437441</v>
      </c>
      <c r="M46" s="135">
        <f t="shared" si="28"/>
        <v>13.262</v>
      </c>
      <c r="N46" s="136">
        <f t="shared" si="29"/>
        <v>0.10341849846682076</v>
      </c>
      <c r="O46" s="136">
        <f t="shared" si="30"/>
        <v>24.406765638169698</v>
      </c>
      <c r="P46" s="218">
        <f t="shared" si="31"/>
        <v>4</v>
      </c>
      <c r="Q46" s="219">
        <f t="shared" si="32"/>
        <v>1</v>
      </c>
      <c r="R46" s="219">
        <f t="shared" si="33"/>
        <v>236</v>
      </c>
      <c r="T46">
        <v>514</v>
      </c>
      <c r="U46">
        <v>7962</v>
      </c>
      <c r="V46" t="s">
        <v>415</v>
      </c>
      <c r="W46">
        <v>966.94500000000005</v>
      </c>
      <c r="X46">
        <v>569.077</v>
      </c>
      <c r="Y46">
        <v>1.6990000000000001</v>
      </c>
      <c r="Z46">
        <v>13.262</v>
      </c>
      <c r="AA46">
        <v>63.247481999999998</v>
      </c>
      <c r="AB46">
        <v>1.3691469999999999</v>
      </c>
      <c r="AC46">
        <v>24.095811000000001</v>
      </c>
      <c r="AD46" s="1">
        <v>243</v>
      </c>
      <c r="AE46">
        <v>1</v>
      </c>
      <c r="AF46">
        <v>236</v>
      </c>
      <c r="AG46">
        <v>73</v>
      </c>
      <c r="AH46">
        <v>15.288276</v>
      </c>
      <c r="AI46">
        <v>61.3</v>
      </c>
      <c r="AJ46">
        <v>0</v>
      </c>
      <c r="AK46">
        <v>4</v>
      </c>
      <c r="AL46">
        <v>1164</v>
      </c>
      <c r="AM46" t="s">
        <v>416</v>
      </c>
      <c r="AN46" t="s">
        <v>1021</v>
      </c>
      <c r="AO46">
        <v>492.57299999999998</v>
      </c>
      <c r="AR46" t="s">
        <v>117</v>
      </c>
      <c r="AS46" t="s">
        <v>119</v>
      </c>
      <c r="AT46" t="s">
        <v>943</v>
      </c>
      <c r="AU46" t="s">
        <v>415</v>
      </c>
      <c r="AV46" t="s">
        <v>48</v>
      </c>
      <c r="AW46">
        <v>4</v>
      </c>
      <c r="BB46">
        <v>0.83641674378890651</v>
      </c>
      <c r="BC46" t="s">
        <v>66</v>
      </c>
      <c r="BF46" t="s">
        <v>117</v>
      </c>
      <c r="BG46" t="s">
        <v>119</v>
      </c>
      <c r="BH46" t="s">
        <v>415</v>
      </c>
      <c r="BI46">
        <v>7962</v>
      </c>
      <c r="BJ46">
        <v>4</v>
      </c>
      <c r="BK46" t="s">
        <v>943</v>
      </c>
      <c r="BL46" t="s">
        <v>230</v>
      </c>
      <c r="BM46">
        <v>0.83641674378890651</v>
      </c>
      <c r="BN46" t="s">
        <v>66</v>
      </c>
      <c r="BO46" t="s">
        <v>182</v>
      </c>
      <c r="BP46">
        <v>902.54200000000003</v>
      </c>
    </row>
    <row r="47" spans="1:68" ht="16.5">
      <c r="A47" s="108" t="str">
        <f t="shared" si="18"/>
        <v>삼환교통</v>
      </c>
      <c r="B47" s="109" t="str">
        <f t="shared" si="1"/>
        <v>김승학</v>
      </c>
      <c r="C47" s="110" t="str">
        <f t="shared" si="19"/>
        <v>D</v>
      </c>
      <c r="D47" s="111">
        <f t="shared" si="20"/>
        <v>0.82523809523809522</v>
      </c>
      <c r="E47" s="112">
        <f t="shared" si="21"/>
        <v>878</v>
      </c>
      <c r="F47" s="113" t="str">
        <f t="shared" si="22"/>
        <v>23</v>
      </c>
      <c r="G47" s="114" t="str">
        <f t="shared" si="23"/>
        <v>70바3163</v>
      </c>
      <c r="H47" s="115">
        <f t="shared" si="24"/>
        <v>1</v>
      </c>
      <c r="I47" s="116">
        <f t="shared" si="8"/>
        <v>1545.9280000000001</v>
      </c>
      <c r="J47" s="117">
        <f t="shared" si="25"/>
        <v>2.5987407803446876E-2</v>
      </c>
      <c r="K47" s="117">
        <f t="shared" si="26"/>
        <v>0.37628351114521558</v>
      </c>
      <c r="L47" s="117">
        <f t="shared" si="27"/>
        <v>0.17271179511594328</v>
      </c>
      <c r="M47" s="118">
        <f t="shared" si="28"/>
        <v>11.196999999999999</v>
      </c>
      <c r="N47" s="119">
        <f t="shared" si="29"/>
        <v>0</v>
      </c>
      <c r="O47" s="119">
        <f t="shared" si="30"/>
        <v>3.557733607257259</v>
      </c>
      <c r="P47" s="220">
        <f t="shared" si="31"/>
        <v>35</v>
      </c>
      <c r="Q47" s="221">
        <f t="shared" si="32"/>
        <v>0</v>
      </c>
      <c r="R47" s="221">
        <f t="shared" si="33"/>
        <v>55</v>
      </c>
      <c r="T47">
        <v>514</v>
      </c>
      <c r="U47">
        <v>878</v>
      </c>
      <c r="V47" t="s">
        <v>417</v>
      </c>
      <c r="W47">
        <v>1545.9280000000001</v>
      </c>
      <c r="X47">
        <v>892.25599999999997</v>
      </c>
      <c r="Y47">
        <v>1.7330000000000001</v>
      </c>
      <c r="Z47">
        <v>11.196999999999999</v>
      </c>
      <c r="AA47">
        <v>105.819981</v>
      </c>
      <c r="AB47">
        <v>2.749987</v>
      </c>
      <c r="AC47">
        <v>39.818314000000001</v>
      </c>
      <c r="AD47" s="1">
        <v>267</v>
      </c>
      <c r="AE47">
        <v>0</v>
      </c>
      <c r="AF47">
        <v>55</v>
      </c>
      <c r="AG47">
        <v>80</v>
      </c>
      <c r="AH47">
        <v>14.609036</v>
      </c>
      <c r="AI47">
        <v>269.60000000000002</v>
      </c>
      <c r="AJ47">
        <v>0</v>
      </c>
      <c r="AK47">
        <v>35</v>
      </c>
      <c r="AL47">
        <v>11394</v>
      </c>
      <c r="AM47" t="s">
        <v>418</v>
      </c>
      <c r="AN47" t="s">
        <v>1022</v>
      </c>
      <c r="AO47">
        <v>1545.9280000000001</v>
      </c>
      <c r="AR47" t="s">
        <v>117</v>
      </c>
      <c r="AS47" t="s">
        <v>119</v>
      </c>
      <c r="AT47" t="s">
        <v>232</v>
      </c>
      <c r="AU47" t="s">
        <v>417</v>
      </c>
      <c r="AV47" t="s">
        <v>48</v>
      </c>
      <c r="AW47">
        <v>1</v>
      </c>
      <c r="BB47">
        <v>0.82523809523809522</v>
      </c>
      <c r="BC47" t="s">
        <v>66</v>
      </c>
      <c r="BF47" t="s">
        <v>117</v>
      </c>
      <c r="BG47" t="s">
        <v>119</v>
      </c>
      <c r="BH47" t="s">
        <v>417</v>
      </c>
      <c r="BI47">
        <v>878</v>
      </c>
      <c r="BJ47">
        <v>1</v>
      </c>
      <c r="BK47" t="s">
        <v>232</v>
      </c>
      <c r="BL47" t="s">
        <v>178</v>
      </c>
      <c r="BM47">
        <v>0.82523809523809522</v>
      </c>
      <c r="BN47" t="s">
        <v>66</v>
      </c>
      <c r="BO47" t="s">
        <v>182</v>
      </c>
      <c r="BP47">
        <v>1545.9280000000001</v>
      </c>
    </row>
    <row r="48" spans="1:68" ht="16.5">
      <c r="A48" s="125" t="str">
        <f t="shared" si="18"/>
        <v>삼환교통</v>
      </c>
      <c r="B48" s="126" t="str">
        <f t="shared" si="1"/>
        <v>김영돈</v>
      </c>
      <c r="C48" s="127" t="str">
        <f t="shared" si="19"/>
        <v>D</v>
      </c>
      <c r="D48" s="128">
        <f t="shared" si="20"/>
        <v>0.83791232630295476</v>
      </c>
      <c r="E48" s="129">
        <f t="shared" si="21"/>
        <v>6088</v>
      </c>
      <c r="F48" s="130" t="str">
        <f t="shared" si="22"/>
        <v>23</v>
      </c>
      <c r="G48" s="131" t="str">
        <f t="shared" si="23"/>
        <v>70바3101</v>
      </c>
      <c r="H48" s="132">
        <f t="shared" si="24"/>
        <v>6</v>
      </c>
      <c r="I48" s="133">
        <f t="shared" si="8"/>
        <v>903.89300000000003</v>
      </c>
      <c r="J48" s="134">
        <f t="shared" si="25"/>
        <v>2.4823982792486727E-2</v>
      </c>
      <c r="K48" s="134">
        <f t="shared" si="26"/>
        <v>0.34870878149771573</v>
      </c>
      <c r="L48" s="134">
        <f t="shared" si="27"/>
        <v>0.22126512762019399</v>
      </c>
      <c r="M48" s="135">
        <f t="shared" si="28"/>
        <v>13.308</v>
      </c>
      <c r="N48" s="136">
        <f t="shared" si="29"/>
        <v>0</v>
      </c>
      <c r="O48" s="136">
        <f t="shared" si="30"/>
        <v>7.6336469028966922</v>
      </c>
      <c r="P48" s="218">
        <f t="shared" si="31"/>
        <v>4</v>
      </c>
      <c r="Q48" s="219">
        <f t="shared" si="32"/>
        <v>0</v>
      </c>
      <c r="R48" s="219">
        <f t="shared" si="33"/>
        <v>69</v>
      </c>
      <c r="T48">
        <v>514</v>
      </c>
      <c r="U48">
        <v>6088</v>
      </c>
      <c r="V48" t="s">
        <v>419</v>
      </c>
      <c r="W48">
        <v>903.89300000000003</v>
      </c>
      <c r="X48">
        <v>521.27</v>
      </c>
      <c r="Y48">
        <v>1.734</v>
      </c>
      <c r="Z48">
        <v>13.308</v>
      </c>
      <c r="AA48">
        <v>54.426923000000002</v>
      </c>
      <c r="AB48">
        <v>1.3510930000000001</v>
      </c>
      <c r="AC48">
        <v>18.979146</v>
      </c>
      <c r="AD48" s="1">
        <v>200</v>
      </c>
      <c r="AE48">
        <v>0</v>
      </c>
      <c r="AF48">
        <v>69</v>
      </c>
      <c r="AG48">
        <v>78</v>
      </c>
      <c r="AH48">
        <v>16.60746</v>
      </c>
      <c r="AI48">
        <v>144.4</v>
      </c>
      <c r="AJ48">
        <v>0</v>
      </c>
      <c r="AK48">
        <v>4</v>
      </c>
      <c r="AL48">
        <v>1670</v>
      </c>
      <c r="AM48" t="s">
        <v>420</v>
      </c>
      <c r="AN48" t="s">
        <v>1023</v>
      </c>
      <c r="AO48">
        <v>233.86699999999999</v>
      </c>
      <c r="AR48" t="s">
        <v>117</v>
      </c>
      <c r="AS48" t="s">
        <v>119</v>
      </c>
      <c r="AT48" t="s">
        <v>222</v>
      </c>
      <c r="AU48" t="s">
        <v>419</v>
      </c>
      <c r="AV48" t="s">
        <v>48</v>
      </c>
      <c r="AW48">
        <v>6</v>
      </c>
      <c r="BB48">
        <v>0.83791232630295476</v>
      </c>
      <c r="BC48" t="s">
        <v>66</v>
      </c>
      <c r="BF48" t="s">
        <v>117</v>
      </c>
      <c r="BG48" t="s">
        <v>119</v>
      </c>
      <c r="BH48" t="s">
        <v>419</v>
      </c>
      <c r="BI48">
        <v>6088</v>
      </c>
      <c r="BJ48">
        <v>6</v>
      </c>
      <c r="BK48" t="s">
        <v>222</v>
      </c>
      <c r="BL48" t="s">
        <v>243</v>
      </c>
      <c r="BM48">
        <v>0.83791232630295476</v>
      </c>
      <c r="BN48" t="s">
        <v>66</v>
      </c>
      <c r="BO48" t="s">
        <v>182</v>
      </c>
      <c r="BP48">
        <v>814.67500000000007</v>
      </c>
    </row>
    <row r="49" spans="1:68" ht="16.5">
      <c r="A49" s="108" t="str">
        <f t="shared" si="18"/>
        <v>삼환교통</v>
      </c>
      <c r="B49" s="109" t="str">
        <f t="shared" si="1"/>
        <v>김영민</v>
      </c>
      <c r="C49" s="110" t="str">
        <f t="shared" si="19"/>
        <v>F</v>
      </c>
      <c r="D49" s="111">
        <f t="shared" si="20"/>
        <v>0.78097700285954275</v>
      </c>
      <c r="E49" s="112">
        <f t="shared" si="21"/>
        <v>2709</v>
      </c>
      <c r="F49" s="113" t="str">
        <f t="shared" si="22"/>
        <v>62</v>
      </c>
      <c r="G49" s="114" t="str">
        <f t="shared" si="23"/>
        <v>70바3181</v>
      </c>
      <c r="H49" s="115">
        <f t="shared" si="24"/>
        <v>13</v>
      </c>
      <c r="I49" s="116">
        <f t="shared" si="8"/>
        <v>1676.951</v>
      </c>
      <c r="J49" s="117">
        <f t="shared" si="25"/>
        <v>2.0165354530529093E-2</v>
      </c>
      <c r="K49" s="117">
        <f t="shared" si="26"/>
        <v>0.37573104998437623</v>
      </c>
      <c r="L49" s="117">
        <f t="shared" si="27"/>
        <v>0.26953679624509003</v>
      </c>
      <c r="M49" s="118">
        <f t="shared" si="28"/>
        <v>11.949</v>
      </c>
      <c r="N49" s="119">
        <f t="shared" si="29"/>
        <v>5.9632034567497799E-2</v>
      </c>
      <c r="O49" s="119">
        <f t="shared" si="30"/>
        <v>20.394155822084247</v>
      </c>
      <c r="P49" s="220">
        <f t="shared" si="31"/>
        <v>10</v>
      </c>
      <c r="Q49" s="221">
        <f t="shared" si="32"/>
        <v>1</v>
      </c>
      <c r="R49" s="221">
        <f t="shared" si="33"/>
        <v>342</v>
      </c>
      <c r="T49">
        <v>514</v>
      </c>
      <c r="U49">
        <v>2709</v>
      </c>
      <c r="V49" t="s">
        <v>200</v>
      </c>
      <c r="W49">
        <v>1676.951</v>
      </c>
      <c r="X49">
        <v>895.84</v>
      </c>
      <c r="Y49">
        <v>1.8720000000000001</v>
      </c>
      <c r="Z49">
        <v>11.949</v>
      </c>
      <c r="AA49">
        <v>117.38886100000001</v>
      </c>
      <c r="AB49">
        <v>2.3671880000000001</v>
      </c>
      <c r="AC49">
        <v>44.106639999999999</v>
      </c>
      <c r="AD49" s="1">
        <v>452</v>
      </c>
      <c r="AE49">
        <v>1</v>
      </c>
      <c r="AF49">
        <v>342</v>
      </c>
      <c r="AG49">
        <v>86</v>
      </c>
      <c r="AH49">
        <v>14.285435</v>
      </c>
      <c r="AI49">
        <v>67.400000000000006</v>
      </c>
      <c r="AJ49">
        <v>0</v>
      </c>
      <c r="AK49">
        <v>10</v>
      </c>
      <c r="AL49">
        <v>1004</v>
      </c>
      <c r="AM49" t="s">
        <v>421</v>
      </c>
      <c r="AN49" t="s">
        <v>1024</v>
      </c>
      <c r="AO49">
        <v>221.452</v>
      </c>
      <c r="AR49" t="s">
        <v>117</v>
      </c>
      <c r="AS49" t="s">
        <v>122</v>
      </c>
      <c r="AT49" t="s">
        <v>309</v>
      </c>
      <c r="AU49" t="s">
        <v>200</v>
      </c>
      <c r="AV49" t="s">
        <v>48</v>
      </c>
      <c r="AW49">
        <v>13</v>
      </c>
      <c r="BB49">
        <v>0.78097700285954275</v>
      </c>
      <c r="BC49" t="s">
        <v>69</v>
      </c>
      <c r="BF49" t="s">
        <v>117</v>
      </c>
      <c r="BG49" t="s">
        <v>122</v>
      </c>
      <c r="BH49" t="s">
        <v>200</v>
      </c>
      <c r="BI49">
        <v>2709</v>
      </c>
      <c r="BJ49">
        <v>13</v>
      </c>
      <c r="BK49" t="s">
        <v>309</v>
      </c>
      <c r="BL49" t="s">
        <v>304</v>
      </c>
      <c r="BM49">
        <v>0.78097700285954275</v>
      </c>
      <c r="BN49" t="s">
        <v>69</v>
      </c>
      <c r="BO49" t="s">
        <v>191</v>
      </c>
      <c r="BP49">
        <v>1667.0040000000001</v>
      </c>
    </row>
    <row r="50" spans="1:68" ht="16.5">
      <c r="A50" s="125" t="str">
        <f t="shared" si="18"/>
        <v>삼환교통</v>
      </c>
      <c r="B50" s="126" t="str">
        <f t="shared" si="1"/>
        <v>김영식</v>
      </c>
      <c r="C50" s="127" t="str">
        <f t="shared" si="19"/>
        <v>D</v>
      </c>
      <c r="D50" s="128">
        <f t="shared" si="20"/>
        <v>0.80120000000000002</v>
      </c>
      <c r="E50" s="129">
        <f t="shared" si="21"/>
        <v>9636</v>
      </c>
      <c r="F50" s="130" t="str">
        <f t="shared" si="22"/>
        <v>79</v>
      </c>
      <c r="G50" s="131" t="str">
        <f t="shared" si="23"/>
        <v>70바3128</v>
      </c>
      <c r="H50" s="132">
        <f t="shared" si="24"/>
        <v>1</v>
      </c>
      <c r="I50" s="133">
        <f t="shared" si="8"/>
        <v>2337.6559999999999</v>
      </c>
      <c r="J50" s="134">
        <f t="shared" si="25"/>
        <v>5.6954746056096291E-3</v>
      </c>
      <c r="K50" s="134">
        <f t="shared" si="26"/>
        <v>0.33765871366228789</v>
      </c>
      <c r="L50" s="134">
        <f t="shared" si="27"/>
        <v>0.18480050101469164</v>
      </c>
      <c r="M50" s="135">
        <f t="shared" si="28"/>
        <v>11.372</v>
      </c>
      <c r="N50" s="136">
        <f t="shared" si="29"/>
        <v>8.5555787506801692E-2</v>
      </c>
      <c r="O50" s="136">
        <f t="shared" si="30"/>
        <v>23.527841564370465</v>
      </c>
      <c r="P50" s="218">
        <f t="shared" si="31"/>
        <v>0</v>
      </c>
      <c r="Q50" s="219">
        <f t="shared" si="32"/>
        <v>2</v>
      </c>
      <c r="R50" s="219">
        <f t="shared" si="33"/>
        <v>550</v>
      </c>
      <c r="T50">
        <v>514</v>
      </c>
      <c r="U50">
        <v>9636</v>
      </c>
      <c r="V50" t="s">
        <v>422</v>
      </c>
      <c r="W50">
        <v>2337.6559999999999</v>
      </c>
      <c r="X50">
        <v>1166.8119999999999</v>
      </c>
      <c r="Y50">
        <v>2.0030000000000001</v>
      </c>
      <c r="Z50">
        <v>11.372</v>
      </c>
      <c r="AA50">
        <v>124.752729</v>
      </c>
      <c r="AB50">
        <v>0.71052599999999999</v>
      </c>
      <c r="AC50">
        <v>42.123846</v>
      </c>
      <c r="AD50" s="1">
        <v>432</v>
      </c>
      <c r="AE50">
        <v>2</v>
      </c>
      <c r="AF50">
        <v>550</v>
      </c>
      <c r="AG50">
        <v>82</v>
      </c>
      <c r="AH50">
        <v>18.738315</v>
      </c>
      <c r="AI50">
        <v>612.9</v>
      </c>
      <c r="AJ50">
        <v>0</v>
      </c>
      <c r="AK50">
        <v>0</v>
      </c>
      <c r="AL50">
        <v>0</v>
      </c>
      <c r="AM50" t="s">
        <v>423</v>
      </c>
      <c r="AN50" t="s">
        <v>1025</v>
      </c>
      <c r="AO50">
        <v>2337.6559999999999</v>
      </c>
      <c r="AR50" t="s">
        <v>117</v>
      </c>
      <c r="AS50" t="s">
        <v>123</v>
      </c>
      <c r="AT50" t="s">
        <v>324</v>
      </c>
      <c r="AU50" t="s">
        <v>422</v>
      </c>
      <c r="AV50" t="s">
        <v>48</v>
      </c>
      <c r="AW50">
        <v>1</v>
      </c>
      <c r="BB50">
        <v>0.80120000000000002</v>
      </c>
      <c r="BC50" t="s">
        <v>66</v>
      </c>
      <c r="BF50" t="s">
        <v>117</v>
      </c>
      <c r="BG50" t="s">
        <v>123</v>
      </c>
      <c r="BH50" t="s">
        <v>422</v>
      </c>
      <c r="BI50">
        <v>9636</v>
      </c>
      <c r="BJ50">
        <v>1</v>
      </c>
      <c r="BK50" t="s">
        <v>324</v>
      </c>
      <c r="BL50" t="s">
        <v>178</v>
      </c>
      <c r="BM50">
        <v>0.80120000000000002</v>
      </c>
      <c r="BN50" t="s">
        <v>66</v>
      </c>
      <c r="BO50" t="s">
        <v>182</v>
      </c>
      <c r="BP50">
        <v>2337.6559999999999</v>
      </c>
    </row>
    <row r="51" spans="1:68" ht="16.5">
      <c r="A51" s="108" t="str">
        <f t="shared" si="18"/>
        <v>삼환교통</v>
      </c>
      <c r="B51" s="109" t="str">
        <f t="shared" si="1"/>
        <v>김영운</v>
      </c>
      <c r="C51" s="110" t="str">
        <f t="shared" si="19"/>
        <v>C</v>
      </c>
      <c r="D51" s="111">
        <f t="shared" si="20"/>
        <v>0.86334859339579395</v>
      </c>
      <c r="E51" s="112">
        <f t="shared" si="21"/>
        <v>7942</v>
      </c>
      <c r="F51" s="113" t="str">
        <f t="shared" si="22"/>
        <v>23</v>
      </c>
      <c r="G51" s="114" t="str">
        <f t="shared" si="23"/>
        <v>70바3104</v>
      </c>
      <c r="H51" s="115">
        <f t="shared" si="24"/>
        <v>3</v>
      </c>
      <c r="I51" s="116">
        <f t="shared" si="8"/>
        <v>968.71600000000001</v>
      </c>
      <c r="J51" s="117">
        <f t="shared" si="25"/>
        <v>2.0723602108325915E-2</v>
      </c>
      <c r="K51" s="117">
        <f t="shared" si="26"/>
        <v>0.34968840229388404</v>
      </c>
      <c r="L51" s="117">
        <f t="shared" si="27"/>
        <v>0.28078404816272262</v>
      </c>
      <c r="M51" s="118">
        <f t="shared" si="28"/>
        <v>13.686999999999999</v>
      </c>
      <c r="N51" s="119">
        <f t="shared" si="29"/>
        <v>0</v>
      </c>
      <c r="O51" s="119">
        <f t="shared" si="30"/>
        <v>4.438865467278335</v>
      </c>
      <c r="P51" s="220">
        <f t="shared" si="31"/>
        <v>23</v>
      </c>
      <c r="Q51" s="221">
        <f t="shared" si="32"/>
        <v>0</v>
      </c>
      <c r="R51" s="221">
        <f t="shared" si="33"/>
        <v>43</v>
      </c>
      <c r="T51">
        <v>514</v>
      </c>
      <c r="U51">
        <v>7942</v>
      </c>
      <c r="V51" t="s">
        <v>1026</v>
      </c>
      <c r="W51">
        <v>968.71600000000001</v>
      </c>
      <c r="X51">
        <v>576.84799999999996</v>
      </c>
      <c r="Y51">
        <v>1.679</v>
      </c>
      <c r="Z51">
        <v>13.686999999999999</v>
      </c>
      <c r="AA51">
        <v>62.971099000000002</v>
      </c>
      <c r="AB51">
        <v>1.304988</v>
      </c>
      <c r="AC51">
        <v>22.020263</v>
      </c>
      <c r="AD51" s="1">
        <v>272</v>
      </c>
      <c r="AE51">
        <v>0</v>
      </c>
      <c r="AF51">
        <v>43</v>
      </c>
      <c r="AG51">
        <v>86</v>
      </c>
      <c r="AH51">
        <v>15.383501000000001</v>
      </c>
      <c r="AI51">
        <v>153.6</v>
      </c>
      <c r="AJ51">
        <v>2.5</v>
      </c>
      <c r="AK51">
        <v>23</v>
      </c>
      <c r="AL51">
        <v>6569</v>
      </c>
      <c r="AM51" t="s">
        <v>1027</v>
      </c>
      <c r="AN51" t="s">
        <v>1028</v>
      </c>
      <c r="AO51">
        <v>771.93200000000002</v>
      </c>
      <c r="AR51" t="s">
        <v>117</v>
      </c>
      <c r="AS51" t="s">
        <v>119</v>
      </c>
      <c r="AT51" t="s">
        <v>224</v>
      </c>
      <c r="AU51" t="s">
        <v>1026</v>
      </c>
      <c r="AV51" t="s">
        <v>48</v>
      </c>
      <c r="AW51">
        <v>3</v>
      </c>
      <c r="BB51">
        <v>0.86334859339579395</v>
      </c>
      <c r="BC51" t="s">
        <v>68</v>
      </c>
      <c r="BF51" t="s">
        <v>117</v>
      </c>
      <c r="BG51" t="s">
        <v>119</v>
      </c>
      <c r="BH51" t="s">
        <v>1026</v>
      </c>
      <c r="BI51">
        <v>7942</v>
      </c>
      <c r="BJ51">
        <v>3</v>
      </c>
      <c r="BK51" t="s">
        <v>224</v>
      </c>
      <c r="BL51" t="s">
        <v>236</v>
      </c>
      <c r="BM51">
        <v>0.86334859339579395</v>
      </c>
      <c r="BN51" t="s">
        <v>68</v>
      </c>
      <c r="BO51" t="s">
        <v>180</v>
      </c>
      <c r="BP51">
        <v>968.71600000000001</v>
      </c>
    </row>
    <row r="52" spans="1:68" ht="16.5">
      <c r="A52" s="125" t="str">
        <f t="shared" si="18"/>
        <v>삼환교통</v>
      </c>
      <c r="B52" s="126" t="str">
        <f t="shared" si="1"/>
        <v>김영웅</v>
      </c>
      <c r="C52" s="127" t="str">
        <f t="shared" si="19"/>
        <v>D</v>
      </c>
      <c r="D52" s="128">
        <f t="shared" si="20"/>
        <v>0.81382020348388107</v>
      </c>
      <c r="E52" s="129">
        <f t="shared" si="21"/>
        <v>5914</v>
      </c>
      <c r="F52" s="130" t="str">
        <f t="shared" si="22"/>
        <v>4</v>
      </c>
      <c r="G52" s="131" t="str">
        <f t="shared" si="23"/>
        <v>72아1228</v>
      </c>
      <c r="H52" s="132">
        <f t="shared" si="24"/>
        <v>12</v>
      </c>
      <c r="I52" s="133">
        <f t="shared" si="8"/>
        <v>1920.133</v>
      </c>
      <c r="J52" s="134">
        <f t="shared" si="25"/>
        <v>1.5750152567927677E-2</v>
      </c>
      <c r="K52" s="134">
        <f t="shared" si="26"/>
        <v>0.38222048034823708</v>
      </c>
      <c r="L52" s="134">
        <f t="shared" si="27"/>
        <v>0.21613086176842958</v>
      </c>
      <c r="M52" s="135">
        <f t="shared" si="28"/>
        <v>12.772</v>
      </c>
      <c r="N52" s="136">
        <f t="shared" si="29"/>
        <v>0</v>
      </c>
      <c r="O52" s="136">
        <f t="shared" si="30"/>
        <v>46.142636994416534</v>
      </c>
      <c r="P52" s="218">
        <f t="shared" si="31"/>
        <v>10</v>
      </c>
      <c r="Q52" s="219">
        <f t="shared" si="32"/>
        <v>0</v>
      </c>
      <c r="R52" s="219">
        <f t="shared" si="33"/>
        <v>886</v>
      </c>
      <c r="T52">
        <v>514</v>
      </c>
      <c r="U52">
        <v>5914</v>
      </c>
      <c r="V52" t="s">
        <v>424</v>
      </c>
      <c r="W52">
        <v>1920.133</v>
      </c>
      <c r="X52">
        <v>843.64</v>
      </c>
      <c r="Y52">
        <v>2.2759999999999998</v>
      </c>
      <c r="Z52">
        <v>12.772</v>
      </c>
      <c r="AA52">
        <v>120.526642</v>
      </c>
      <c r="AB52">
        <v>1.8983129999999999</v>
      </c>
      <c r="AC52">
        <v>46.067751000000001</v>
      </c>
      <c r="AD52" s="1">
        <v>415</v>
      </c>
      <c r="AE52">
        <v>0</v>
      </c>
      <c r="AF52">
        <v>886</v>
      </c>
      <c r="AG52">
        <v>78</v>
      </c>
      <c r="AH52">
        <v>15.931191</v>
      </c>
      <c r="AI52">
        <v>1306.5999999999999</v>
      </c>
      <c r="AJ52">
        <v>0</v>
      </c>
      <c r="AK52">
        <v>10</v>
      </c>
      <c r="AL52">
        <v>1989</v>
      </c>
      <c r="AM52" t="s">
        <v>425</v>
      </c>
      <c r="AN52" t="s">
        <v>1029</v>
      </c>
      <c r="AO52">
        <v>381.97500000000002</v>
      </c>
      <c r="AR52" t="s">
        <v>117</v>
      </c>
      <c r="AS52" t="s">
        <v>120</v>
      </c>
      <c r="AT52" t="s">
        <v>267</v>
      </c>
      <c r="AU52" t="s">
        <v>424</v>
      </c>
      <c r="AV52" t="s">
        <v>48</v>
      </c>
      <c r="AW52">
        <v>12</v>
      </c>
      <c r="BB52">
        <v>0.81382020348388107</v>
      </c>
      <c r="BC52" t="s">
        <v>66</v>
      </c>
      <c r="BF52" t="s">
        <v>117</v>
      </c>
      <c r="BG52" t="s">
        <v>120</v>
      </c>
      <c r="BH52" t="s">
        <v>424</v>
      </c>
      <c r="BI52">
        <v>5914</v>
      </c>
      <c r="BJ52">
        <v>12</v>
      </c>
      <c r="BK52" t="s">
        <v>267</v>
      </c>
      <c r="BL52" t="s">
        <v>286</v>
      </c>
      <c r="BM52">
        <v>0.81382020348388107</v>
      </c>
      <c r="BN52" t="s">
        <v>66</v>
      </c>
      <c r="BO52" t="s">
        <v>182</v>
      </c>
      <c r="BP52">
        <v>1877.1970000000001</v>
      </c>
    </row>
    <row r="53" spans="1:68" ht="16.5">
      <c r="A53" s="108" t="str">
        <f t="shared" si="18"/>
        <v>삼환교통</v>
      </c>
      <c r="B53" s="109" t="str">
        <f t="shared" si="1"/>
        <v>김영인</v>
      </c>
      <c r="C53" s="110" t="str">
        <f t="shared" si="19"/>
        <v>B</v>
      </c>
      <c r="D53" s="111">
        <f t="shared" si="20"/>
        <v>0.93030092464051328</v>
      </c>
      <c r="E53" s="112">
        <f t="shared" si="21"/>
        <v>2547</v>
      </c>
      <c r="F53" s="113" t="str">
        <f t="shared" si="22"/>
        <v>58</v>
      </c>
      <c r="G53" s="114" t="str">
        <f t="shared" si="23"/>
        <v>72아1196</v>
      </c>
      <c r="H53" s="115">
        <f t="shared" si="24"/>
        <v>14</v>
      </c>
      <c r="I53" s="116">
        <f t="shared" si="8"/>
        <v>2001.58</v>
      </c>
      <c r="J53" s="117">
        <f t="shared" si="25"/>
        <v>4.6533804577879971E-3</v>
      </c>
      <c r="K53" s="117">
        <f t="shared" si="26"/>
        <v>0.35144014946107938</v>
      </c>
      <c r="L53" s="117">
        <f t="shared" si="27"/>
        <v>0.29226910740514994</v>
      </c>
      <c r="M53" s="118">
        <f t="shared" si="28"/>
        <v>8.56</v>
      </c>
      <c r="N53" s="119">
        <f t="shared" si="29"/>
        <v>9.9921062360735016E-2</v>
      </c>
      <c r="O53" s="119">
        <f t="shared" si="30"/>
        <v>17.536146444308997</v>
      </c>
      <c r="P53" s="220">
        <f t="shared" si="31"/>
        <v>1</v>
      </c>
      <c r="Q53" s="221">
        <f t="shared" si="32"/>
        <v>2</v>
      </c>
      <c r="R53" s="221">
        <f t="shared" si="33"/>
        <v>351</v>
      </c>
      <c r="T53">
        <v>514</v>
      </c>
      <c r="U53">
        <v>2547</v>
      </c>
      <c r="V53" t="s">
        <v>426</v>
      </c>
      <c r="W53">
        <v>2001.58</v>
      </c>
      <c r="X53">
        <v>745.22299999999996</v>
      </c>
      <c r="Y53">
        <v>2.6859999999999999</v>
      </c>
      <c r="Z53">
        <v>8.56</v>
      </c>
      <c r="AA53">
        <v>129.41108199999999</v>
      </c>
      <c r="AB53">
        <v>0.60219900000000004</v>
      </c>
      <c r="AC53">
        <v>45.480249999999998</v>
      </c>
      <c r="AD53" s="1">
        <v>585</v>
      </c>
      <c r="AE53">
        <v>2</v>
      </c>
      <c r="AF53">
        <v>351</v>
      </c>
      <c r="AG53">
        <v>78</v>
      </c>
      <c r="AH53">
        <v>15.466836000000001</v>
      </c>
      <c r="AI53">
        <v>1985.2</v>
      </c>
      <c r="AJ53">
        <v>0</v>
      </c>
      <c r="AK53">
        <v>1</v>
      </c>
      <c r="AL53">
        <v>7</v>
      </c>
      <c r="AM53" t="s">
        <v>427</v>
      </c>
      <c r="AN53" t="s">
        <v>1030</v>
      </c>
      <c r="AO53">
        <v>238.58500000000001</v>
      </c>
      <c r="AR53" t="s">
        <v>117</v>
      </c>
      <c r="AS53" t="s">
        <v>121</v>
      </c>
      <c r="AT53" t="s">
        <v>277</v>
      </c>
      <c r="AU53" t="s">
        <v>426</v>
      </c>
      <c r="AV53" t="s">
        <v>48</v>
      </c>
      <c r="AW53">
        <v>14</v>
      </c>
      <c r="BB53">
        <v>0.93030092464051328</v>
      </c>
      <c r="BC53" t="s">
        <v>67</v>
      </c>
      <c r="BF53" t="s">
        <v>117</v>
      </c>
      <c r="BG53" t="s">
        <v>121</v>
      </c>
      <c r="BH53" t="s">
        <v>426</v>
      </c>
      <c r="BI53">
        <v>2547</v>
      </c>
      <c r="BJ53">
        <v>14</v>
      </c>
      <c r="BK53" t="s">
        <v>277</v>
      </c>
      <c r="BL53" t="s">
        <v>284</v>
      </c>
      <c r="BM53">
        <v>0.93030092464051328</v>
      </c>
      <c r="BN53" t="s">
        <v>67</v>
      </c>
      <c r="BO53" t="s">
        <v>179</v>
      </c>
      <c r="BP53">
        <v>1956.078</v>
      </c>
    </row>
    <row r="54" spans="1:68" ht="16.5">
      <c r="A54" s="125" t="str">
        <f t="shared" si="18"/>
        <v>삼환교통</v>
      </c>
      <c r="B54" s="126" t="str">
        <f t="shared" si="1"/>
        <v>김영준</v>
      </c>
      <c r="C54" s="127" t="str">
        <f t="shared" si="19"/>
        <v>C</v>
      </c>
      <c r="D54" s="128">
        <f t="shared" si="20"/>
        <v>0.85699999999999998</v>
      </c>
      <c r="E54" s="129">
        <f t="shared" si="21"/>
        <v>8695</v>
      </c>
      <c r="F54" s="130" t="str">
        <f t="shared" si="22"/>
        <v>23</v>
      </c>
      <c r="G54" s="131" t="str">
        <f t="shared" si="23"/>
        <v>70바3185</v>
      </c>
      <c r="H54" s="132">
        <f t="shared" si="24"/>
        <v>1</v>
      </c>
      <c r="I54" s="133">
        <f t="shared" si="8"/>
        <v>1315.943</v>
      </c>
      <c r="J54" s="134">
        <f t="shared" si="25"/>
        <v>4.2126377982190544E-2</v>
      </c>
      <c r="K54" s="134">
        <f t="shared" si="26"/>
        <v>0.32906380713354616</v>
      </c>
      <c r="L54" s="134">
        <f t="shared" si="27"/>
        <v>0.29712533141633035</v>
      </c>
      <c r="M54" s="135">
        <f t="shared" si="28"/>
        <v>14.558</v>
      </c>
      <c r="N54" s="136">
        <f t="shared" si="29"/>
        <v>0</v>
      </c>
      <c r="O54" s="136">
        <f t="shared" si="30"/>
        <v>8.8149714691289827</v>
      </c>
      <c r="P54" s="218">
        <f t="shared" si="31"/>
        <v>3</v>
      </c>
      <c r="Q54" s="219">
        <f t="shared" si="32"/>
        <v>0</v>
      </c>
      <c r="R54" s="219">
        <f t="shared" si="33"/>
        <v>116</v>
      </c>
      <c r="T54">
        <v>514</v>
      </c>
      <c r="U54">
        <v>8695</v>
      </c>
      <c r="V54" t="s">
        <v>428</v>
      </c>
      <c r="W54">
        <v>1315.943</v>
      </c>
      <c r="X54">
        <v>767.92200000000003</v>
      </c>
      <c r="Y54">
        <v>1.714</v>
      </c>
      <c r="Z54">
        <v>14.558</v>
      </c>
      <c r="AA54">
        <v>79.878028</v>
      </c>
      <c r="AB54">
        <v>3.3649719999999999</v>
      </c>
      <c r="AC54">
        <v>26.284967999999999</v>
      </c>
      <c r="AD54" s="1">
        <v>391</v>
      </c>
      <c r="AE54">
        <v>0</v>
      </c>
      <c r="AF54">
        <v>116</v>
      </c>
      <c r="AG54">
        <v>68</v>
      </c>
      <c r="AH54">
        <v>16.474405000000001</v>
      </c>
      <c r="AI54">
        <v>32</v>
      </c>
      <c r="AJ54">
        <v>0</v>
      </c>
      <c r="AK54">
        <v>3</v>
      </c>
      <c r="AL54">
        <v>439</v>
      </c>
      <c r="AM54" t="s">
        <v>429</v>
      </c>
      <c r="AN54" t="s">
        <v>1031</v>
      </c>
      <c r="AO54">
        <v>1315.943</v>
      </c>
      <c r="AR54" t="s">
        <v>117</v>
      </c>
      <c r="AS54" t="s">
        <v>119</v>
      </c>
      <c r="AT54" t="s">
        <v>236</v>
      </c>
      <c r="AU54" t="s">
        <v>428</v>
      </c>
      <c r="AV54" t="s">
        <v>48</v>
      </c>
      <c r="AW54">
        <v>1</v>
      </c>
      <c r="BB54">
        <v>0.85699999999999998</v>
      </c>
      <c r="BC54" t="s">
        <v>68</v>
      </c>
      <c r="BF54" t="s">
        <v>117</v>
      </c>
      <c r="BG54" t="s">
        <v>119</v>
      </c>
      <c r="BH54" t="s">
        <v>428</v>
      </c>
      <c r="BI54">
        <v>8695</v>
      </c>
      <c r="BJ54">
        <v>1</v>
      </c>
      <c r="BK54" t="s">
        <v>236</v>
      </c>
      <c r="BL54" t="s">
        <v>178</v>
      </c>
      <c r="BM54">
        <v>0.85699999999999998</v>
      </c>
      <c r="BN54" t="s">
        <v>68</v>
      </c>
      <c r="BO54" t="s">
        <v>180</v>
      </c>
      <c r="BP54">
        <v>1315.943</v>
      </c>
    </row>
    <row r="55" spans="1:68" ht="16.5">
      <c r="A55" s="108" t="str">
        <f t="shared" si="18"/>
        <v>삼환교통</v>
      </c>
      <c r="B55" s="109" t="str">
        <f t="shared" si="1"/>
        <v>김영환</v>
      </c>
      <c r="C55" s="110" t="str">
        <f t="shared" si="19"/>
        <v>B</v>
      </c>
      <c r="D55" s="111">
        <f t="shared" si="20"/>
        <v>0.91966749972193429</v>
      </c>
      <c r="E55" s="112">
        <f t="shared" si="21"/>
        <v>332</v>
      </c>
      <c r="F55" s="113" t="str">
        <f t="shared" si="22"/>
        <v>급행99</v>
      </c>
      <c r="G55" s="114" t="str">
        <f t="shared" si="23"/>
        <v>70바3117</v>
      </c>
      <c r="H55" s="115">
        <f t="shared" si="24"/>
        <v>3</v>
      </c>
      <c r="I55" s="116">
        <f t="shared" si="8"/>
        <v>2499.4090000000001</v>
      </c>
      <c r="J55" s="117">
        <f t="shared" si="25"/>
        <v>2.752901183297751E-3</v>
      </c>
      <c r="K55" s="117">
        <f t="shared" si="26"/>
        <v>0.35045205735095125</v>
      </c>
      <c r="L55" s="117">
        <f t="shared" si="27"/>
        <v>0.19964719659727559</v>
      </c>
      <c r="M55" s="118">
        <f t="shared" si="28"/>
        <v>9.9510000000000005</v>
      </c>
      <c r="N55" s="119">
        <f t="shared" si="29"/>
        <v>8.001891647185394E-2</v>
      </c>
      <c r="O55" s="119">
        <f t="shared" si="30"/>
        <v>5.3212579453782869</v>
      </c>
      <c r="P55" s="220">
        <f t="shared" si="31"/>
        <v>20</v>
      </c>
      <c r="Q55" s="221">
        <f t="shared" si="32"/>
        <v>2</v>
      </c>
      <c r="R55" s="221">
        <f t="shared" si="33"/>
        <v>133</v>
      </c>
      <c r="T55">
        <v>514</v>
      </c>
      <c r="U55">
        <v>332</v>
      </c>
      <c r="V55" t="s">
        <v>201</v>
      </c>
      <c r="W55">
        <v>2499.4090000000001</v>
      </c>
      <c r="X55">
        <v>898.96699999999998</v>
      </c>
      <c r="Y55">
        <v>2.78</v>
      </c>
      <c r="Z55">
        <v>9.9510000000000005</v>
      </c>
      <c r="AA55">
        <v>134.29468600000001</v>
      </c>
      <c r="AB55">
        <v>0.36969999999999997</v>
      </c>
      <c r="AC55">
        <v>47.063848999999998</v>
      </c>
      <c r="AD55" s="1">
        <v>499</v>
      </c>
      <c r="AE55">
        <v>2</v>
      </c>
      <c r="AF55">
        <v>133</v>
      </c>
      <c r="AG55">
        <v>73</v>
      </c>
      <c r="AH55">
        <v>18.611376</v>
      </c>
      <c r="AI55">
        <v>266.39999999999998</v>
      </c>
      <c r="AJ55">
        <v>0</v>
      </c>
      <c r="AK55">
        <v>20</v>
      </c>
      <c r="AL55">
        <v>4002</v>
      </c>
      <c r="AM55" t="s">
        <v>430</v>
      </c>
      <c r="AN55" t="s">
        <v>1032</v>
      </c>
      <c r="AO55">
        <v>2190.864</v>
      </c>
      <c r="AR55" t="s">
        <v>117</v>
      </c>
      <c r="AS55" t="s">
        <v>124</v>
      </c>
      <c r="AT55" t="s">
        <v>340</v>
      </c>
      <c r="AU55" t="s">
        <v>201</v>
      </c>
      <c r="AV55" t="s">
        <v>48</v>
      </c>
      <c r="AW55">
        <v>3</v>
      </c>
      <c r="BB55">
        <v>0.91966749972193429</v>
      </c>
      <c r="BC55" t="s">
        <v>67</v>
      </c>
      <c r="BF55" t="s">
        <v>117</v>
      </c>
      <c r="BG55" t="s">
        <v>124</v>
      </c>
      <c r="BH55" t="s">
        <v>201</v>
      </c>
      <c r="BI55">
        <v>332</v>
      </c>
      <c r="BJ55">
        <v>3</v>
      </c>
      <c r="BK55" t="s">
        <v>340</v>
      </c>
      <c r="BL55" t="s">
        <v>342</v>
      </c>
      <c r="BM55">
        <v>0.91966749972193429</v>
      </c>
      <c r="BN55" t="s">
        <v>67</v>
      </c>
      <c r="BO55" t="s">
        <v>179</v>
      </c>
      <c r="BP55">
        <v>2499.4090000000001</v>
      </c>
    </row>
    <row r="56" spans="1:68" ht="16.5">
      <c r="A56" s="125" t="str">
        <f t="shared" si="18"/>
        <v>삼환교통</v>
      </c>
      <c r="B56" s="126" t="str">
        <f t="shared" si="1"/>
        <v>김오균</v>
      </c>
      <c r="C56" s="127" t="str">
        <f t="shared" si="19"/>
        <v>D</v>
      </c>
      <c r="D56" s="128">
        <f t="shared" si="20"/>
        <v>0.81719100102557307</v>
      </c>
      <c r="E56" s="129">
        <f t="shared" si="21"/>
        <v>1843</v>
      </c>
      <c r="F56" s="130" t="str">
        <f t="shared" si="22"/>
        <v>58</v>
      </c>
      <c r="G56" s="131" t="str">
        <f t="shared" si="23"/>
        <v>72아1196</v>
      </c>
      <c r="H56" s="132">
        <f t="shared" si="24"/>
        <v>2</v>
      </c>
      <c r="I56" s="133">
        <f t="shared" si="8"/>
        <v>2230.107</v>
      </c>
      <c r="J56" s="134">
        <f t="shared" si="25"/>
        <v>4.1452991620982479E-3</v>
      </c>
      <c r="K56" s="134">
        <f t="shared" si="26"/>
        <v>0.36284226919430823</v>
      </c>
      <c r="L56" s="134">
        <f t="shared" si="27"/>
        <v>0.29012060856272814</v>
      </c>
      <c r="M56" s="135">
        <f t="shared" si="28"/>
        <v>11.125</v>
      </c>
      <c r="N56" s="136">
        <f t="shared" si="29"/>
        <v>0</v>
      </c>
      <c r="O56" s="136">
        <f t="shared" si="30"/>
        <v>19.640313222639094</v>
      </c>
      <c r="P56" s="218">
        <f t="shared" si="31"/>
        <v>0</v>
      </c>
      <c r="Q56" s="219">
        <f t="shared" si="32"/>
        <v>0</v>
      </c>
      <c r="R56" s="219">
        <f t="shared" si="33"/>
        <v>438</v>
      </c>
      <c r="T56">
        <v>514</v>
      </c>
      <c r="U56">
        <v>1843</v>
      </c>
      <c r="V56" t="s">
        <v>431</v>
      </c>
      <c r="W56">
        <v>2230.107</v>
      </c>
      <c r="X56">
        <v>941.11</v>
      </c>
      <c r="Y56">
        <v>2.37</v>
      </c>
      <c r="Z56">
        <v>11.125</v>
      </c>
      <c r="AA56">
        <v>142.457752</v>
      </c>
      <c r="AB56">
        <v>0.59053</v>
      </c>
      <c r="AC56">
        <v>51.689694000000003</v>
      </c>
      <c r="AD56" s="1">
        <v>647</v>
      </c>
      <c r="AE56">
        <v>0</v>
      </c>
      <c r="AF56">
        <v>438</v>
      </c>
      <c r="AG56">
        <v>71</v>
      </c>
      <c r="AH56">
        <v>15.654514000000001</v>
      </c>
      <c r="AI56">
        <v>1642</v>
      </c>
      <c r="AJ56">
        <v>0</v>
      </c>
      <c r="AK56">
        <v>0</v>
      </c>
      <c r="AL56">
        <v>0</v>
      </c>
      <c r="AM56" t="s">
        <v>432</v>
      </c>
      <c r="AN56" t="s">
        <v>1033</v>
      </c>
      <c r="AO56">
        <v>2000.4179999999999</v>
      </c>
      <c r="AR56" t="s">
        <v>117</v>
      </c>
      <c r="AS56" t="s">
        <v>121</v>
      </c>
      <c r="AT56" t="s">
        <v>277</v>
      </c>
      <c r="AU56" t="s">
        <v>431</v>
      </c>
      <c r="AV56" t="s">
        <v>48</v>
      </c>
      <c r="AW56">
        <v>2</v>
      </c>
      <c r="BB56">
        <v>0.81719100102557307</v>
      </c>
      <c r="BC56" t="s">
        <v>66</v>
      </c>
      <c r="BF56" t="s">
        <v>117</v>
      </c>
      <c r="BG56" t="s">
        <v>121</v>
      </c>
      <c r="BH56" t="s">
        <v>431</v>
      </c>
      <c r="BI56">
        <v>1843</v>
      </c>
      <c r="BJ56">
        <v>2</v>
      </c>
      <c r="BK56" t="s">
        <v>277</v>
      </c>
      <c r="BL56" t="s">
        <v>278</v>
      </c>
      <c r="BM56">
        <v>0.81719100102557307</v>
      </c>
      <c r="BN56" t="s">
        <v>66</v>
      </c>
      <c r="BO56" t="s">
        <v>182</v>
      </c>
      <c r="BP56">
        <v>2230.107</v>
      </c>
    </row>
    <row r="57" spans="1:68" ht="16.5">
      <c r="A57" s="108" t="str">
        <f t="shared" si="18"/>
        <v>삼환교통</v>
      </c>
      <c r="B57" s="109" t="str">
        <f t="shared" si="1"/>
        <v>김완기</v>
      </c>
      <c r="C57" s="110" t="str">
        <f t="shared" si="19"/>
        <v>F</v>
      </c>
      <c r="D57" s="111">
        <f t="shared" si="20"/>
        <v>0.74341942469248834</v>
      </c>
      <c r="E57" s="112">
        <f t="shared" si="21"/>
        <v>8966</v>
      </c>
      <c r="F57" s="113" t="str">
        <f t="shared" si="22"/>
        <v>62</v>
      </c>
      <c r="G57" s="114" t="str">
        <f t="shared" si="23"/>
        <v>70바3118</v>
      </c>
      <c r="H57" s="115">
        <f t="shared" si="24"/>
        <v>3</v>
      </c>
      <c r="I57" s="116">
        <f t="shared" si="8"/>
        <v>1815.646</v>
      </c>
      <c r="J57" s="117">
        <f t="shared" si="25"/>
        <v>7.6257187005336199E-3</v>
      </c>
      <c r="K57" s="117">
        <f t="shared" si="26"/>
        <v>0.36731222411561459</v>
      </c>
      <c r="L57" s="117">
        <f t="shared" si="27"/>
        <v>0.25720872901435632</v>
      </c>
      <c r="M57" s="118">
        <f t="shared" si="28"/>
        <v>16.949000000000002</v>
      </c>
      <c r="N57" s="119">
        <f t="shared" si="29"/>
        <v>0.11015363126953162</v>
      </c>
      <c r="O57" s="119">
        <f t="shared" si="30"/>
        <v>12.061822624013713</v>
      </c>
      <c r="P57" s="220">
        <f t="shared" si="31"/>
        <v>2</v>
      </c>
      <c r="Q57" s="221">
        <f t="shared" si="32"/>
        <v>2</v>
      </c>
      <c r="R57" s="221">
        <f t="shared" si="33"/>
        <v>219</v>
      </c>
      <c r="T57">
        <v>514</v>
      </c>
      <c r="U57">
        <v>8966</v>
      </c>
      <c r="V57" t="s">
        <v>433</v>
      </c>
      <c r="W57">
        <v>1815.646</v>
      </c>
      <c r="X57">
        <v>1057.462</v>
      </c>
      <c r="Y57">
        <v>1.7170000000000001</v>
      </c>
      <c r="Z57">
        <v>16.949000000000002</v>
      </c>
      <c r="AA57">
        <v>121.259128</v>
      </c>
      <c r="AB57">
        <v>0.92468799999999995</v>
      </c>
      <c r="AC57">
        <v>44.539960000000001</v>
      </c>
      <c r="AD57" s="1">
        <v>467</v>
      </c>
      <c r="AE57">
        <v>2</v>
      </c>
      <c r="AF57">
        <v>219</v>
      </c>
      <c r="AG57">
        <v>79</v>
      </c>
      <c r="AH57">
        <v>14.973272</v>
      </c>
      <c r="AI57">
        <v>222.9</v>
      </c>
      <c r="AJ57">
        <v>0</v>
      </c>
      <c r="AK57">
        <v>2</v>
      </c>
      <c r="AL57">
        <v>95</v>
      </c>
      <c r="AM57" t="s">
        <v>434</v>
      </c>
      <c r="AN57" t="s">
        <v>1034</v>
      </c>
      <c r="AO57">
        <v>1611.0640000000001</v>
      </c>
      <c r="AR57" t="s">
        <v>117</v>
      </c>
      <c r="AS57" t="s">
        <v>122</v>
      </c>
      <c r="AT57" t="s">
        <v>289</v>
      </c>
      <c r="AU57" t="s">
        <v>433</v>
      </c>
      <c r="AV57" t="s">
        <v>48</v>
      </c>
      <c r="AW57">
        <v>3</v>
      </c>
      <c r="BB57">
        <v>0.74341942469248834</v>
      </c>
      <c r="BC57" t="s">
        <v>69</v>
      </c>
      <c r="BF57" t="s">
        <v>117</v>
      </c>
      <c r="BG57" t="s">
        <v>122</v>
      </c>
      <c r="BH57" t="s">
        <v>433</v>
      </c>
      <c r="BI57">
        <v>8966</v>
      </c>
      <c r="BJ57">
        <v>3</v>
      </c>
      <c r="BK57" t="s">
        <v>289</v>
      </c>
      <c r="BL57" t="s">
        <v>302</v>
      </c>
      <c r="BM57">
        <v>0.74341942469248834</v>
      </c>
      <c r="BN57" t="s">
        <v>69</v>
      </c>
      <c r="BO57" t="s">
        <v>191</v>
      </c>
      <c r="BP57">
        <v>1815.6460000000002</v>
      </c>
    </row>
    <row r="58" spans="1:68" ht="16.5">
      <c r="A58" s="125" t="str">
        <f t="shared" si="18"/>
        <v>삼환교통</v>
      </c>
      <c r="B58" s="126" t="str">
        <f t="shared" si="1"/>
        <v>김용원</v>
      </c>
      <c r="C58" s="127" t="str">
        <f t="shared" si="19"/>
        <v>B</v>
      </c>
      <c r="D58" s="128">
        <f t="shared" si="20"/>
        <v>0.91275349752087653</v>
      </c>
      <c r="E58" s="129">
        <f t="shared" si="21"/>
        <v>6569</v>
      </c>
      <c r="F58" s="130" t="str">
        <f t="shared" si="22"/>
        <v>79</v>
      </c>
      <c r="G58" s="131" t="str">
        <f t="shared" si="23"/>
        <v>70바3153</v>
      </c>
      <c r="H58" s="132">
        <f t="shared" si="24"/>
        <v>3</v>
      </c>
      <c r="I58" s="133">
        <f t="shared" si="8"/>
        <v>2114.1880000000001</v>
      </c>
      <c r="J58" s="134">
        <f t="shared" si="25"/>
        <v>8.3465667937381062E-3</v>
      </c>
      <c r="K58" s="134">
        <f t="shared" si="26"/>
        <v>0.34713781771224889</v>
      </c>
      <c r="L58" s="134">
        <f t="shared" si="27"/>
        <v>0.22609153017612435</v>
      </c>
      <c r="M58" s="135">
        <f t="shared" si="28"/>
        <v>9.5239999999999991</v>
      </c>
      <c r="N58" s="136">
        <f t="shared" si="29"/>
        <v>4.7299483300444423E-2</v>
      </c>
      <c r="O58" s="136">
        <f t="shared" si="30"/>
        <v>9.6490945932906627</v>
      </c>
      <c r="P58" s="218">
        <f t="shared" si="31"/>
        <v>3</v>
      </c>
      <c r="Q58" s="219">
        <f t="shared" si="32"/>
        <v>1</v>
      </c>
      <c r="R58" s="219">
        <f t="shared" si="33"/>
        <v>204</v>
      </c>
      <c r="T58">
        <v>514</v>
      </c>
      <c r="U58">
        <v>6569</v>
      </c>
      <c r="V58" t="s">
        <v>435</v>
      </c>
      <c r="W58">
        <v>2114.1880000000001</v>
      </c>
      <c r="X58">
        <v>963.88599999999997</v>
      </c>
      <c r="Y58">
        <v>2.1930000000000001</v>
      </c>
      <c r="Z58">
        <v>9.5239999999999991</v>
      </c>
      <c r="AA58">
        <v>124.19968900000001</v>
      </c>
      <c r="AB58">
        <v>1.0366409999999999</v>
      </c>
      <c r="AC58">
        <v>43.114409000000002</v>
      </c>
      <c r="AD58" s="1">
        <v>478</v>
      </c>
      <c r="AE58">
        <v>1</v>
      </c>
      <c r="AF58">
        <v>204</v>
      </c>
      <c r="AG58">
        <v>80</v>
      </c>
      <c r="AH58">
        <v>17.022490000000001</v>
      </c>
      <c r="AI58">
        <v>695.3</v>
      </c>
      <c r="AJ58">
        <v>0</v>
      </c>
      <c r="AK58">
        <v>3</v>
      </c>
      <c r="AL58">
        <v>570</v>
      </c>
      <c r="AM58" t="s">
        <v>436</v>
      </c>
      <c r="AN58" t="s">
        <v>1035</v>
      </c>
      <c r="AO58">
        <v>1860.211</v>
      </c>
      <c r="AR58" t="s">
        <v>117</v>
      </c>
      <c r="AS58" t="s">
        <v>123</v>
      </c>
      <c r="AT58" t="s">
        <v>325</v>
      </c>
      <c r="AU58" t="s">
        <v>435</v>
      </c>
      <c r="AV58" t="s">
        <v>48</v>
      </c>
      <c r="AW58">
        <v>3</v>
      </c>
      <c r="BB58">
        <v>0.91275349752087653</v>
      </c>
      <c r="BC58" t="s">
        <v>67</v>
      </c>
      <c r="BF58" t="s">
        <v>117</v>
      </c>
      <c r="BG58" t="s">
        <v>123</v>
      </c>
      <c r="BH58" t="s">
        <v>435</v>
      </c>
      <c r="BI58">
        <v>6569</v>
      </c>
      <c r="BJ58">
        <v>3</v>
      </c>
      <c r="BK58" t="s">
        <v>325</v>
      </c>
      <c r="BL58" t="s">
        <v>324</v>
      </c>
      <c r="BM58">
        <v>0.91275349752087653</v>
      </c>
      <c r="BN58" t="s">
        <v>67</v>
      </c>
      <c r="BO58" t="s">
        <v>179</v>
      </c>
      <c r="BP58">
        <v>2114.1880000000001</v>
      </c>
    </row>
    <row r="59" spans="1:68" ht="16.5">
      <c r="A59" s="108" t="str">
        <f t="shared" si="18"/>
        <v>삼환교통</v>
      </c>
      <c r="B59" s="109" t="str">
        <f t="shared" si="1"/>
        <v>김용유</v>
      </c>
      <c r="C59" s="110" t="str">
        <f t="shared" si="19"/>
        <v>B</v>
      </c>
      <c r="D59" s="111">
        <f t="shared" si="20"/>
        <v>0.94005946252317163</v>
      </c>
      <c r="E59" s="112">
        <f t="shared" si="21"/>
        <v>8558</v>
      </c>
      <c r="F59" s="113" t="str">
        <f t="shared" si="22"/>
        <v>4</v>
      </c>
      <c r="G59" s="114" t="str">
        <f t="shared" si="23"/>
        <v>72아1225</v>
      </c>
      <c r="H59" s="115">
        <f t="shared" si="24"/>
        <v>12</v>
      </c>
      <c r="I59" s="116">
        <f t="shared" si="8"/>
        <v>1474.069</v>
      </c>
      <c r="J59" s="117">
        <f t="shared" si="25"/>
        <v>2.2235037576186216E-2</v>
      </c>
      <c r="K59" s="117">
        <f t="shared" si="26"/>
        <v>0.31060604107981254</v>
      </c>
      <c r="L59" s="117">
        <f t="shared" si="27"/>
        <v>0.22319172304688586</v>
      </c>
      <c r="M59" s="118">
        <f t="shared" si="28"/>
        <v>8.4269999999999996</v>
      </c>
      <c r="N59" s="119">
        <f t="shared" si="29"/>
        <v>0.1356788589950674</v>
      </c>
      <c r="O59" s="119">
        <f t="shared" si="30"/>
        <v>4.2060446288470894</v>
      </c>
      <c r="P59" s="220">
        <f t="shared" si="31"/>
        <v>0</v>
      </c>
      <c r="Q59" s="221">
        <f t="shared" si="32"/>
        <v>2</v>
      </c>
      <c r="R59" s="221">
        <f t="shared" si="33"/>
        <v>62</v>
      </c>
      <c r="T59">
        <v>514</v>
      </c>
      <c r="U59">
        <v>8558</v>
      </c>
      <c r="V59" t="s">
        <v>437</v>
      </c>
      <c r="W59">
        <v>1474.069</v>
      </c>
      <c r="X59">
        <v>540.37699999999995</v>
      </c>
      <c r="Y59">
        <v>2.7280000000000002</v>
      </c>
      <c r="Z59">
        <v>8.4269999999999996</v>
      </c>
      <c r="AA59">
        <v>89.234973999999994</v>
      </c>
      <c r="AB59">
        <v>1.984143</v>
      </c>
      <c r="AC59">
        <v>27.716922</v>
      </c>
      <c r="AD59" s="1">
        <v>329</v>
      </c>
      <c r="AE59">
        <v>2</v>
      </c>
      <c r="AF59">
        <v>62</v>
      </c>
      <c r="AG59">
        <v>68</v>
      </c>
      <c r="AH59">
        <v>16.51896</v>
      </c>
      <c r="AI59">
        <v>111.9</v>
      </c>
      <c r="AJ59">
        <v>0</v>
      </c>
      <c r="AK59">
        <v>0</v>
      </c>
      <c r="AL59">
        <v>0</v>
      </c>
      <c r="AM59" t="s">
        <v>438</v>
      </c>
      <c r="AN59" t="s">
        <v>1036</v>
      </c>
      <c r="AO59">
        <v>194.215</v>
      </c>
      <c r="AR59" t="s">
        <v>117</v>
      </c>
      <c r="AS59" t="s">
        <v>120</v>
      </c>
      <c r="AT59" t="s">
        <v>262</v>
      </c>
      <c r="AU59" t="s">
        <v>437</v>
      </c>
      <c r="AV59" t="s">
        <v>48</v>
      </c>
      <c r="AW59">
        <v>12</v>
      </c>
      <c r="BB59">
        <v>0.94005946252317163</v>
      </c>
      <c r="BC59" t="s">
        <v>67</v>
      </c>
      <c r="BF59" t="s">
        <v>117</v>
      </c>
      <c r="BG59" t="s">
        <v>120</v>
      </c>
      <c r="BH59" t="s">
        <v>437</v>
      </c>
      <c r="BI59">
        <v>8558</v>
      </c>
      <c r="BJ59">
        <v>12</v>
      </c>
      <c r="BK59" t="s">
        <v>262</v>
      </c>
      <c r="BL59" t="s">
        <v>351</v>
      </c>
      <c r="BM59">
        <v>0.94005946252317163</v>
      </c>
      <c r="BN59" t="s">
        <v>67</v>
      </c>
      <c r="BO59" t="s">
        <v>179</v>
      </c>
      <c r="BP59">
        <v>1474.069</v>
      </c>
    </row>
    <row r="60" spans="1:68" ht="16.5">
      <c r="A60" s="125" t="str">
        <f t="shared" si="18"/>
        <v>삼환교통</v>
      </c>
      <c r="B60" s="126" t="str">
        <f t="shared" si="1"/>
        <v>김용하</v>
      </c>
      <c r="C60" s="127" t="str">
        <f t="shared" si="19"/>
        <v>F</v>
      </c>
      <c r="D60" s="128">
        <f t="shared" si="20"/>
        <v>0.65922842692570638</v>
      </c>
      <c r="E60" s="129">
        <f t="shared" si="21"/>
        <v>1390</v>
      </c>
      <c r="F60" s="130" t="str">
        <f t="shared" si="22"/>
        <v>4</v>
      </c>
      <c r="G60" s="131" t="str">
        <f t="shared" si="23"/>
        <v>72아1207</v>
      </c>
      <c r="H60" s="132">
        <f t="shared" si="24"/>
        <v>2</v>
      </c>
      <c r="I60" s="133">
        <f t="shared" si="8"/>
        <v>3991.33</v>
      </c>
      <c r="J60" s="134">
        <f t="shared" si="25"/>
        <v>2.7948861718765781E-2</v>
      </c>
      <c r="K60" s="134">
        <f t="shared" si="26"/>
        <v>0.34552450495893994</v>
      </c>
      <c r="L60" s="134">
        <f t="shared" si="27"/>
        <v>0.21772191224479059</v>
      </c>
      <c r="M60" s="135">
        <f t="shared" si="28"/>
        <v>17.146999999999998</v>
      </c>
      <c r="N60" s="136">
        <f t="shared" si="29"/>
        <v>0.30065166247842201</v>
      </c>
      <c r="O60" s="136">
        <f t="shared" si="30"/>
        <v>31.894130527919266</v>
      </c>
      <c r="P60" s="218">
        <f t="shared" si="31"/>
        <v>10</v>
      </c>
      <c r="Q60" s="219">
        <f t="shared" si="32"/>
        <v>12</v>
      </c>
      <c r="R60" s="219">
        <f t="shared" si="33"/>
        <v>1273</v>
      </c>
      <c r="T60">
        <v>514</v>
      </c>
      <c r="U60">
        <v>1390</v>
      </c>
      <c r="V60" t="s">
        <v>1037</v>
      </c>
      <c r="W60">
        <v>3991.33</v>
      </c>
      <c r="X60">
        <v>2092.1329999999998</v>
      </c>
      <c r="Y60">
        <v>1.9079999999999999</v>
      </c>
      <c r="Z60">
        <v>17.146999999999998</v>
      </c>
      <c r="AA60">
        <v>252.95023</v>
      </c>
      <c r="AB60">
        <v>7.0696709999999996</v>
      </c>
      <c r="AC60">
        <v>87.400503</v>
      </c>
      <c r="AD60" s="1">
        <v>869</v>
      </c>
      <c r="AE60">
        <v>12</v>
      </c>
      <c r="AF60">
        <v>1273</v>
      </c>
      <c r="AG60">
        <v>79</v>
      </c>
      <c r="AH60">
        <v>15.779111</v>
      </c>
      <c r="AI60">
        <v>3136.3</v>
      </c>
      <c r="AJ60">
        <v>0</v>
      </c>
      <c r="AK60">
        <v>10</v>
      </c>
      <c r="AL60">
        <v>2572</v>
      </c>
      <c r="AM60" t="s">
        <v>1038</v>
      </c>
      <c r="AN60" t="s">
        <v>1039</v>
      </c>
      <c r="AO60">
        <v>3921.8359999999998</v>
      </c>
      <c r="AR60" t="s">
        <v>117</v>
      </c>
      <c r="AS60" t="s">
        <v>120</v>
      </c>
      <c r="AT60" t="s">
        <v>246</v>
      </c>
      <c r="AU60" t="s">
        <v>1037</v>
      </c>
      <c r="AV60" t="s">
        <v>48</v>
      </c>
      <c r="AW60">
        <v>2</v>
      </c>
      <c r="BB60">
        <v>0.65922842692570638</v>
      </c>
      <c r="BC60" t="s">
        <v>69</v>
      </c>
      <c r="BF60" t="s">
        <v>117</v>
      </c>
      <c r="BG60" t="s">
        <v>120</v>
      </c>
      <c r="BH60" t="s">
        <v>1037</v>
      </c>
      <c r="BI60">
        <v>1390</v>
      </c>
      <c r="BJ60">
        <v>2</v>
      </c>
      <c r="BK60" t="s">
        <v>246</v>
      </c>
      <c r="BL60" t="s">
        <v>267</v>
      </c>
      <c r="BM60">
        <v>0.65922842692570638</v>
      </c>
      <c r="BN60" t="s">
        <v>69</v>
      </c>
      <c r="BO60" t="s">
        <v>191</v>
      </c>
      <c r="BP60">
        <v>3991.33</v>
      </c>
    </row>
    <row r="61" spans="1:68" ht="16.5">
      <c r="A61" s="108" t="str">
        <f t="shared" si="18"/>
        <v>삼환교통</v>
      </c>
      <c r="B61" s="109" t="str">
        <f t="shared" si="1"/>
        <v>김우회</v>
      </c>
      <c r="C61" s="110" t="str">
        <f t="shared" si="19"/>
        <v>C</v>
      </c>
      <c r="D61" s="111">
        <f t="shared" si="20"/>
        <v>0.88704613873834204</v>
      </c>
      <c r="E61" s="112">
        <f t="shared" si="21"/>
        <v>2078</v>
      </c>
      <c r="F61" s="113" t="str">
        <f t="shared" si="22"/>
        <v>4</v>
      </c>
      <c r="G61" s="114" t="str">
        <f t="shared" si="23"/>
        <v>72아1204</v>
      </c>
      <c r="H61" s="115">
        <f t="shared" si="24"/>
        <v>3</v>
      </c>
      <c r="I61" s="116">
        <f t="shared" si="8"/>
        <v>2338.98</v>
      </c>
      <c r="J61" s="117">
        <f t="shared" si="25"/>
        <v>1.7496844283647131E-2</v>
      </c>
      <c r="K61" s="117">
        <f t="shared" si="26"/>
        <v>0.30418902780254037</v>
      </c>
      <c r="L61" s="117">
        <f t="shared" si="27"/>
        <v>0.12697842649359978</v>
      </c>
      <c r="M61" s="118">
        <f t="shared" si="28"/>
        <v>9.109</v>
      </c>
      <c r="N61" s="119">
        <f t="shared" si="29"/>
        <v>0.29927575267851797</v>
      </c>
      <c r="O61" s="119">
        <f t="shared" si="30"/>
        <v>9.0210262593096129</v>
      </c>
      <c r="P61" s="220">
        <f t="shared" si="31"/>
        <v>3</v>
      </c>
      <c r="Q61" s="221">
        <f t="shared" si="32"/>
        <v>7</v>
      </c>
      <c r="R61" s="221">
        <f t="shared" si="33"/>
        <v>211</v>
      </c>
      <c r="T61">
        <v>514</v>
      </c>
      <c r="U61">
        <v>2078</v>
      </c>
      <c r="V61" t="s">
        <v>439</v>
      </c>
      <c r="W61">
        <v>2338.98</v>
      </c>
      <c r="X61">
        <v>909.92600000000004</v>
      </c>
      <c r="Y61">
        <v>2.5710000000000002</v>
      </c>
      <c r="Z61">
        <v>9.109</v>
      </c>
      <c r="AA61">
        <v>146.94524100000001</v>
      </c>
      <c r="AB61">
        <v>2.571078</v>
      </c>
      <c r="AC61">
        <v>44.699129999999997</v>
      </c>
      <c r="AD61" s="1">
        <v>297</v>
      </c>
      <c r="AE61">
        <v>7</v>
      </c>
      <c r="AF61">
        <v>211</v>
      </c>
      <c r="AG61">
        <v>67</v>
      </c>
      <c r="AH61">
        <v>15.917357000000001</v>
      </c>
      <c r="AI61">
        <v>75.3</v>
      </c>
      <c r="AJ61">
        <v>0</v>
      </c>
      <c r="AK61">
        <v>3</v>
      </c>
      <c r="AL61">
        <v>1222</v>
      </c>
      <c r="AM61" t="s">
        <v>440</v>
      </c>
      <c r="AN61" t="s">
        <v>1040</v>
      </c>
      <c r="AO61">
        <v>1993.915</v>
      </c>
      <c r="AR61" t="s">
        <v>117</v>
      </c>
      <c r="AS61" t="s">
        <v>120</v>
      </c>
      <c r="AT61" t="s">
        <v>244</v>
      </c>
      <c r="AU61" t="s">
        <v>439</v>
      </c>
      <c r="AV61" t="s">
        <v>48</v>
      </c>
      <c r="AW61">
        <v>3</v>
      </c>
      <c r="BB61">
        <v>0.88704613873834204</v>
      </c>
      <c r="BC61" t="s">
        <v>68</v>
      </c>
      <c r="BF61" t="s">
        <v>117</v>
      </c>
      <c r="BG61" t="s">
        <v>120</v>
      </c>
      <c r="BH61" t="s">
        <v>439</v>
      </c>
      <c r="BI61">
        <v>2078</v>
      </c>
      <c r="BJ61">
        <v>3</v>
      </c>
      <c r="BK61" t="s">
        <v>244</v>
      </c>
      <c r="BL61" t="s">
        <v>267</v>
      </c>
      <c r="BM61">
        <v>0.88704613873834204</v>
      </c>
      <c r="BN61" t="s">
        <v>68</v>
      </c>
      <c r="BO61" t="s">
        <v>180</v>
      </c>
      <c r="BP61">
        <v>2338.98</v>
      </c>
    </row>
    <row r="62" spans="1:68" ht="16.5">
      <c r="A62" s="125" t="str">
        <f t="shared" si="18"/>
        <v>삼환교통</v>
      </c>
      <c r="B62" s="126" t="str">
        <f t="shared" si="1"/>
        <v>김원균</v>
      </c>
      <c r="C62" s="127" t="str">
        <f t="shared" si="19"/>
        <v>F</v>
      </c>
      <c r="D62" s="128">
        <f t="shared" si="20"/>
        <v>0.71362896514349194</v>
      </c>
      <c r="E62" s="129">
        <f t="shared" si="21"/>
        <v>5836</v>
      </c>
      <c r="F62" s="130" t="str">
        <f t="shared" si="22"/>
        <v>급행99</v>
      </c>
      <c r="G62" s="131" t="str">
        <f t="shared" si="23"/>
        <v>70바3151</v>
      </c>
      <c r="H62" s="132">
        <f t="shared" si="24"/>
        <v>17</v>
      </c>
      <c r="I62" s="133">
        <f t="shared" si="8"/>
        <v>2143.9119999999998</v>
      </c>
      <c r="J62" s="134">
        <f t="shared" si="25"/>
        <v>3.3308123017116852E-2</v>
      </c>
      <c r="K62" s="134">
        <f t="shared" si="26"/>
        <v>0.3897487600838197</v>
      </c>
      <c r="L62" s="134">
        <f t="shared" si="27"/>
        <v>0.25280888394672918</v>
      </c>
      <c r="M62" s="135">
        <f t="shared" si="28"/>
        <v>16.721</v>
      </c>
      <c r="N62" s="136">
        <f t="shared" si="29"/>
        <v>0.23321852762613393</v>
      </c>
      <c r="O62" s="136">
        <f t="shared" si="30"/>
        <v>22.482266063159312</v>
      </c>
      <c r="P62" s="218">
        <f t="shared" si="31"/>
        <v>23</v>
      </c>
      <c r="Q62" s="219">
        <f t="shared" si="32"/>
        <v>5</v>
      </c>
      <c r="R62" s="219">
        <f t="shared" si="33"/>
        <v>482</v>
      </c>
      <c r="T62">
        <v>514</v>
      </c>
      <c r="U62">
        <v>5836</v>
      </c>
      <c r="V62" t="s">
        <v>441</v>
      </c>
      <c r="W62">
        <v>2143.9119999999998</v>
      </c>
      <c r="X62">
        <v>1065.1500000000001</v>
      </c>
      <c r="Y62">
        <v>2.0129999999999999</v>
      </c>
      <c r="Z62">
        <v>16.721</v>
      </c>
      <c r="AA62">
        <v>135.84386000000001</v>
      </c>
      <c r="AB62">
        <v>4.5247039999999998</v>
      </c>
      <c r="AC62">
        <v>52.944975999999997</v>
      </c>
      <c r="AD62" s="1">
        <v>542</v>
      </c>
      <c r="AE62">
        <v>5</v>
      </c>
      <c r="AF62">
        <v>482</v>
      </c>
      <c r="AG62">
        <v>79</v>
      </c>
      <c r="AH62">
        <v>15.782178</v>
      </c>
      <c r="AI62">
        <v>2697.3</v>
      </c>
      <c r="AJ62">
        <v>0</v>
      </c>
      <c r="AK62">
        <v>23</v>
      </c>
      <c r="AL62">
        <v>7865</v>
      </c>
      <c r="AM62" t="s">
        <v>442</v>
      </c>
      <c r="AN62" t="s">
        <v>1041</v>
      </c>
      <c r="AO62">
        <v>161.13499999999999</v>
      </c>
      <c r="AR62" t="s">
        <v>117</v>
      </c>
      <c r="AS62" t="s">
        <v>124</v>
      </c>
      <c r="AT62" t="s">
        <v>347</v>
      </c>
      <c r="AU62" t="s">
        <v>441</v>
      </c>
      <c r="AV62" t="s">
        <v>48</v>
      </c>
      <c r="AW62">
        <v>17</v>
      </c>
      <c r="BB62">
        <v>0.71362896514349194</v>
      </c>
      <c r="BC62" t="s">
        <v>69</v>
      </c>
      <c r="BF62" t="s">
        <v>117</v>
      </c>
      <c r="BG62" t="s">
        <v>124</v>
      </c>
      <c r="BH62" t="s">
        <v>441</v>
      </c>
      <c r="BI62">
        <v>5836</v>
      </c>
      <c r="BJ62">
        <v>17</v>
      </c>
      <c r="BK62" t="s">
        <v>347</v>
      </c>
      <c r="BL62" t="s">
        <v>344</v>
      </c>
      <c r="BM62">
        <v>0.71362896514349194</v>
      </c>
      <c r="BN62" t="s">
        <v>69</v>
      </c>
      <c r="BO62" t="s">
        <v>191</v>
      </c>
      <c r="BP62">
        <v>2143.9120000000003</v>
      </c>
    </row>
    <row r="63" spans="1:68" ht="16.5">
      <c r="A63" s="108" t="str">
        <f t="shared" si="18"/>
        <v>삼환교통</v>
      </c>
      <c r="B63" s="109" t="str">
        <f t="shared" si="1"/>
        <v>김유열</v>
      </c>
      <c r="C63" s="110" t="str">
        <f t="shared" si="19"/>
        <v>C</v>
      </c>
      <c r="D63" s="111">
        <f t="shared" si="20"/>
        <v>0.88700000000000001</v>
      </c>
      <c r="E63" s="112">
        <f t="shared" si="21"/>
        <v>5753</v>
      </c>
      <c r="F63" s="113" t="str">
        <f t="shared" si="22"/>
        <v>23</v>
      </c>
      <c r="G63" s="114" t="str">
        <f t="shared" si="23"/>
        <v>70바3105</v>
      </c>
      <c r="H63" s="115">
        <f t="shared" si="24"/>
        <v>1</v>
      </c>
      <c r="I63" s="116">
        <f t="shared" si="8"/>
        <v>751.86599999999999</v>
      </c>
      <c r="J63" s="117">
        <f t="shared" si="25"/>
        <v>8.9249990500979599E-3</v>
      </c>
      <c r="K63" s="117">
        <f t="shared" si="26"/>
        <v>0.39928677444803468</v>
      </c>
      <c r="L63" s="117">
        <f t="shared" si="27"/>
        <v>0.31654576746388319</v>
      </c>
      <c r="M63" s="118">
        <f t="shared" si="28"/>
        <v>13.996</v>
      </c>
      <c r="N63" s="119">
        <f t="shared" si="29"/>
        <v>0.2660048466083052</v>
      </c>
      <c r="O63" s="119">
        <f t="shared" si="30"/>
        <v>19.41835380240628</v>
      </c>
      <c r="P63" s="220">
        <f t="shared" si="31"/>
        <v>3</v>
      </c>
      <c r="Q63" s="221">
        <f t="shared" si="32"/>
        <v>2</v>
      </c>
      <c r="R63" s="221">
        <f t="shared" si="33"/>
        <v>146</v>
      </c>
      <c r="T63">
        <v>514</v>
      </c>
      <c r="U63">
        <v>5753</v>
      </c>
      <c r="V63" t="s">
        <v>1042</v>
      </c>
      <c r="W63">
        <v>751.86599999999999</v>
      </c>
      <c r="X63">
        <v>423.791</v>
      </c>
      <c r="Y63">
        <v>1.774</v>
      </c>
      <c r="Z63">
        <v>13.996</v>
      </c>
      <c r="AA63">
        <v>47.057484000000002</v>
      </c>
      <c r="AB63">
        <v>0.41998799999999997</v>
      </c>
      <c r="AC63">
        <v>18.789431</v>
      </c>
      <c r="AD63" s="1">
        <v>238</v>
      </c>
      <c r="AE63">
        <v>2</v>
      </c>
      <c r="AF63">
        <v>146</v>
      </c>
      <c r="AG63">
        <v>70</v>
      </c>
      <c r="AH63">
        <v>15.977607000000001</v>
      </c>
      <c r="AI63">
        <v>11.7</v>
      </c>
      <c r="AJ63">
        <v>0</v>
      </c>
      <c r="AK63">
        <v>3</v>
      </c>
      <c r="AL63">
        <v>218</v>
      </c>
      <c r="AM63" t="s">
        <v>1043</v>
      </c>
      <c r="AN63" t="s">
        <v>1044</v>
      </c>
      <c r="AO63">
        <v>751.86599999999999</v>
      </c>
      <c r="AR63" t="s">
        <v>117</v>
      </c>
      <c r="AS63" t="s">
        <v>119</v>
      </c>
      <c r="AT63" t="s">
        <v>943</v>
      </c>
      <c r="AU63" t="s">
        <v>1042</v>
      </c>
      <c r="AV63" t="s">
        <v>48</v>
      </c>
      <c r="AW63">
        <v>1</v>
      </c>
      <c r="BB63">
        <v>0.88700000000000001</v>
      </c>
      <c r="BC63" t="s">
        <v>68</v>
      </c>
      <c r="BF63" t="s">
        <v>117</v>
      </c>
      <c r="BG63" t="s">
        <v>119</v>
      </c>
      <c r="BH63" t="s">
        <v>1042</v>
      </c>
      <c r="BI63">
        <v>5753</v>
      </c>
      <c r="BJ63">
        <v>1</v>
      </c>
      <c r="BK63" t="s">
        <v>943</v>
      </c>
      <c r="BL63" t="s">
        <v>178</v>
      </c>
      <c r="BM63">
        <v>0.88700000000000001</v>
      </c>
      <c r="BN63" t="s">
        <v>68</v>
      </c>
      <c r="BO63" t="s">
        <v>180</v>
      </c>
      <c r="BP63">
        <v>751.86599999999999</v>
      </c>
    </row>
    <row r="64" spans="1:68" ht="16.5">
      <c r="A64" s="125" t="str">
        <f t="shared" si="18"/>
        <v>삼환교통</v>
      </c>
      <c r="B64" s="126" t="str">
        <f t="shared" si="1"/>
        <v>김일권</v>
      </c>
      <c r="C64" s="127" t="str">
        <f t="shared" si="19"/>
        <v>S</v>
      </c>
      <c r="D64" s="128">
        <f t="shared" si="20"/>
        <v>1.0591666666666666</v>
      </c>
      <c r="E64" s="129">
        <f t="shared" si="21"/>
        <v>5572</v>
      </c>
      <c r="F64" s="130" t="str">
        <f t="shared" si="22"/>
        <v>79</v>
      </c>
      <c r="G64" s="131" t="str">
        <f t="shared" si="23"/>
        <v>70바3153</v>
      </c>
      <c r="H64" s="132">
        <f t="shared" si="24"/>
        <v>1</v>
      </c>
      <c r="I64" s="133">
        <f t="shared" si="8"/>
        <v>670.16800000000001</v>
      </c>
      <c r="J64" s="134">
        <f t="shared" si="25"/>
        <v>1.4439572913348556E-2</v>
      </c>
      <c r="K64" s="134">
        <f t="shared" si="26"/>
        <v>0.30574805763974128</v>
      </c>
      <c r="L64" s="134">
        <f t="shared" si="27"/>
        <v>0.26709720547683563</v>
      </c>
      <c r="M64" s="135">
        <f t="shared" si="28"/>
        <v>6.98</v>
      </c>
      <c r="N64" s="136">
        <f t="shared" si="29"/>
        <v>0</v>
      </c>
      <c r="O64" s="136">
        <f t="shared" si="30"/>
        <v>2.0890284227238545</v>
      </c>
      <c r="P64" s="218">
        <f t="shared" si="31"/>
        <v>0</v>
      </c>
      <c r="Q64" s="219">
        <f t="shared" si="32"/>
        <v>0</v>
      </c>
      <c r="R64" s="219">
        <f t="shared" si="33"/>
        <v>14</v>
      </c>
      <c r="T64">
        <v>514</v>
      </c>
      <c r="U64">
        <v>5572</v>
      </c>
      <c r="V64" t="s">
        <v>1045</v>
      </c>
      <c r="W64">
        <v>670.16800000000001</v>
      </c>
      <c r="X64">
        <v>263.589</v>
      </c>
      <c r="Y64">
        <v>2.5419999999999998</v>
      </c>
      <c r="Z64">
        <v>6.98</v>
      </c>
      <c r="AA64">
        <v>38.262211999999998</v>
      </c>
      <c r="AB64">
        <v>0.55249000000000004</v>
      </c>
      <c r="AC64">
        <v>11.698596999999999</v>
      </c>
      <c r="AD64" s="1">
        <v>179</v>
      </c>
      <c r="AE64">
        <v>0</v>
      </c>
      <c r="AF64">
        <v>14</v>
      </c>
      <c r="AG64">
        <v>67</v>
      </c>
      <c r="AH64">
        <v>17.515139999999999</v>
      </c>
      <c r="AI64">
        <v>74.2</v>
      </c>
      <c r="AJ64">
        <v>0</v>
      </c>
      <c r="AK64">
        <v>0</v>
      </c>
      <c r="AL64">
        <v>0</v>
      </c>
      <c r="AM64" t="s">
        <v>1046</v>
      </c>
      <c r="AN64" t="s">
        <v>1047</v>
      </c>
      <c r="AO64">
        <v>670.16800000000001</v>
      </c>
      <c r="AR64" t="s">
        <v>117</v>
      </c>
      <c r="AS64" t="s">
        <v>123</v>
      </c>
      <c r="AT64" t="s">
        <v>325</v>
      </c>
      <c r="AU64" t="s">
        <v>1045</v>
      </c>
      <c r="AV64" t="s">
        <v>48</v>
      </c>
      <c r="AW64">
        <v>1</v>
      </c>
      <c r="BB64">
        <v>1.0591666666666666</v>
      </c>
      <c r="BC64" t="s">
        <v>891</v>
      </c>
      <c r="BF64" t="s">
        <v>117</v>
      </c>
      <c r="BG64" t="s">
        <v>123</v>
      </c>
      <c r="BH64" t="s">
        <v>1045</v>
      </c>
      <c r="BI64">
        <v>5572</v>
      </c>
      <c r="BJ64">
        <v>1</v>
      </c>
      <c r="BK64" t="s">
        <v>325</v>
      </c>
      <c r="BL64" t="s">
        <v>178</v>
      </c>
      <c r="BM64">
        <v>1.0591666666666666</v>
      </c>
      <c r="BN64" t="s">
        <v>891</v>
      </c>
      <c r="BO64" t="s">
        <v>892</v>
      </c>
      <c r="BP64">
        <v>670.16800000000001</v>
      </c>
    </row>
    <row r="65" spans="1:68" ht="16.5">
      <c r="A65" s="108" t="str">
        <f t="shared" si="18"/>
        <v>삼환교통</v>
      </c>
      <c r="B65" s="109" t="str">
        <f t="shared" si="1"/>
        <v>김재훈</v>
      </c>
      <c r="C65" s="110" t="str">
        <f t="shared" si="19"/>
        <v>C</v>
      </c>
      <c r="D65" s="111">
        <f t="shared" si="20"/>
        <v>0.8924470114413896</v>
      </c>
      <c r="E65" s="112">
        <f t="shared" si="21"/>
        <v>8403</v>
      </c>
      <c r="F65" s="113" t="str">
        <f t="shared" si="22"/>
        <v>62</v>
      </c>
      <c r="G65" s="114" t="str">
        <f t="shared" si="23"/>
        <v>70바3177</v>
      </c>
      <c r="H65" s="115">
        <f t="shared" si="24"/>
        <v>2</v>
      </c>
      <c r="I65" s="116">
        <f t="shared" si="8"/>
        <v>2026.45</v>
      </c>
      <c r="J65" s="117">
        <f t="shared" si="25"/>
        <v>1.419975139853941E-2</v>
      </c>
      <c r="K65" s="117">
        <f t="shared" si="26"/>
        <v>0.35329166465931566</v>
      </c>
      <c r="L65" s="117">
        <f t="shared" si="27"/>
        <v>0.1682745688272595</v>
      </c>
      <c r="M65" s="118">
        <f t="shared" si="28"/>
        <v>8.5259999999999998</v>
      </c>
      <c r="N65" s="119">
        <f t="shared" si="29"/>
        <v>0</v>
      </c>
      <c r="O65" s="119">
        <f t="shared" si="30"/>
        <v>2.1712847590614128</v>
      </c>
      <c r="P65" s="220">
        <f t="shared" si="31"/>
        <v>19</v>
      </c>
      <c r="Q65" s="221">
        <f t="shared" si="32"/>
        <v>0</v>
      </c>
      <c r="R65" s="221">
        <f t="shared" si="33"/>
        <v>44</v>
      </c>
      <c r="T65">
        <v>514</v>
      </c>
      <c r="U65">
        <v>8403</v>
      </c>
      <c r="V65" t="s">
        <v>443</v>
      </c>
      <c r="W65">
        <v>2026.45</v>
      </c>
      <c r="X65">
        <v>977.80200000000002</v>
      </c>
      <c r="Y65">
        <v>2.0720000000000001</v>
      </c>
      <c r="Z65">
        <v>8.5259999999999998</v>
      </c>
      <c r="AA65">
        <v>144.05385999999999</v>
      </c>
      <c r="AB65">
        <v>2.0455290000000002</v>
      </c>
      <c r="AC65">
        <v>50.893028000000001</v>
      </c>
      <c r="AD65" s="1">
        <v>341</v>
      </c>
      <c r="AE65">
        <v>0</v>
      </c>
      <c r="AF65">
        <v>44</v>
      </c>
      <c r="AG65">
        <v>88</v>
      </c>
      <c r="AH65">
        <v>14.067307</v>
      </c>
      <c r="AI65">
        <v>756.9</v>
      </c>
      <c r="AJ65">
        <v>71.3</v>
      </c>
      <c r="AK65">
        <v>19</v>
      </c>
      <c r="AL65">
        <v>1690</v>
      </c>
      <c r="AM65" t="s">
        <v>444</v>
      </c>
      <c r="AN65" t="s">
        <v>1048</v>
      </c>
      <c r="AO65">
        <v>1915.644</v>
      </c>
      <c r="AR65" t="s">
        <v>117</v>
      </c>
      <c r="AS65" t="s">
        <v>122</v>
      </c>
      <c r="AT65" t="s">
        <v>306</v>
      </c>
      <c r="AU65" t="s">
        <v>443</v>
      </c>
      <c r="AV65" t="s">
        <v>48</v>
      </c>
      <c r="AW65">
        <v>2</v>
      </c>
      <c r="BB65">
        <v>0.8924470114413896</v>
      </c>
      <c r="BC65" t="s">
        <v>68</v>
      </c>
      <c r="BF65" t="s">
        <v>117</v>
      </c>
      <c r="BG65" t="s">
        <v>122</v>
      </c>
      <c r="BH65" t="s">
        <v>443</v>
      </c>
      <c r="BI65">
        <v>8403</v>
      </c>
      <c r="BJ65">
        <v>2</v>
      </c>
      <c r="BK65" t="s">
        <v>306</v>
      </c>
      <c r="BL65" t="s">
        <v>348</v>
      </c>
      <c r="BM65">
        <v>0.8924470114413896</v>
      </c>
      <c r="BN65" t="s">
        <v>68</v>
      </c>
      <c r="BO65" t="s">
        <v>180</v>
      </c>
      <c r="BP65">
        <v>2026.45</v>
      </c>
    </row>
    <row r="66" spans="1:68" ht="16.5">
      <c r="A66" s="125" t="str">
        <f t="shared" si="18"/>
        <v>삼환교통</v>
      </c>
      <c r="B66" s="126" t="str">
        <f t="shared" si="1"/>
        <v>김정배</v>
      </c>
      <c r="C66" s="127" t="str">
        <f t="shared" si="19"/>
        <v>D</v>
      </c>
      <c r="D66" s="128">
        <f t="shared" si="20"/>
        <v>0.82153803929742197</v>
      </c>
      <c r="E66" s="129">
        <f t="shared" si="21"/>
        <v>4124</v>
      </c>
      <c r="F66" s="130" t="str">
        <f t="shared" si="22"/>
        <v>23</v>
      </c>
      <c r="G66" s="131" t="str">
        <f t="shared" si="23"/>
        <v>72아1009</v>
      </c>
      <c r="H66" s="132">
        <f t="shared" si="24"/>
        <v>5</v>
      </c>
      <c r="I66" s="133">
        <f t="shared" si="8"/>
        <v>596.26599999999996</v>
      </c>
      <c r="J66" s="134">
        <f t="shared" si="25"/>
        <v>1.6043555941214885E-2</v>
      </c>
      <c r="K66" s="134">
        <f t="shared" si="26"/>
        <v>0.36309996813116241</v>
      </c>
      <c r="L66" s="134">
        <f t="shared" si="27"/>
        <v>0.19957535730697373</v>
      </c>
      <c r="M66" s="135">
        <f t="shared" si="28"/>
        <v>13.244999999999999</v>
      </c>
      <c r="N66" s="136">
        <f t="shared" si="29"/>
        <v>0.16771038429157459</v>
      </c>
      <c r="O66" s="136">
        <f t="shared" si="30"/>
        <v>56.853820274843784</v>
      </c>
      <c r="P66" s="218">
        <f t="shared" si="31"/>
        <v>0</v>
      </c>
      <c r="Q66" s="219">
        <f t="shared" si="32"/>
        <v>1</v>
      </c>
      <c r="R66" s="219">
        <f t="shared" si="33"/>
        <v>339</v>
      </c>
      <c r="T66">
        <v>514</v>
      </c>
      <c r="U66">
        <v>4124</v>
      </c>
      <c r="V66" t="s">
        <v>885</v>
      </c>
      <c r="W66">
        <v>596.26599999999996</v>
      </c>
      <c r="X66">
        <v>333.93599999999998</v>
      </c>
      <c r="Y66">
        <v>1.786</v>
      </c>
      <c r="Z66">
        <v>13.244999999999999</v>
      </c>
      <c r="AA66">
        <v>35.423318999999999</v>
      </c>
      <c r="AB66">
        <v>0.56831600000000004</v>
      </c>
      <c r="AC66">
        <v>12.862206</v>
      </c>
      <c r="AD66" s="1">
        <v>119</v>
      </c>
      <c r="AE66">
        <v>1</v>
      </c>
      <c r="AF66">
        <v>339</v>
      </c>
      <c r="AG66">
        <v>76</v>
      </c>
      <c r="AH66">
        <v>16.832584000000001</v>
      </c>
      <c r="AI66">
        <v>119.2</v>
      </c>
      <c r="AJ66">
        <v>0</v>
      </c>
      <c r="AK66">
        <v>0</v>
      </c>
      <c r="AL66">
        <v>0</v>
      </c>
      <c r="AM66" t="s">
        <v>886</v>
      </c>
      <c r="AN66" t="s">
        <v>1049</v>
      </c>
      <c r="AO66">
        <v>138.31700000000001</v>
      </c>
      <c r="AR66" t="s">
        <v>117</v>
      </c>
      <c r="AS66" t="s">
        <v>119</v>
      </c>
      <c r="AT66" t="s">
        <v>241</v>
      </c>
      <c r="AU66" t="s">
        <v>885</v>
      </c>
      <c r="AV66" t="s">
        <v>48</v>
      </c>
      <c r="AW66">
        <v>5</v>
      </c>
      <c r="BB66">
        <v>0.82153803929742197</v>
      </c>
      <c r="BC66" t="s">
        <v>66</v>
      </c>
      <c r="BF66" t="s">
        <v>117</v>
      </c>
      <c r="BG66" t="s">
        <v>119</v>
      </c>
      <c r="BH66" t="s">
        <v>885</v>
      </c>
      <c r="BI66">
        <v>4124</v>
      </c>
      <c r="BJ66">
        <v>5</v>
      </c>
      <c r="BK66" t="s">
        <v>241</v>
      </c>
      <c r="BL66" t="s">
        <v>212</v>
      </c>
      <c r="BM66">
        <v>0.82153803929742197</v>
      </c>
      <c r="BN66" t="s">
        <v>66</v>
      </c>
      <c r="BO66" t="s">
        <v>182</v>
      </c>
      <c r="BP66">
        <v>508.37900000000002</v>
      </c>
    </row>
    <row r="67" spans="1:68" ht="16.5">
      <c r="A67" s="108" t="str">
        <f t="shared" si="18"/>
        <v>삼환교통</v>
      </c>
      <c r="B67" s="109" t="str">
        <f t="shared" si="1"/>
        <v>김정윤</v>
      </c>
      <c r="C67" s="110" t="str">
        <f t="shared" si="19"/>
        <v>C</v>
      </c>
      <c r="D67" s="111">
        <f t="shared" si="20"/>
        <v>0.87303746158122042</v>
      </c>
      <c r="E67" s="112">
        <f t="shared" si="21"/>
        <v>1547</v>
      </c>
      <c r="F67" s="113" t="str">
        <f t="shared" si="22"/>
        <v>58</v>
      </c>
      <c r="G67" s="114" t="str">
        <f t="shared" si="23"/>
        <v>72아1199</v>
      </c>
      <c r="H67" s="115">
        <f t="shared" si="24"/>
        <v>4</v>
      </c>
      <c r="I67" s="116">
        <f t="shared" si="8"/>
        <v>2329.085</v>
      </c>
      <c r="J67" s="117">
        <f t="shared" si="25"/>
        <v>2.3537751379380748E-2</v>
      </c>
      <c r="K67" s="117">
        <f t="shared" si="26"/>
        <v>0.36347160498080266</v>
      </c>
      <c r="L67" s="117">
        <f t="shared" si="27"/>
        <v>0.27263925532988276</v>
      </c>
      <c r="M67" s="118">
        <f t="shared" si="28"/>
        <v>10.256</v>
      </c>
      <c r="N67" s="119">
        <f t="shared" si="29"/>
        <v>0</v>
      </c>
      <c r="O67" s="119">
        <f t="shared" si="30"/>
        <v>13.481689161194202</v>
      </c>
      <c r="P67" s="220">
        <f t="shared" si="31"/>
        <v>2</v>
      </c>
      <c r="Q67" s="221">
        <f t="shared" si="32"/>
        <v>0</v>
      </c>
      <c r="R67" s="221">
        <f t="shared" si="33"/>
        <v>314</v>
      </c>
      <c r="T67">
        <v>514</v>
      </c>
      <c r="U67">
        <v>1547</v>
      </c>
      <c r="V67" t="s">
        <v>445</v>
      </c>
      <c r="W67">
        <v>2329.085</v>
      </c>
      <c r="X67">
        <v>924.91499999999996</v>
      </c>
      <c r="Y67">
        <v>2.5179999999999998</v>
      </c>
      <c r="Z67">
        <v>10.256</v>
      </c>
      <c r="AA67">
        <v>157.67691400000001</v>
      </c>
      <c r="AB67">
        <v>3.71136</v>
      </c>
      <c r="AC67">
        <v>57.311081000000001</v>
      </c>
      <c r="AD67" s="1">
        <v>635</v>
      </c>
      <c r="AE67">
        <v>0</v>
      </c>
      <c r="AF67">
        <v>314</v>
      </c>
      <c r="AG67">
        <v>76</v>
      </c>
      <c r="AH67">
        <v>14.771248999999999</v>
      </c>
      <c r="AI67">
        <v>1772.6</v>
      </c>
      <c r="AJ67">
        <v>0</v>
      </c>
      <c r="AK67">
        <v>2</v>
      </c>
      <c r="AL67">
        <v>308</v>
      </c>
      <c r="AM67" t="s">
        <v>446</v>
      </c>
      <c r="AN67" t="s">
        <v>1050</v>
      </c>
      <c r="AO67">
        <v>1986.9880000000001</v>
      </c>
      <c r="AR67" t="s">
        <v>117</v>
      </c>
      <c r="AS67" t="s">
        <v>121</v>
      </c>
      <c r="AT67" t="s">
        <v>282</v>
      </c>
      <c r="AU67" t="s">
        <v>445</v>
      </c>
      <c r="AV67" t="s">
        <v>48</v>
      </c>
      <c r="AW67">
        <v>4</v>
      </c>
      <c r="BB67">
        <v>0.87303746158122042</v>
      </c>
      <c r="BC67" t="s">
        <v>68</v>
      </c>
      <c r="BF67" t="s">
        <v>117</v>
      </c>
      <c r="BG67" t="s">
        <v>121</v>
      </c>
      <c r="BH67" t="s">
        <v>445</v>
      </c>
      <c r="BI67">
        <v>1547</v>
      </c>
      <c r="BJ67">
        <v>4</v>
      </c>
      <c r="BK67" t="s">
        <v>282</v>
      </c>
      <c r="BL67" t="s">
        <v>277</v>
      </c>
      <c r="BM67">
        <v>0.87303746158122042</v>
      </c>
      <c r="BN67" t="s">
        <v>68</v>
      </c>
      <c r="BO67" t="s">
        <v>180</v>
      </c>
      <c r="BP67">
        <v>2329.085</v>
      </c>
    </row>
    <row r="68" spans="1:68" ht="16.5">
      <c r="A68" s="125" t="str">
        <f t="shared" si="18"/>
        <v>삼환교통</v>
      </c>
      <c r="B68" s="126" t="str">
        <f t="shared" si="1"/>
        <v>김정준</v>
      </c>
      <c r="C68" s="127" t="str">
        <f t="shared" si="19"/>
        <v>F</v>
      </c>
      <c r="D68" s="128">
        <f t="shared" si="20"/>
        <v>0.77305309612681206</v>
      </c>
      <c r="E68" s="129">
        <f t="shared" si="21"/>
        <v>8901</v>
      </c>
      <c r="F68" s="130" t="str">
        <f t="shared" si="22"/>
        <v>79</v>
      </c>
      <c r="G68" s="131" t="str">
        <f t="shared" si="23"/>
        <v>70바3166</v>
      </c>
      <c r="H68" s="132">
        <f t="shared" si="24"/>
        <v>3</v>
      </c>
      <c r="I68" s="133">
        <f t="shared" si="8"/>
        <v>2287.174</v>
      </c>
      <c r="J68" s="134">
        <f t="shared" si="25"/>
        <v>1.2160065086877284E-2</v>
      </c>
      <c r="K68" s="134">
        <f t="shared" si="26"/>
        <v>0.33573185671827055</v>
      </c>
      <c r="L68" s="134">
        <f t="shared" si="27"/>
        <v>0.34409275376512677</v>
      </c>
      <c r="M68" s="135">
        <f t="shared" si="28"/>
        <v>13.146000000000001</v>
      </c>
      <c r="N68" s="136">
        <f t="shared" si="29"/>
        <v>0.13116623396383484</v>
      </c>
      <c r="O68" s="136">
        <f t="shared" si="30"/>
        <v>17.707441585117703</v>
      </c>
      <c r="P68" s="218">
        <f t="shared" si="31"/>
        <v>2</v>
      </c>
      <c r="Q68" s="219">
        <f t="shared" si="32"/>
        <v>3</v>
      </c>
      <c r="R68" s="219">
        <f t="shared" si="33"/>
        <v>405</v>
      </c>
      <c r="T68">
        <v>514</v>
      </c>
      <c r="U68">
        <v>8901</v>
      </c>
      <c r="V68" t="s">
        <v>447</v>
      </c>
      <c r="W68">
        <v>2287.174</v>
      </c>
      <c r="X68">
        <v>1184.4359999999999</v>
      </c>
      <c r="Y68">
        <v>1.931</v>
      </c>
      <c r="Z68">
        <v>13.146000000000001</v>
      </c>
      <c r="AA68">
        <v>132.67190500000001</v>
      </c>
      <c r="AB68">
        <v>1.613299</v>
      </c>
      <c r="AC68">
        <v>44.542185000000003</v>
      </c>
      <c r="AD68" s="1">
        <v>787</v>
      </c>
      <c r="AE68">
        <v>3</v>
      </c>
      <c r="AF68">
        <v>405</v>
      </c>
      <c r="AG68">
        <v>74</v>
      </c>
      <c r="AH68">
        <v>17.239324</v>
      </c>
      <c r="AI68">
        <v>346.9</v>
      </c>
      <c r="AJ68">
        <v>0</v>
      </c>
      <c r="AK68">
        <v>2</v>
      </c>
      <c r="AL68">
        <v>188</v>
      </c>
      <c r="AM68" t="s">
        <v>448</v>
      </c>
      <c r="AN68" t="s">
        <v>1051</v>
      </c>
      <c r="AO68">
        <v>2107.2199999999998</v>
      </c>
      <c r="AR68" t="s">
        <v>117</v>
      </c>
      <c r="AS68" t="s">
        <v>123</v>
      </c>
      <c r="AT68" t="s">
        <v>328</v>
      </c>
      <c r="AU68" t="s">
        <v>447</v>
      </c>
      <c r="AV68" t="s">
        <v>48</v>
      </c>
      <c r="AW68">
        <v>3</v>
      </c>
      <c r="BB68">
        <v>0.77305309612681206</v>
      </c>
      <c r="BC68" t="s">
        <v>69</v>
      </c>
      <c r="BF68" t="s">
        <v>117</v>
      </c>
      <c r="BG68" t="s">
        <v>123</v>
      </c>
      <c r="BH68" t="s">
        <v>447</v>
      </c>
      <c r="BI68">
        <v>8901</v>
      </c>
      <c r="BJ68">
        <v>3</v>
      </c>
      <c r="BK68" t="s">
        <v>328</v>
      </c>
      <c r="BL68" t="s">
        <v>333</v>
      </c>
      <c r="BM68">
        <v>0.77305309612681206</v>
      </c>
      <c r="BN68" t="s">
        <v>69</v>
      </c>
      <c r="BO68" t="s">
        <v>191</v>
      </c>
      <c r="BP68">
        <v>2287.174</v>
      </c>
    </row>
    <row r="69" spans="1:68" ht="16.5">
      <c r="A69" s="108" t="str">
        <f t="shared" si="18"/>
        <v>삼환교통</v>
      </c>
      <c r="B69" s="109" t="str">
        <f t="shared" ref="B69:B132" si="34">IF(BH69="NULL", E69, BH69)</f>
        <v>김종인</v>
      </c>
      <c r="C69" s="110" t="str">
        <f t="shared" si="19"/>
        <v>B</v>
      </c>
      <c r="D69" s="111">
        <f t="shared" si="20"/>
        <v>0.92333333333333345</v>
      </c>
      <c r="E69" s="112">
        <f t="shared" si="21"/>
        <v>7151</v>
      </c>
      <c r="F69" s="113" t="str">
        <f t="shared" si="22"/>
        <v>62</v>
      </c>
      <c r="G69" s="114" t="str">
        <f t="shared" si="23"/>
        <v>72아1192</v>
      </c>
      <c r="H69" s="115">
        <f t="shared" si="24"/>
        <v>1</v>
      </c>
      <c r="I69" s="116">
        <f t="shared" ref="I69:I132" si="35">W69</f>
        <v>1930.962</v>
      </c>
      <c r="J69" s="117">
        <f t="shared" si="25"/>
        <v>2.6691750072711678E-3</v>
      </c>
      <c r="K69" s="117">
        <f t="shared" si="26"/>
        <v>0.34710104901288746</v>
      </c>
      <c r="L69" s="117">
        <f t="shared" si="27"/>
        <v>0.23252658519432284</v>
      </c>
      <c r="M69" s="118">
        <f t="shared" si="28"/>
        <v>7.2409999999999997</v>
      </c>
      <c r="N69" s="119">
        <f t="shared" si="29"/>
        <v>0</v>
      </c>
      <c r="O69" s="119">
        <f t="shared" si="30"/>
        <v>3.625136072071848</v>
      </c>
      <c r="P69" s="220">
        <f t="shared" si="31"/>
        <v>2</v>
      </c>
      <c r="Q69" s="221">
        <f t="shared" si="32"/>
        <v>0</v>
      </c>
      <c r="R69" s="221">
        <f t="shared" si="33"/>
        <v>70</v>
      </c>
      <c r="T69">
        <v>514</v>
      </c>
      <c r="U69">
        <v>7151</v>
      </c>
      <c r="V69" t="s">
        <v>449</v>
      </c>
      <c r="W69">
        <v>1930.962</v>
      </c>
      <c r="X69">
        <v>871.26400000000001</v>
      </c>
      <c r="Y69">
        <v>2.2160000000000002</v>
      </c>
      <c r="Z69">
        <v>7.2409999999999997</v>
      </c>
      <c r="AA69">
        <v>135.48718199999999</v>
      </c>
      <c r="AB69">
        <v>0.36163899999999999</v>
      </c>
      <c r="AC69">
        <v>47.027743000000001</v>
      </c>
      <c r="AD69" s="1">
        <v>449</v>
      </c>
      <c r="AE69">
        <v>0</v>
      </c>
      <c r="AF69">
        <v>70</v>
      </c>
      <c r="AG69">
        <v>66</v>
      </c>
      <c r="AH69">
        <v>14.251989999999999</v>
      </c>
      <c r="AI69">
        <v>9</v>
      </c>
      <c r="AJ69">
        <v>0</v>
      </c>
      <c r="AK69">
        <v>2</v>
      </c>
      <c r="AL69">
        <v>185</v>
      </c>
      <c r="AM69" t="s">
        <v>450</v>
      </c>
      <c r="AN69" t="s">
        <v>1052</v>
      </c>
      <c r="AO69">
        <v>1930.962</v>
      </c>
      <c r="AR69" t="s">
        <v>117</v>
      </c>
      <c r="AS69" t="s">
        <v>122</v>
      </c>
      <c r="AT69" t="s">
        <v>317</v>
      </c>
      <c r="AU69" t="s">
        <v>449</v>
      </c>
      <c r="AV69" t="s">
        <v>48</v>
      </c>
      <c r="AW69">
        <v>1</v>
      </c>
      <c r="BB69">
        <v>0.92333333333333345</v>
      </c>
      <c r="BC69" t="s">
        <v>67</v>
      </c>
      <c r="BF69" t="s">
        <v>117</v>
      </c>
      <c r="BG69" t="s">
        <v>122</v>
      </c>
      <c r="BH69" t="s">
        <v>449</v>
      </c>
      <c r="BI69">
        <v>7151</v>
      </c>
      <c r="BJ69">
        <v>1</v>
      </c>
      <c r="BK69" t="s">
        <v>317</v>
      </c>
      <c r="BL69" t="s">
        <v>178</v>
      </c>
      <c r="BM69">
        <v>0.92333333333333345</v>
      </c>
      <c r="BN69" t="s">
        <v>67</v>
      </c>
      <c r="BO69" t="s">
        <v>179</v>
      </c>
      <c r="BP69">
        <v>1930.962</v>
      </c>
    </row>
    <row r="70" spans="1:68" ht="16.5">
      <c r="A70" s="125" t="str">
        <f t="shared" si="18"/>
        <v>삼환교통</v>
      </c>
      <c r="B70" s="126" t="str">
        <f t="shared" si="34"/>
        <v>김종필</v>
      </c>
      <c r="C70" s="127" t="str">
        <f t="shared" si="19"/>
        <v>F</v>
      </c>
      <c r="D70" s="128">
        <f t="shared" si="20"/>
        <v>0.79774208595144303</v>
      </c>
      <c r="E70" s="129">
        <f t="shared" si="21"/>
        <v>8435</v>
      </c>
      <c r="F70" s="130" t="str">
        <f t="shared" si="22"/>
        <v>4</v>
      </c>
      <c r="G70" s="131" t="str">
        <f t="shared" si="23"/>
        <v>72아1223</v>
      </c>
      <c r="H70" s="132">
        <f t="shared" si="24"/>
        <v>3</v>
      </c>
      <c r="I70" s="133">
        <f t="shared" si="35"/>
        <v>2030.376</v>
      </c>
      <c r="J70" s="134">
        <f t="shared" si="25"/>
        <v>3.4798368300855372E-2</v>
      </c>
      <c r="K70" s="134">
        <f t="shared" si="26"/>
        <v>0.3311322757091954</v>
      </c>
      <c r="L70" s="134">
        <f t="shared" si="27"/>
        <v>0.26349799249006095</v>
      </c>
      <c r="M70" s="135">
        <f t="shared" si="28"/>
        <v>12.356999999999999</v>
      </c>
      <c r="N70" s="136">
        <f t="shared" si="29"/>
        <v>0.49251961213095508</v>
      </c>
      <c r="O70" s="136">
        <f t="shared" si="30"/>
        <v>29.895940456348971</v>
      </c>
      <c r="P70" s="218">
        <f t="shared" si="31"/>
        <v>6</v>
      </c>
      <c r="Q70" s="219">
        <f t="shared" si="32"/>
        <v>10</v>
      </c>
      <c r="R70" s="219">
        <f t="shared" si="33"/>
        <v>607</v>
      </c>
      <c r="T70">
        <v>514</v>
      </c>
      <c r="U70">
        <v>8435</v>
      </c>
      <c r="V70" t="s">
        <v>451</v>
      </c>
      <c r="W70">
        <v>2030.376</v>
      </c>
      <c r="X70">
        <v>874.57299999999998</v>
      </c>
      <c r="Y70">
        <v>2.3220000000000001</v>
      </c>
      <c r="Z70">
        <v>12.356999999999999</v>
      </c>
      <c r="AA70">
        <v>124.653862</v>
      </c>
      <c r="AB70">
        <v>4.3377509999999999</v>
      </c>
      <c r="AC70">
        <v>41.276916999999997</v>
      </c>
      <c r="AD70" s="1">
        <v>535</v>
      </c>
      <c r="AE70">
        <v>10</v>
      </c>
      <c r="AF70">
        <v>607</v>
      </c>
      <c r="AG70">
        <v>76</v>
      </c>
      <c r="AH70">
        <v>16.288111000000001</v>
      </c>
      <c r="AI70">
        <v>611.6</v>
      </c>
      <c r="AJ70">
        <v>0</v>
      </c>
      <c r="AK70">
        <v>6</v>
      </c>
      <c r="AL70">
        <v>1630</v>
      </c>
      <c r="AM70" t="s">
        <v>452</v>
      </c>
      <c r="AN70" t="s">
        <v>1053</v>
      </c>
      <c r="AO70">
        <v>1682.826</v>
      </c>
      <c r="AR70" t="s">
        <v>117</v>
      </c>
      <c r="AS70" t="s">
        <v>120</v>
      </c>
      <c r="AT70" t="s">
        <v>260</v>
      </c>
      <c r="AU70" t="s">
        <v>451</v>
      </c>
      <c r="AV70" t="s">
        <v>48</v>
      </c>
      <c r="AW70">
        <v>3</v>
      </c>
      <c r="BB70">
        <v>0.79774208595144303</v>
      </c>
      <c r="BC70" t="s">
        <v>69</v>
      </c>
      <c r="BF70" t="s">
        <v>117</v>
      </c>
      <c r="BG70" t="s">
        <v>120</v>
      </c>
      <c r="BH70" t="s">
        <v>451</v>
      </c>
      <c r="BI70">
        <v>8435</v>
      </c>
      <c r="BJ70">
        <v>3</v>
      </c>
      <c r="BK70" t="s">
        <v>260</v>
      </c>
      <c r="BL70" t="s">
        <v>351</v>
      </c>
      <c r="BM70">
        <v>0.79774208595144303</v>
      </c>
      <c r="BN70" t="s">
        <v>69</v>
      </c>
      <c r="BO70" t="s">
        <v>191</v>
      </c>
      <c r="BP70">
        <v>2030.376</v>
      </c>
    </row>
    <row r="71" spans="1:68" ht="16.5">
      <c r="A71" s="108" t="str">
        <f t="shared" ref="A71:A86" si="36">BF71</f>
        <v>삼환교통</v>
      </c>
      <c r="B71" s="109" t="str">
        <f t="shared" si="34"/>
        <v>김주한</v>
      </c>
      <c r="C71" s="110" t="str">
        <f t="shared" ref="C71:C86" si="37">BN71</f>
        <v>B</v>
      </c>
      <c r="D71" s="111">
        <f t="shared" ref="D71:D86" si="38">BM71</f>
        <v>0.91959600362197014</v>
      </c>
      <c r="E71" s="112">
        <f t="shared" ref="E71:E86" si="39">U71</f>
        <v>8912</v>
      </c>
      <c r="F71" s="113" t="str">
        <f t="shared" ref="F71:F86" si="40">BG71</f>
        <v>4</v>
      </c>
      <c r="G71" s="114" t="str">
        <f t="shared" ref="G71:G86" si="41">BK71</f>
        <v>72아1205</v>
      </c>
      <c r="H71" s="115">
        <f t="shared" ref="H71:H86" si="42">BJ71</f>
        <v>3</v>
      </c>
      <c r="I71" s="116">
        <f t="shared" si="35"/>
        <v>2434.9430000000002</v>
      </c>
      <c r="J71" s="117">
        <f t="shared" ref="J71:J86" si="43">AB71/AA71</f>
        <v>6.1518596275773165E-3</v>
      </c>
      <c r="K71" s="117">
        <f t="shared" ref="K71:K86" si="44">AC71/AA71</f>
        <v>0.3257816314622069</v>
      </c>
      <c r="L71" s="117">
        <f t="shared" ref="L71:L86" si="45">AD71/I71</f>
        <v>0.19096956273719753</v>
      </c>
      <c r="M71" s="118">
        <f t="shared" ref="M71:M86" si="46">Z71</f>
        <v>9.093</v>
      </c>
      <c r="N71" s="119">
        <f t="shared" ref="N71:N86" si="47">AE71*100/W71</f>
        <v>0.24641233901573875</v>
      </c>
      <c r="O71" s="119">
        <f t="shared" ref="O71:O86" si="48">AF71*100/W71</f>
        <v>7.7209199558264805</v>
      </c>
      <c r="P71" s="220">
        <f t="shared" ref="P71:P86" si="49">AK71</f>
        <v>0</v>
      </c>
      <c r="Q71" s="221">
        <f t="shared" ref="Q71:Q86" si="50">AE71</f>
        <v>6</v>
      </c>
      <c r="R71" s="221">
        <f t="shared" ref="R71:R86" si="51">AF71</f>
        <v>188</v>
      </c>
      <c r="T71">
        <v>514</v>
      </c>
      <c r="U71">
        <v>8912</v>
      </c>
      <c r="V71" t="s">
        <v>453</v>
      </c>
      <c r="W71">
        <v>2434.9430000000002</v>
      </c>
      <c r="X71">
        <v>914.80499999999995</v>
      </c>
      <c r="Y71">
        <v>2.6619999999999999</v>
      </c>
      <c r="Z71">
        <v>9.093</v>
      </c>
      <c r="AA71">
        <v>143.31162499999999</v>
      </c>
      <c r="AB71">
        <v>0.881633</v>
      </c>
      <c r="AC71">
        <v>46.688294999999997</v>
      </c>
      <c r="AD71" s="1">
        <v>465</v>
      </c>
      <c r="AE71">
        <v>6</v>
      </c>
      <c r="AF71">
        <v>188</v>
      </c>
      <c r="AG71">
        <v>75</v>
      </c>
      <c r="AH71">
        <v>16.990546999999999</v>
      </c>
      <c r="AI71">
        <v>123.1</v>
      </c>
      <c r="AJ71">
        <v>0</v>
      </c>
      <c r="AK71">
        <v>0</v>
      </c>
      <c r="AL71">
        <v>0</v>
      </c>
      <c r="AM71" t="s">
        <v>454</v>
      </c>
      <c r="AN71" t="s">
        <v>1054</v>
      </c>
      <c r="AO71">
        <v>2245.364</v>
      </c>
      <c r="AR71" t="s">
        <v>117</v>
      </c>
      <c r="AS71" t="s">
        <v>120</v>
      </c>
      <c r="AT71" t="s">
        <v>245</v>
      </c>
      <c r="AU71" t="s">
        <v>453</v>
      </c>
      <c r="AV71" t="s">
        <v>48</v>
      </c>
      <c r="AW71">
        <v>3</v>
      </c>
      <c r="BB71">
        <v>0.91959600362197014</v>
      </c>
      <c r="BC71" t="s">
        <v>67</v>
      </c>
      <c r="BF71" t="s">
        <v>117</v>
      </c>
      <c r="BG71" t="s">
        <v>120</v>
      </c>
      <c r="BH71" t="s">
        <v>453</v>
      </c>
      <c r="BI71">
        <v>8912</v>
      </c>
      <c r="BJ71">
        <v>3</v>
      </c>
      <c r="BK71" t="s">
        <v>245</v>
      </c>
      <c r="BL71" t="s">
        <v>246</v>
      </c>
      <c r="BM71">
        <v>0.91959600362197014</v>
      </c>
      <c r="BN71" t="s">
        <v>67</v>
      </c>
      <c r="BO71" t="s">
        <v>179</v>
      </c>
      <c r="BP71">
        <v>2434.9429999999998</v>
      </c>
    </row>
    <row r="72" spans="1:68" ht="16.5">
      <c r="A72" s="125" t="str">
        <f t="shared" si="36"/>
        <v>삼환교통</v>
      </c>
      <c r="B72" s="126" t="str">
        <f t="shared" si="34"/>
        <v>김주환</v>
      </c>
      <c r="C72" s="127" t="str">
        <f t="shared" si="37"/>
        <v>F</v>
      </c>
      <c r="D72" s="128">
        <f t="shared" si="38"/>
        <v>0.6982084672908917</v>
      </c>
      <c r="E72" s="129">
        <f t="shared" si="39"/>
        <v>602</v>
      </c>
      <c r="F72" s="130" t="str">
        <f t="shared" si="40"/>
        <v>4</v>
      </c>
      <c r="G72" s="131" t="str">
        <f t="shared" si="41"/>
        <v>72아1207</v>
      </c>
      <c r="H72" s="132">
        <f t="shared" si="42"/>
        <v>3</v>
      </c>
      <c r="I72" s="133">
        <f t="shared" si="35"/>
        <v>1341.2529999999999</v>
      </c>
      <c r="J72" s="134">
        <f t="shared" si="43"/>
        <v>3.1576337147869761E-2</v>
      </c>
      <c r="K72" s="134">
        <f t="shared" si="44"/>
        <v>0.35330570821335999</v>
      </c>
      <c r="L72" s="134">
        <f t="shared" si="45"/>
        <v>0.21472458961881166</v>
      </c>
      <c r="M72" s="135">
        <f t="shared" si="46"/>
        <v>15.865</v>
      </c>
      <c r="N72" s="136">
        <f t="shared" si="47"/>
        <v>0.149114298346397</v>
      </c>
      <c r="O72" s="136">
        <f t="shared" si="48"/>
        <v>7.0083720222806587</v>
      </c>
      <c r="P72" s="218">
        <f t="shared" si="49"/>
        <v>14</v>
      </c>
      <c r="Q72" s="219">
        <f t="shared" si="50"/>
        <v>2</v>
      </c>
      <c r="R72" s="219">
        <f t="shared" si="51"/>
        <v>94</v>
      </c>
      <c r="T72">
        <v>514</v>
      </c>
      <c r="U72">
        <v>602</v>
      </c>
      <c r="V72" t="s">
        <v>455</v>
      </c>
      <c r="W72">
        <v>1341.2529999999999</v>
      </c>
      <c r="X72">
        <v>668.096</v>
      </c>
      <c r="Y72">
        <v>2.008</v>
      </c>
      <c r="Z72">
        <v>15.865</v>
      </c>
      <c r="AA72">
        <v>85.937484999999995</v>
      </c>
      <c r="AB72">
        <v>2.7135910000000001</v>
      </c>
      <c r="AC72">
        <v>30.362203999999998</v>
      </c>
      <c r="AD72" s="1">
        <v>288</v>
      </c>
      <c r="AE72">
        <v>2</v>
      </c>
      <c r="AF72">
        <v>94</v>
      </c>
      <c r="AG72">
        <v>77</v>
      </c>
      <c r="AH72">
        <v>15.60731</v>
      </c>
      <c r="AI72">
        <v>803.6</v>
      </c>
      <c r="AJ72">
        <v>0</v>
      </c>
      <c r="AK72">
        <v>14</v>
      </c>
      <c r="AL72">
        <v>3608</v>
      </c>
      <c r="AM72" t="s">
        <v>456</v>
      </c>
      <c r="AN72" t="s">
        <v>1055</v>
      </c>
      <c r="AO72">
        <v>1065.6300000000001</v>
      </c>
      <c r="AR72" t="s">
        <v>117</v>
      </c>
      <c r="AS72" t="s">
        <v>120</v>
      </c>
      <c r="AT72" t="s">
        <v>246</v>
      </c>
      <c r="AU72" t="s">
        <v>455</v>
      </c>
      <c r="AV72" t="s">
        <v>48</v>
      </c>
      <c r="AW72">
        <v>3</v>
      </c>
      <c r="BB72">
        <v>0.6982084672908917</v>
      </c>
      <c r="BC72" t="s">
        <v>69</v>
      </c>
      <c r="BF72" t="s">
        <v>117</v>
      </c>
      <c r="BG72" t="s">
        <v>120</v>
      </c>
      <c r="BH72" t="s">
        <v>455</v>
      </c>
      <c r="BI72">
        <v>602</v>
      </c>
      <c r="BJ72">
        <v>3</v>
      </c>
      <c r="BK72" t="s">
        <v>246</v>
      </c>
      <c r="BL72" t="s">
        <v>264</v>
      </c>
      <c r="BM72">
        <v>0.6982084672908917</v>
      </c>
      <c r="BN72" t="s">
        <v>69</v>
      </c>
      <c r="BO72" t="s">
        <v>191</v>
      </c>
      <c r="BP72">
        <v>1341.2530000000002</v>
      </c>
    </row>
    <row r="73" spans="1:68" ht="16.5">
      <c r="A73" s="108" t="str">
        <f t="shared" si="36"/>
        <v>삼환교통</v>
      </c>
      <c r="B73" s="109" t="str">
        <f t="shared" si="34"/>
        <v>김지석</v>
      </c>
      <c r="C73" s="110" t="str">
        <f t="shared" si="37"/>
        <v>F</v>
      </c>
      <c r="D73" s="111">
        <f t="shared" si="38"/>
        <v>0.74041666666666661</v>
      </c>
      <c r="E73" s="112">
        <f t="shared" si="39"/>
        <v>9298</v>
      </c>
      <c r="F73" s="113" t="str">
        <f t="shared" si="40"/>
        <v>79</v>
      </c>
      <c r="G73" s="114" t="str">
        <f t="shared" si="41"/>
        <v>70바3168</v>
      </c>
      <c r="H73" s="115">
        <f t="shared" si="42"/>
        <v>1</v>
      </c>
      <c r="I73" s="116">
        <f t="shared" si="35"/>
        <v>1857.0139999999999</v>
      </c>
      <c r="J73" s="117">
        <f t="shared" si="43"/>
        <v>1.6809140708584153E-2</v>
      </c>
      <c r="K73" s="117">
        <f t="shared" si="44"/>
        <v>0.36622071221873576</v>
      </c>
      <c r="L73" s="117">
        <f t="shared" si="45"/>
        <v>0.2687109520983687</v>
      </c>
      <c r="M73" s="118">
        <f t="shared" si="46"/>
        <v>15.602</v>
      </c>
      <c r="N73" s="119">
        <f t="shared" si="47"/>
        <v>0.32309934120044331</v>
      </c>
      <c r="O73" s="119">
        <f t="shared" si="48"/>
        <v>56.757784270877877</v>
      </c>
      <c r="P73" s="220">
        <f t="shared" si="49"/>
        <v>3</v>
      </c>
      <c r="Q73" s="221">
        <f t="shared" si="50"/>
        <v>6</v>
      </c>
      <c r="R73" s="221">
        <f t="shared" si="51"/>
        <v>1054</v>
      </c>
      <c r="T73">
        <v>514</v>
      </c>
      <c r="U73">
        <v>9298</v>
      </c>
      <c r="V73" t="s">
        <v>457</v>
      </c>
      <c r="W73">
        <v>1857.0139999999999</v>
      </c>
      <c r="X73">
        <v>1045.1400000000001</v>
      </c>
      <c r="Y73">
        <v>1.7769999999999999</v>
      </c>
      <c r="Z73">
        <v>15.602</v>
      </c>
      <c r="AA73">
        <v>101.183578</v>
      </c>
      <c r="AB73">
        <v>1.700809</v>
      </c>
      <c r="AC73">
        <v>37.055522000000003</v>
      </c>
      <c r="AD73" s="1">
        <v>499</v>
      </c>
      <c r="AE73">
        <v>6</v>
      </c>
      <c r="AF73">
        <v>1054</v>
      </c>
      <c r="AG73">
        <v>81</v>
      </c>
      <c r="AH73">
        <v>18.352917999999999</v>
      </c>
      <c r="AI73">
        <v>1072.2</v>
      </c>
      <c r="AJ73">
        <v>0</v>
      </c>
      <c r="AK73">
        <v>3</v>
      </c>
      <c r="AL73">
        <v>1248</v>
      </c>
      <c r="AM73" t="s">
        <v>458</v>
      </c>
      <c r="AN73" t="s">
        <v>1056</v>
      </c>
      <c r="AO73">
        <v>1857.0139999999999</v>
      </c>
      <c r="AR73" t="s">
        <v>117</v>
      </c>
      <c r="AS73" t="s">
        <v>123</v>
      </c>
      <c r="AT73" t="s">
        <v>330</v>
      </c>
      <c r="AU73" t="s">
        <v>457</v>
      </c>
      <c r="AV73" t="s">
        <v>48</v>
      </c>
      <c r="AW73">
        <v>1</v>
      </c>
      <c r="BB73">
        <v>0.74041666666666661</v>
      </c>
      <c r="BC73" t="s">
        <v>69</v>
      </c>
      <c r="BF73" t="s">
        <v>117</v>
      </c>
      <c r="BG73" t="s">
        <v>123</v>
      </c>
      <c r="BH73" t="s">
        <v>457</v>
      </c>
      <c r="BI73">
        <v>9298</v>
      </c>
      <c r="BJ73">
        <v>1</v>
      </c>
      <c r="BK73" t="s">
        <v>330</v>
      </c>
      <c r="BL73" t="s">
        <v>178</v>
      </c>
      <c r="BM73">
        <v>0.74041666666666661</v>
      </c>
      <c r="BN73" t="s">
        <v>69</v>
      </c>
      <c r="BO73" t="s">
        <v>191</v>
      </c>
      <c r="BP73">
        <v>1857.0139999999999</v>
      </c>
    </row>
    <row r="74" spans="1:68" ht="16.5">
      <c r="A74" s="125" t="str">
        <f t="shared" si="36"/>
        <v>삼환교통</v>
      </c>
      <c r="B74" s="126" t="str">
        <f t="shared" si="34"/>
        <v>김지회</v>
      </c>
      <c r="C74" s="127" t="str">
        <f t="shared" si="37"/>
        <v>D</v>
      </c>
      <c r="D74" s="128">
        <f t="shared" si="38"/>
        <v>0.82603990335901722</v>
      </c>
      <c r="E74" s="129">
        <f t="shared" si="39"/>
        <v>4676</v>
      </c>
      <c r="F74" s="130" t="str">
        <f t="shared" si="40"/>
        <v>4</v>
      </c>
      <c r="G74" s="131" t="str">
        <f t="shared" si="41"/>
        <v>72아1222</v>
      </c>
      <c r="H74" s="132">
        <f t="shared" si="42"/>
        <v>2</v>
      </c>
      <c r="I74" s="133">
        <f t="shared" si="35"/>
        <v>2452.076</v>
      </c>
      <c r="J74" s="134">
        <f t="shared" si="43"/>
        <v>2.4356058457630555E-2</v>
      </c>
      <c r="K74" s="134">
        <f t="shared" si="44"/>
        <v>0.32633425747565026</v>
      </c>
      <c r="L74" s="134">
        <f t="shared" si="45"/>
        <v>0.2924052924950124</v>
      </c>
      <c r="M74" s="135">
        <f t="shared" si="46"/>
        <v>11.420999999999999</v>
      </c>
      <c r="N74" s="136">
        <f t="shared" si="47"/>
        <v>0.2446906213347384</v>
      </c>
      <c r="O74" s="136">
        <f t="shared" si="48"/>
        <v>73.162495779086782</v>
      </c>
      <c r="P74" s="218">
        <f t="shared" si="49"/>
        <v>1</v>
      </c>
      <c r="Q74" s="219">
        <f t="shared" si="50"/>
        <v>6</v>
      </c>
      <c r="R74" s="219">
        <f t="shared" si="51"/>
        <v>1794</v>
      </c>
      <c r="T74">
        <v>514</v>
      </c>
      <c r="U74">
        <v>4676</v>
      </c>
      <c r="V74" t="s">
        <v>823</v>
      </c>
      <c r="W74">
        <v>2452.076</v>
      </c>
      <c r="X74">
        <v>1024.028</v>
      </c>
      <c r="Y74">
        <v>2.395</v>
      </c>
      <c r="Z74">
        <v>11.420999999999999</v>
      </c>
      <c r="AA74">
        <v>146.26607200000001</v>
      </c>
      <c r="AB74">
        <v>3.562465</v>
      </c>
      <c r="AC74">
        <v>47.731630000000003</v>
      </c>
      <c r="AD74" s="1">
        <v>717</v>
      </c>
      <c r="AE74">
        <v>6</v>
      </c>
      <c r="AF74">
        <v>1794</v>
      </c>
      <c r="AG74">
        <v>69</v>
      </c>
      <c r="AH74">
        <v>16.764489000000001</v>
      </c>
      <c r="AI74">
        <v>112</v>
      </c>
      <c r="AJ74">
        <v>0</v>
      </c>
      <c r="AK74">
        <v>1</v>
      </c>
      <c r="AL74">
        <v>569</v>
      </c>
      <c r="AM74" t="s">
        <v>824</v>
      </c>
      <c r="AN74" t="s">
        <v>1057</v>
      </c>
      <c r="AO74">
        <v>2313.3820000000001</v>
      </c>
      <c r="AR74" t="s">
        <v>117</v>
      </c>
      <c r="AS74" t="s">
        <v>120</v>
      </c>
      <c r="AT74" t="s">
        <v>816</v>
      </c>
      <c r="AU74" t="s">
        <v>823</v>
      </c>
      <c r="AV74" t="s">
        <v>48</v>
      </c>
      <c r="AW74">
        <v>2</v>
      </c>
      <c r="BB74">
        <v>0.82603990335901722</v>
      </c>
      <c r="BC74" t="s">
        <v>66</v>
      </c>
      <c r="BF74" t="s">
        <v>117</v>
      </c>
      <c r="BG74" t="s">
        <v>120</v>
      </c>
      <c r="BH74" t="s">
        <v>823</v>
      </c>
      <c r="BI74">
        <v>4676</v>
      </c>
      <c r="BJ74">
        <v>2</v>
      </c>
      <c r="BK74" t="s">
        <v>816</v>
      </c>
      <c r="BL74" t="s">
        <v>254</v>
      </c>
      <c r="BM74">
        <v>0.82603990335901722</v>
      </c>
      <c r="BN74" t="s">
        <v>66</v>
      </c>
      <c r="BO74" t="s">
        <v>182</v>
      </c>
      <c r="BP74">
        <v>2452.076</v>
      </c>
    </row>
    <row r="75" spans="1:68" ht="16.5">
      <c r="A75" s="108" t="str">
        <f t="shared" si="36"/>
        <v>삼환교통</v>
      </c>
      <c r="B75" s="109" t="str">
        <f t="shared" si="34"/>
        <v>김진락</v>
      </c>
      <c r="C75" s="110" t="str">
        <f t="shared" si="37"/>
        <v>C</v>
      </c>
      <c r="D75" s="111">
        <f t="shared" si="38"/>
        <v>0.86915171922290146</v>
      </c>
      <c r="E75" s="112">
        <f t="shared" si="39"/>
        <v>8833</v>
      </c>
      <c r="F75" s="113" t="str">
        <f t="shared" si="40"/>
        <v>23</v>
      </c>
      <c r="G75" s="114" t="str">
        <f t="shared" si="41"/>
        <v>72아1008</v>
      </c>
      <c r="H75" s="115">
        <f t="shared" si="42"/>
        <v>4</v>
      </c>
      <c r="I75" s="116">
        <f t="shared" si="35"/>
        <v>672.01700000000005</v>
      </c>
      <c r="J75" s="117">
        <f t="shared" si="43"/>
        <v>3.6624530489702121E-2</v>
      </c>
      <c r="K75" s="117">
        <f t="shared" si="44"/>
        <v>0.3431591117507638</v>
      </c>
      <c r="L75" s="117">
        <f t="shared" si="45"/>
        <v>0.29761151875622194</v>
      </c>
      <c r="M75" s="118">
        <f t="shared" si="46"/>
        <v>13.608000000000001</v>
      </c>
      <c r="N75" s="119">
        <f t="shared" si="47"/>
        <v>0.59522303751244388</v>
      </c>
      <c r="O75" s="119">
        <f t="shared" si="48"/>
        <v>5.2082015782338837</v>
      </c>
      <c r="P75" s="220">
        <f t="shared" si="49"/>
        <v>4</v>
      </c>
      <c r="Q75" s="221">
        <f t="shared" si="50"/>
        <v>4</v>
      </c>
      <c r="R75" s="221">
        <f t="shared" si="51"/>
        <v>35</v>
      </c>
      <c r="T75">
        <v>514</v>
      </c>
      <c r="U75">
        <v>8833</v>
      </c>
      <c r="V75" t="s">
        <v>459</v>
      </c>
      <c r="W75">
        <v>672.01700000000005</v>
      </c>
      <c r="X75">
        <v>380.86200000000002</v>
      </c>
      <c r="Y75">
        <v>1.764</v>
      </c>
      <c r="Z75">
        <v>13.608000000000001</v>
      </c>
      <c r="AA75">
        <v>41.433596000000001</v>
      </c>
      <c r="AB75">
        <v>1.5174859999999999</v>
      </c>
      <c r="AC75">
        <v>14.218316</v>
      </c>
      <c r="AD75" s="1">
        <v>200</v>
      </c>
      <c r="AE75">
        <v>4</v>
      </c>
      <c r="AF75">
        <v>35</v>
      </c>
      <c r="AG75">
        <v>78</v>
      </c>
      <c r="AH75">
        <v>16.219131999999998</v>
      </c>
      <c r="AI75">
        <v>249</v>
      </c>
      <c r="AJ75">
        <v>0</v>
      </c>
      <c r="AK75">
        <v>4</v>
      </c>
      <c r="AL75">
        <v>2436</v>
      </c>
      <c r="AM75" t="s">
        <v>460</v>
      </c>
      <c r="AN75" t="s">
        <v>1058</v>
      </c>
      <c r="AO75">
        <v>225.57599999999999</v>
      </c>
      <c r="AR75" t="s">
        <v>117</v>
      </c>
      <c r="AS75" t="s">
        <v>119</v>
      </c>
      <c r="AT75" t="s">
        <v>240</v>
      </c>
      <c r="AU75" t="s">
        <v>459</v>
      </c>
      <c r="AV75" t="s">
        <v>48</v>
      </c>
      <c r="AW75">
        <v>4</v>
      </c>
      <c r="BB75">
        <v>0.86915171922290146</v>
      </c>
      <c r="BC75" t="s">
        <v>68</v>
      </c>
      <c r="BF75" t="s">
        <v>117</v>
      </c>
      <c r="BG75" t="s">
        <v>119</v>
      </c>
      <c r="BH75" t="s">
        <v>459</v>
      </c>
      <c r="BI75">
        <v>8833</v>
      </c>
      <c r="BJ75">
        <v>4</v>
      </c>
      <c r="BK75" t="s">
        <v>240</v>
      </c>
      <c r="BL75" t="s">
        <v>214</v>
      </c>
      <c r="BM75">
        <v>0.86915171922290146</v>
      </c>
      <c r="BN75" t="s">
        <v>68</v>
      </c>
      <c r="BO75" t="s">
        <v>180</v>
      </c>
      <c r="BP75">
        <v>503.25599999999997</v>
      </c>
    </row>
    <row r="76" spans="1:68" ht="16.5">
      <c r="A76" s="125" t="str">
        <f t="shared" si="36"/>
        <v>삼환교통</v>
      </c>
      <c r="B76" s="126" t="str">
        <f t="shared" si="34"/>
        <v>김창호</v>
      </c>
      <c r="C76" s="127" t="str">
        <f t="shared" si="37"/>
        <v>D</v>
      </c>
      <c r="D76" s="128">
        <f t="shared" si="38"/>
        <v>0.84026289583545755</v>
      </c>
      <c r="E76" s="129">
        <f t="shared" si="39"/>
        <v>3287</v>
      </c>
      <c r="F76" s="130" t="str">
        <f t="shared" si="40"/>
        <v>14</v>
      </c>
      <c r="G76" s="131" t="str">
        <f t="shared" si="41"/>
        <v>70바3188</v>
      </c>
      <c r="H76" s="132">
        <f t="shared" si="42"/>
        <v>11</v>
      </c>
      <c r="I76" s="133">
        <f t="shared" si="35"/>
        <v>1456.5719999999999</v>
      </c>
      <c r="J76" s="134">
        <f t="shared" si="43"/>
        <v>1.3929168420314797E-2</v>
      </c>
      <c r="K76" s="134">
        <f t="shared" si="44"/>
        <v>0.35327661814620853</v>
      </c>
      <c r="L76" s="134">
        <f t="shared" si="45"/>
        <v>0.1887994551590996</v>
      </c>
      <c r="M76" s="135">
        <f t="shared" si="46"/>
        <v>12.122999999999999</v>
      </c>
      <c r="N76" s="136">
        <f t="shared" si="47"/>
        <v>0.7551978206363984</v>
      </c>
      <c r="O76" s="136">
        <f t="shared" si="48"/>
        <v>19.291871599893451</v>
      </c>
      <c r="P76" s="218">
        <f t="shared" si="49"/>
        <v>0</v>
      </c>
      <c r="Q76" s="219">
        <f t="shared" si="50"/>
        <v>11</v>
      </c>
      <c r="R76" s="219">
        <f t="shared" si="51"/>
        <v>281</v>
      </c>
      <c r="T76">
        <v>514</v>
      </c>
      <c r="U76">
        <v>3287</v>
      </c>
      <c r="V76" t="s">
        <v>461</v>
      </c>
      <c r="W76">
        <v>1456.5719999999999</v>
      </c>
      <c r="X76">
        <v>813.60799999999995</v>
      </c>
      <c r="Y76">
        <v>1.79</v>
      </c>
      <c r="Z76">
        <v>12.122999999999999</v>
      </c>
      <c r="AA76">
        <v>87.125517000000002</v>
      </c>
      <c r="AB76">
        <v>1.2135860000000001</v>
      </c>
      <c r="AC76">
        <v>30.779408</v>
      </c>
      <c r="AD76" s="1">
        <v>275</v>
      </c>
      <c r="AE76">
        <v>11</v>
      </c>
      <c r="AF76">
        <v>281</v>
      </c>
      <c r="AG76">
        <v>74</v>
      </c>
      <c r="AH76">
        <v>16.718087000000001</v>
      </c>
      <c r="AI76">
        <v>41.2</v>
      </c>
      <c r="AJ76">
        <v>0</v>
      </c>
      <c r="AK76">
        <v>0</v>
      </c>
      <c r="AL76">
        <v>0</v>
      </c>
      <c r="AM76" t="s">
        <v>462</v>
      </c>
      <c r="AN76" t="s">
        <v>1059</v>
      </c>
      <c r="AO76">
        <v>366.90699999999998</v>
      </c>
      <c r="AR76" t="s">
        <v>117</v>
      </c>
      <c r="AS76" t="s">
        <v>118</v>
      </c>
      <c r="AT76" t="s">
        <v>218</v>
      </c>
      <c r="AU76" t="s">
        <v>461</v>
      </c>
      <c r="AV76" t="s">
        <v>48</v>
      </c>
      <c r="AW76">
        <v>11</v>
      </c>
      <c r="BB76">
        <v>0.84026289583545755</v>
      </c>
      <c r="BC76" t="s">
        <v>66</v>
      </c>
      <c r="BF76" t="s">
        <v>117</v>
      </c>
      <c r="BG76" t="s">
        <v>118</v>
      </c>
      <c r="BH76" t="s">
        <v>461</v>
      </c>
      <c r="BI76">
        <v>3287</v>
      </c>
      <c r="BJ76">
        <v>11</v>
      </c>
      <c r="BK76" t="s">
        <v>218</v>
      </c>
      <c r="BL76" t="s">
        <v>216</v>
      </c>
      <c r="BM76">
        <v>0.84026289583545755</v>
      </c>
      <c r="BN76" t="s">
        <v>66</v>
      </c>
      <c r="BO76" t="s">
        <v>182</v>
      </c>
      <c r="BP76">
        <v>1456.5720000000003</v>
      </c>
    </row>
    <row r="77" spans="1:68" ht="16.5">
      <c r="A77" s="108" t="str">
        <f t="shared" si="36"/>
        <v>삼환교통</v>
      </c>
      <c r="B77" s="109" t="str">
        <f t="shared" si="34"/>
        <v>김태근</v>
      </c>
      <c r="C77" s="110" t="str">
        <f t="shared" si="37"/>
        <v>D</v>
      </c>
      <c r="D77" s="111">
        <f t="shared" si="38"/>
        <v>0.84273415925157125</v>
      </c>
      <c r="E77" s="112">
        <f t="shared" si="39"/>
        <v>7143</v>
      </c>
      <c r="F77" s="113" t="str">
        <f t="shared" si="40"/>
        <v>14</v>
      </c>
      <c r="G77" s="114" t="str">
        <f t="shared" si="41"/>
        <v>70바3127</v>
      </c>
      <c r="H77" s="115">
        <f t="shared" si="42"/>
        <v>10</v>
      </c>
      <c r="I77" s="116">
        <f t="shared" si="35"/>
        <v>1099.9469999999999</v>
      </c>
      <c r="J77" s="117">
        <f t="shared" si="43"/>
        <v>2.2362577358141216E-2</v>
      </c>
      <c r="K77" s="117">
        <f t="shared" si="44"/>
        <v>0.37168715246345913</v>
      </c>
      <c r="L77" s="117">
        <f t="shared" si="45"/>
        <v>0.29546878167766266</v>
      </c>
      <c r="M77" s="118">
        <f t="shared" si="46"/>
        <v>13.353</v>
      </c>
      <c r="N77" s="119">
        <f t="shared" si="47"/>
        <v>0.18182694257086934</v>
      </c>
      <c r="O77" s="119">
        <f t="shared" si="48"/>
        <v>10.364135726539553</v>
      </c>
      <c r="P77" s="220">
        <f t="shared" si="49"/>
        <v>21</v>
      </c>
      <c r="Q77" s="221">
        <f t="shared" si="50"/>
        <v>2</v>
      </c>
      <c r="R77" s="221">
        <f t="shared" si="51"/>
        <v>114</v>
      </c>
      <c r="T77">
        <v>514</v>
      </c>
      <c r="U77">
        <v>7143</v>
      </c>
      <c r="V77" t="s">
        <v>1060</v>
      </c>
      <c r="W77">
        <v>1099.9469999999999</v>
      </c>
      <c r="X77">
        <v>630.99800000000005</v>
      </c>
      <c r="Y77">
        <v>1.7430000000000001</v>
      </c>
      <c r="Z77">
        <v>13.353</v>
      </c>
      <c r="AA77">
        <v>71.07526</v>
      </c>
      <c r="AB77">
        <v>1.589426</v>
      </c>
      <c r="AC77">
        <v>26.417760999999999</v>
      </c>
      <c r="AD77" s="1">
        <v>325</v>
      </c>
      <c r="AE77">
        <v>2</v>
      </c>
      <c r="AF77">
        <v>114</v>
      </c>
      <c r="AG77">
        <v>72</v>
      </c>
      <c r="AH77">
        <v>15.475806</v>
      </c>
      <c r="AI77">
        <v>213.3</v>
      </c>
      <c r="AJ77">
        <v>0</v>
      </c>
      <c r="AK77">
        <v>21</v>
      </c>
      <c r="AL77">
        <v>5592</v>
      </c>
      <c r="AM77" t="s">
        <v>1061</v>
      </c>
      <c r="AN77" t="s">
        <v>1062</v>
      </c>
      <c r="AO77">
        <v>163.15199999999999</v>
      </c>
      <c r="AR77" t="s">
        <v>117</v>
      </c>
      <c r="AS77" t="s">
        <v>118</v>
      </c>
      <c r="AT77" t="s">
        <v>208</v>
      </c>
      <c r="AU77" t="s">
        <v>1060</v>
      </c>
      <c r="AV77" t="s">
        <v>48</v>
      </c>
      <c r="AW77">
        <v>10</v>
      </c>
      <c r="BB77">
        <v>0.84273415925157125</v>
      </c>
      <c r="BC77" t="s">
        <v>66</v>
      </c>
      <c r="BF77" t="s">
        <v>117</v>
      </c>
      <c r="BG77" t="s">
        <v>118</v>
      </c>
      <c r="BH77" t="s">
        <v>1060</v>
      </c>
      <c r="BI77">
        <v>7143</v>
      </c>
      <c r="BJ77">
        <v>10</v>
      </c>
      <c r="BK77" t="s">
        <v>208</v>
      </c>
      <c r="BL77" t="s">
        <v>236</v>
      </c>
      <c r="BM77">
        <v>0.84273415925157125</v>
      </c>
      <c r="BN77" t="s">
        <v>66</v>
      </c>
      <c r="BO77" t="s">
        <v>182</v>
      </c>
      <c r="BP77">
        <v>1099.9470000000001</v>
      </c>
    </row>
    <row r="78" spans="1:68" ht="16.5">
      <c r="A78" s="125" t="str">
        <f t="shared" si="36"/>
        <v>삼환교통</v>
      </c>
      <c r="B78" s="126" t="str">
        <f t="shared" si="34"/>
        <v>김태민</v>
      </c>
      <c r="C78" s="127" t="str">
        <f t="shared" si="37"/>
        <v>C</v>
      </c>
      <c r="D78" s="128">
        <f t="shared" si="38"/>
        <v>0.89390445216324854</v>
      </c>
      <c r="E78" s="129">
        <f t="shared" si="39"/>
        <v>6346</v>
      </c>
      <c r="F78" s="130" t="str">
        <f t="shared" si="40"/>
        <v>79</v>
      </c>
      <c r="G78" s="131" t="str">
        <f t="shared" si="41"/>
        <v>70바3108</v>
      </c>
      <c r="H78" s="132">
        <f t="shared" si="42"/>
        <v>2</v>
      </c>
      <c r="I78" s="133">
        <f t="shared" si="35"/>
        <v>2579.8470000000002</v>
      </c>
      <c r="J78" s="134">
        <f t="shared" si="43"/>
        <v>3.5953527417684129E-2</v>
      </c>
      <c r="K78" s="134">
        <f t="shared" si="44"/>
        <v>0.34811620110487718</v>
      </c>
      <c r="L78" s="134">
        <f t="shared" si="45"/>
        <v>0.23140907193333557</v>
      </c>
      <c r="M78" s="135">
        <f t="shared" si="46"/>
        <v>10.574999999999999</v>
      </c>
      <c r="N78" s="136">
        <f t="shared" si="47"/>
        <v>0</v>
      </c>
      <c r="O78" s="136">
        <f t="shared" si="48"/>
        <v>33.451596160547503</v>
      </c>
      <c r="P78" s="218">
        <f t="shared" si="49"/>
        <v>5</v>
      </c>
      <c r="Q78" s="219">
        <f t="shared" si="50"/>
        <v>0</v>
      </c>
      <c r="R78" s="219">
        <f t="shared" si="51"/>
        <v>863</v>
      </c>
      <c r="T78">
        <v>514</v>
      </c>
      <c r="U78">
        <v>6346</v>
      </c>
      <c r="V78" t="s">
        <v>463</v>
      </c>
      <c r="W78">
        <v>2579.8470000000002</v>
      </c>
      <c r="X78">
        <v>1157.019</v>
      </c>
      <c r="Y78">
        <v>2.23</v>
      </c>
      <c r="Z78">
        <v>10.574999999999999</v>
      </c>
      <c r="AA78">
        <v>153.391347</v>
      </c>
      <c r="AB78">
        <v>5.5149600000000003</v>
      </c>
      <c r="AC78">
        <v>53.398012999999999</v>
      </c>
      <c r="AD78" s="1">
        <v>597</v>
      </c>
      <c r="AE78">
        <v>0</v>
      </c>
      <c r="AF78">
        <v>863</v>
      </c>
      <c r="AG78">
        <v>74</v>
      </c>
      <c r="AH78">
        <v>16.818725000000001</v>
      </c>
      <c r="AI78">
        <v>496.1</v>
      </c>
      <c r="AJ78">
        <v>0</v>
      </c>
      <c r="AK78">
        <v>5</v>
      </c>
      <c r="AL78">
        <v>299</v>
      </c>
      <c r="AM78" t="s">
        <v>464</v>
      </c>
      <c r="AN78" t="s">
        <v>1063</v>
      </c>
      <c r="AO78">
        <v>2443.8429999999998</v>
      </c>
      <c r="AR78" t="s">
        <v>117</v>
      </c>
      <c r="AS78" t="s">
        <v>123</v>
      </c>
      <c r="AT78" t="s">
        <v>323</v>
      </c>
      <c r="AU78" t="s">
        <v>463</v>
      </c>
      <c r="AV78" t="s">
        <v>48</v>
      </c>
      <c r="AW78">
        <v>2</v>
      </c>
      <c r="BB78">
        <v>0.89390445216324854</v>
      </c>
      <c r="BC78" t="s">
        <v>68</v>
      </c>
      <c r="BF78" t="s">
        <v>117</v>
      </c>
      <c r="BG78" t="s">
        <v>123</v>
      </c>
      <c r="BH78" t="s">
        <v>463</v>
      </c>
      <c r="BI78">
        <v>6346</v>
      </c>
      <c r="BJ78">
        <v>2</v>
      </c>
      <c r="BK78" t="s">
        <v>323</v>
      </c>
      <c r="BL78" t="s">
        <v>330</v>
      </c>
      <c r="BM78">
        <v>0.89390445216324854</v>
      </c>
      <c r="BN78" t="s">
        <v>68</v>
      </c>
      <c r="BO78" t="s">
        <v>180</v>
      </c>
      <c r="BP78">
        <v>2579.8469999999998</v>
      </c>
    </row>
    <row r="79" spans="1:68" ht="16.5">
      <c r="A79" s="108" t="str">
        <f t="shared" si="36"/>
        <v>삼환교통</v>
      </c>
      <c r="B79" s="109" t="str">
        <f t="shared" si="34"/>
        <v>김태훈</v>
      </c>
      <c r="C79" s="110" t="str">
        <f t="shared" si="37"/>
        <v>D</v>
      </c>
      <c r="D79" s="111">
        <f t="shared" si="38"/>
        <v>0.81007252431559229</v>
      </c>
      <c r="E79" s="112">
        <f t="shared" si="39"/>
        <v>4580</v>
      </c>
      <c r="F79" s="113" t="str">
        <f t="shared" si="40"/>
        <v>4</v>
      </c>
      <c r="G79" s="114" t="str">
        <f t="shared" si="41"/>
        <v>72아1226</v>
      </c>
      <c r="H79" s="115">
        <f t="shared" si="42"/>
        <v>2</v>
      </c>
      <c r="I79" s="116">
        <f t="shared" si="35"/>
        <v>2326.473</v>
      </c>
      <c r="J79" s="117">
        <f t="shared" si="43"/>
        <v>3.2912933469322607E-2</v>
      </c>
      <c r="K79" s="117">
        <f t="shared" si="44"/>
        <v>0.31500191547649348</v>
      </c>
      <c r="L79" s="117">
        <f t="shared" si="45"/>
        <v>0.31635871123370013</v>
      </c>
      <c r="M79" s="118">
        <f t="shared" si="46"/>
        <v>11.535</v>
      </c>
      <c r="N79" s="119">
        <f t="shared" si="47"/>
        <v>0.30088464383639957</v>
      </c>
      <c r="O79" s="119">
        <f t="shared" si="48"/>
        <v>13.926660657570494</v>
      </c>
      <c r="P79" s="220">
        <f t="shared" si="49"/>
        <v>7</v>
      </c>
      <c r="Q79" s="221">
        <f t="shared" si="50"/>
        <v>7</v>
      </c>
      <c r="R79" s="221">
        <f t="shared" si="51"/>
        <v>324</v>
      </c>
      <c r="T79">
        <v>514</v>
      </c>
      <c r="U79">
        <v>4580</v>
      </c>
      <c r="V79" t="s">
        <v>465</v>
      </c>
      <c r="W79">
        <v>2326.473</v>
      </c>
      <c r="X79">
        <v>990.41</v>
      </c>
      <c r="Y79">
        <v>2.3490000000000002</v>
      </c>
      <c r="Z79">
        <v>11.535</v>
      </c>
      <c r="AA79">
        <v>142.293576</v>
      </c>
      <c r="AB79">
        <v>4.6832989999999999</v>
      </c>
      <c r="AC79">
        <v>44.822749000000002</v>
      </c>
      <c r="AD79" s="1">
        <v>736</v>
      </c>
      <c r="AE79">
        <v>7</v>
      </c>
      <c r="AF79">
        <v>324</v>
      </c>
      <c r="AG79">
        <v>72</v>
      </c>
      <c r="AH79">
        <v>16.349810000000002</v>
      </c>
      <c r="AI79">
        <v>179.7</v>
      </c>
      <c r="AJ79">
        <v>0</v>
      </c>
      <c r="AK79">
        <v>7</v>
      </c>
      <c r="AL79">
        <v>1098</v>
      </c>
      <c r="AM79" t="s">
        <v>466</v>
      </c>
      <c r="AN79" t="s">
        <v>1064</v>
      </c>
      <c r="AO79">
        <v>2066.02</v>
      </c>
      <c r="AR79" t="s">
        <v>117</v>
      </c>
      <c r="AS79" t="s">
        <v>120</v>
      </c>
      <c r="AT79" t="s">
        <v>264</v>
      </c>
      <c r="AU79" t="s">
        <v>465</v>
      </c>
      <c r="AV79" t="s">
        <v>48</v>
      </c>
      <c r="AW79">
        <v>2</v>
      </c>
      <c r="BB79">
        <v>0.81007252431559229</v>
      </c>
      <c r="BC79" t="s">
        <v>66</v>
      </c>
      <c r="BF79" t="s">
        <v>117</v>
      </c>
      <c r="BG79" t="s">
        <v>120</v>
      </c>
      <c r="BH79" t="s">
        <v>465</v>
      </c>
      <c r="BI79">
        <v>4580</v>
      </c>
      <c r="BJ79">
        <v>2</v>
      </c>
      <c r="BK79" t="s">
        <v>264</v>
      </c>
      <c r="BL79" t="s">
        <v>816</v>
      </c>
      <c r="BM79">
        <v>0.81007252431559229</v>
      </c>
      <c r="BN79" t="s">
        <v>66</v>
      </c>
      <c r="BO79" t="s">
        <v>182</v>
      </c>
      <c r="BP79">
        <v>2326.473</v>
      </c>
    </row>
    <row r="80" spans="1:68" ht="16.5">
      <c r="A80" s="125" t="str">
        <f t="shared" si="36"/>
        <v>삼환교통</v>
      </c>
      <c r="B80" s="126" t="str">
        <f t="shared" si="34"/>
        <v>김학재</v>
      </c>
      <c r="C80" s="127" t="str">
        <f t="shared" si="37"/>
        <v>F</v>
      </c>
      <c r="D80" s="128">
        <f t="shared" si="38"/>
        <v>0.78482758620689652</v>
      </c>
      <c r="E80" s="129">
        <f t="shared" si="39"/>
        <v>9095</v>
      </c>
      <c r="F80" s="130" t="str">
        <f t="shared" si="40"/>
        <v>급행99</v>
      </c>
      <c r="G80" s="131" t="str">
        <f t="shared" si="41"/>
        <v>70바3124</v>
      </c>
      <c r="H80" s="132">
        <f t="shared" si="42"/>
        <v>1</v>
      </c>
      <c r="I80" s="133">
        <f t="shared" si="35"/>
        <v>2547.873</v>
      </c>
      <c r="J80" s="134">
        <f t="shared" si="43"/>
        <v>2.3391532304014775E-2</v>
      </c>
      <c r="K80" s="134">
        <f t="shared" si="44"/>
        <v>0.32211975720087782</v>
      </c>
      <c r="L80" s="134">
        <f t="shared" si="45"/>
        <v>0.24608761896687942</v>
      </c>
      <c r="M80" s="135">
        <f t="shared" si="46"/>
        <v>14.974</v>
      </c>
      <c r="N80" s="136">
        <f t="shared" si="47"/>
        <v>0</v>
      </c>
      <c r="O80" s="136">
        <f t="shared" si="48"/>
        <v>15.346133814362018</v>
      </c>
      <c r="P80" s="218">
        <f t="shared" si="49"/>
        <v>5</v>
      </c>
      <c r="Q80" s="219">
        <f t="shared" si="50"/>
        <v>0</v>
      </c>
      <c r="R80" s="219">
        <f t="shared" si="51"/>
        <v>391</v>
      </c>
      <c r="T80">
        <v>514</v>
      </c>
      <c r="U80">
        <v>9095</v>
      </c>
      <c r="V80" t="s">
        <v>467</v>
      </c>
      <c r="W80">
        <v>2547.873</v>
      </c>
      <c r="X80">
        <v>1119.5530000000001</v>
      </c>
      <c r="Y80">
        <v>2.2759999999999998</v>
      </c>
      <c r="Z80">
        <v>14.974</v>
      </c>
      <c r="AA80">
        <v>137.79802699999999</v>
      </c>
      <c r="AB80">
        <v>3.2233070000000001</v>
      </c>
      <c r="AC80">
        <v>44.387467000000001</v>
      </c>
      <c r="AD80" s="1">
        <v>627</v>
      </c>
      <c r="AE80">
        <v>0</v>
      </c>
      <c r="AF80">
        <v>391</v>
      </c>
      <c r="AG80">
        <v>69</v>
      </c>
      <c r="AH80">
        <v>18.489909000000001</v>
      </c>
      <c r="AI80">
        <v>322.7</v>
      </c>
      <c r="AJ80">
        <v>0</v>
      </c>
      <c r="AK80">
        <v>5</v>
      </c>
      <c r="AL80">
        <v>640</v>
      </c>
      <c r="AM80" t="s">
        <v>468</v>
      </c>
      <c r="AN80" t="s">
        <v>1065</v>
      </c>
      <c r="AO80">
        <v>2547.873</v>
      </c>
      <c r="AR80" t="s">
        <v>117</v>
      </c>
      <c r="AS80" t="s">
        <v>124</v>
      </c>
      <c r="AT80" t="s">
        <v>343</v>
      </c>
      <c r="AU80" t="s">
        <v>467</v>
      </c>
      <c r="AV80" t="s">
        <v>48</v>
      </c>
      <c r="AW80">
        <v>1</v>
      </c>
      <c r="BB80">
        <v>0.78482758620689652</v>
      </c>
      <c r="BC80" t="s">
        <v>69</v>
      </c>
      <c r="BF80" t="s">
        <v>117</v>
      </c>
      <c r="BG80" t="s">
        <v>124</v>
      </c>
      <c r="BH80" t="s">
        <v>467</v>
      </c>
      <c r="BI80">
        <v>9095</v>
      </c>
      <c r="BJ80">
        <v>1</v>
      </c>
      <c r="BK80" t="s">
        <v>343</v>
      </c>
      <c r="BL80" t="s">
        <v>178</v>
      </c>
      <c r="BM80">
        <v>0.78482758620689652</v>
      </c>
      <c r="BN80" t="s">
        <v>69</v>
      </c>
      <c r="BO80" t="s">
        <v>191</v>
      </c>
      <c r="BP80">
        <v>2547.873</v>
      </c>
    </row>
    <row r="81" spans="1:68" ht="16.5">
      <c r="A81" s="108" t="str">
        <f t="shared" si="36"/>
        <v>삼환교통</v>
      </c>
      <c r="B81" s="109" t="str">
        <f t="shared" si="34"/>
        <v>김학준</v>
      </c>
      <c r="C81" s="110" t="str">
        <f t="shared" si="37"/>
        <v>A</v>
      </c>
      <c r="D81" s="111">
        <f t="shared" si="38"/>
        <v>0.96066923152704131</v>
      </c>
      <c r="E81" s="112">
        <f t="shared" si="39"/>
        <v>18</v>
      </c>
      <c r="F81" s="113" t="str">
        <f t="shared" si="40"/>
        <v>62</v>
      </c>
      <c r="G81" s="114" t="str">
        <f t="shared" si="41"/>
        <v>70바3181</v>
      </c>
      <c r="H81" s="115">
        <f t="shared" si="42"/>
        <v>3</v>
      </c>
      <c r="I81" s="116">
        <f t="shared" si="35"/>
        <v>2012.0450000000001</v>
      </c>
      <c r="J81" s="117">
        <f t="shared" si="43"/>
        <v>1.0602127041863528E-2</v>
      </c>
      <c r="K81" s="117">
        <f t="shared" si="44"/>
        <v>0.31317950484748397</v>
      </c>
      <c r="L81" s="117">
        <f t="shared" si="45"/>
        <v>5.7652786095738415E-2</v>
      </c>
      <c r="M81" s="118">
        <f t="shared" si="46"/>
        <v>7.056</v>
      </c>
      <c r="N81" s="119">
        <f t="shared" si="47"/>
        <v>0</v>
      </c>
      <c r="O81" s="119">
        <f t="shared" si="48"/>
        <v>16.103019564671765</v>
      </c>
      <c r="P81" s="220">
        <f t="shared" si="49"/>
        <v>3</v>
      </c>
      <c r="Q81" s="221">
        <f t="shared" si="50"/>
        <v>0</v>
      </c>
      <c r="R81" s="221">
        <f t="shared" si="51"/>
        <v>324</v>
      </c>
      <c r="T81">
        <v>514</v>
      </c>
      <c r="U81">
        <v>18</v>
      </c>
      <c r="V81" t="s">
        <v>469</v>
      </c>
      <c r="W81">
        <v>2012.0450000000001</v>
      </c>
      <c r="X81">
        <v>843.92600000000004</v>
      </c>
      <c r="Y81">
        <v>2.3839999999999999</v>
      </c>
      <c r="Z81">
        <v>7.056</v>
      </c>
      <c r="AA81">
        <v>140.77024299999999</v>
      </c>
      <c r="AB81">
        <v>1.492464</v>
      </c>
      <c r="AC81">
        <v>44.086354999999998</v>
      </c>
      <c r="AD81" s="1">
        <v>116</v>
      </c>
      <c r="AE81">
        <v>0</v>
      </c>
      <c r="AF81">
        <v>324</v>
      </c>
      <c r="AG81">
        <v>89</v>
      </c>
      <c r="AH81">
        <v>14.293113</v>
      </c>
      <c r="AI81">
        <v>85.1</v>
      </c>
      <c r="AJ81">
        <v>17.600000000000001</v>
      </c>
      <c r="AK81">
        <v>3</v>
      </c>
      <c r="AL81">
        <v>736</v>
      </c>
      <c r="AM81" t="s">
        <v>470</v>
      </c>
      <c r="AN81" t="s">
        <v>1066</v>
      </c>
      <c r="AO81">
        <v>1828.164</v>
      </c>
      <c r="AR81" t="s">
        <v>117</v>
      </c>
      <c r="AS81" t="s">
        <v>122</v>
      </c>
      <c r="AT81" t="s">
        <v>309</v>
      </c>
      <c r="AU81" t="s">
        <v>469</v>
      </c>
      <c r="AV81" t="s">
        <v>48</v>
      </c>
      <c r="AW81">
        <v>3</v>
      </c>
      <c r="BB81">
        <v>0.96066923152704131</v>
      </c>
      <c r="BC81" t="s">
        <v>65</v>
      </c>
      <c r="BF81" t="s">
        <v>117</v>
      </c>
      <c r="BG81" t="s">
        <v>122</v>
      </c>
      <c r="BH81" t="s">
        <v>469</v>
      </c>
      <c r="BI81">
        <v>18</v>
      </c>
      <c r="BJ81">
        <v>3</v>
      </c>
      <c r="BK81" t="s">
        <v>309</v>
      </c>
      <c r="BL81" t="s">
        <v>304</v>
      </c>
      <c r="BM81">
        <v>0.96066923152704131</v>
      </c>
      <c r="BN81" t="s">
        <v>65</v>
      </c>
      <c r="BO81" t="s">
        <v>181</v>
      </c>
      <c r="BP81">
        <v>2012.0450000000001</v>
      </c>
    </row>
    <row r="82" spans="1:68" ht="16.5">
      <c r="A82" s="125" t="str">
        <f t="shared" si="36"/>
        <v>삼환교통</v>
      </c>
      <c r="B82" s="126" t="str">
        <f t="shared" si="34"/>
        <v>김한성</v>
      </c>
      <c r="C82" s="127" t="str">
        <f t="shared" si="37"/>
        <v>D</v>
      </c>
      <c r="D82" s="128">
        <f t="shared" si="38"/>
        <v>0.82598260174354254</v>
      </c>
      <c r="E82" s="129">
        <f t="shared" si="39"/>
        <v>7764</v>
      </c>
      <c r="F82" s="130" t="str">
        <f t="shared" si="40"/>
        <v>4</v>
      </c>
      <c r="G82" s="131" t="str">
        <f t="shared" si="41"/>
        <v>72아1224</v>
      </c>
      <c r="H82" s="132">
        <f t="shared" si="42"/>
        <v>3</v>
      </c>
      <c r="I82" s="133">
        <f t="shared" si="35"/>
        <v>7047.8680000000004</v>
      </c>
      <c r="J82" s="134">
        <f t="shared" si="43"/>
        <v>3.1548417037393042E-2</v>
      </c>
      <c r="K82" s="134">
        <f t="shared" si="44"/>
        <v>0.35581267809410644</v>
      </c>
      <c r="L82" s="134">
        <f t="shared" si="45"/>
        <v>0.27313224367993272</v>
      </c>
      <c r="M82" s="135">
        <f t="shared" si="46"/>
        <v>10.401999999999999</v>
      </c>
      <c r="N82" s="136">
        <f t="shared" si="47"/>
        <v>0.39728326353444754</v>
      </c>
      <c r="O82" s="136">
        <f t="shared" si="48"/>
        <v>21.2262772231262</v>
      </c>
      <c r="P82" s="218">
        <f t="shared" si="49"/>
        <v>30</v>
      </c>
      <c r="Q82" s="219">
        <f t="shared" si="50"/>
        <v>28</v>
      </c>
      <c r="R82" s="219">
        <f t="shared" si="51"/>
        <v>1496</v>
      </c>
      <c r="T82">
        <v>514</v>
      </c>
      <c r="U82">
        <v>7764</v>
      </c>
      <c r="V82" t="s">
        <v>825</v>
      </c>
      <c r="W82">
        <v>7047.8680000000004</v>
      </c>
      <c r="X82">
        <v>3119.453</v>
      </c>
      <c r="Y82">
        <v>2.2589999999999999</v>
      </c>
      <c r="Z82">
        <v>10.401999999999999</v>
      </c>
      <c r="AA82">
        <v>452.57323000000002</v>
      </c>
      <c r="AB82">
        <v>14.277969000000001</v>
      </c>
      <c r="AC82">
        <v>161.03129300000001</v>
      </c>
      <c r="AD82" s="1">
        <v>1925</v>
      </c>
      <c r="AE82">
        <v>28</v>
      </c>
      <c r="AF82">
        <v>1496</v>
      </c>
      <c r="AG82">
        <v>73</v>
      </c>
      <c r="AH82">
        <v>15.572877999999999</v>
      </c>
      <c r="AI82">
        <v>823.1</v>
      </c>
      <c r="AJ82">
        <v>0</v>
      </c>
      <c r="AK82">
        <v>30</v>
      </c>
      <c r="AL82">
        <v>9413</v>
      </c>
      <c r="AM82" t="s">
        <v>826</v>
      </c>
      <c r="AN82" t="s">
        <v>1067</v>
      </c>
      <c r="AO82">
        <v>4961.4669999999996</v>
      </c>
      <c r="AR82" t="s">
        <v>117</v>
      </c>
      <c r="AS82" t="s">
        <v>120</v>
      </c>
      <c r="AT82" t="s">
        <v>955</v>
      </c>
      <c r="AU82" t="s">
        <v>825</v>
      </c>
      <c r="AV82" t="s">
        <v>48</v>
      </c>
      <c r="AW82">
        <v>3</v>
      </c>
      <c r="BB82">
        <v>0.82598260174354254</v>
      </c>
      <c r="BC82" t="s">
        <v>66</v>
      </c>
      <c r="BF82" t="s">
        <v>117</v>
      </c>
      <c r="BG82" t="s">
        <v>120</v>
      </c>
      <c r="BH82" t="s">
        <v>825</v>
      </c>
      <c r="BI82">
        <v>7764</v>
      </c>
      <c r="BJ82">
        <v>3</v>
      </c>
      <c r="BK82" t="s">
        <v>955</v>
      </c>
      <c r="BL82" t="s">
        <v>330</v>
      </c>
      <c r="BM82">
        <v>0.82598260174354254</v>
      </c>
      <c r="BN82" t="s">
        <v>66</v>
      </c>
      <c r="BO82" t="s">
        <v>182</v>
      </c>
      <c r="BP82">
        <v>7047.8679999999995</v>
      </c>
    </row>
    <row r="83" spans="1:68" ht="16.5">
      <c r="A83" s="108" t="str">
        <f t="shared" si="36"/>
        <v>삼환교통</v>
      </c>
      <c r="B83" s="109" t="str">
        <f t="shared" si="34"/>
        <v>김행덕</v>
      </c>
      <c r="C83" s="110" t="str">
        <f t="shared" si="37"/>
        <v>F</v>
      </c>
      <c r="D83" s="111">
        <f t="shared" si="38"/>
        <v>0.79744487497084671</v>
      </c>
      <c r="E83" s="112">
        <f t="shared" si="39"/>
        <v>1749</v>
      </c>
      <c r="F83" s="113" t="str">
        <f t="shared" si="40"/>
        <v>79</v>
      </c>
      <c r="G83" s="114" t="str">
        <f t="shared" si="41"/>
        <v>70바3103</v>
      </c>
      <c r="H83" s="115">
        <f t="shared" si="42"/>
        <v>2</v>
      </c>
      <c r="I83" s="116">
        <f t="shared" si="35"/>
        <v>2223.8589999999999</v>
      </c>
      <c r="J83" s="117">
        <f t="shared" si="43"/>
        <v>1.9708815119411673E-2</v>
      </c>
      <c r="K83" s="117">
        <f t="shared" si="44"/>
        <v>0.33896046193434815</v>
      </c>
      <c r="L83" s="117">
        <f t="shared" si="45"/>
        <v>0.27294895944392161</v>
      </c>
      <c r="M83" s="118">
        <f t="shared" si="46"/>
        <v>14.842000000000001</v>
      </c>
      <c r="N83" s="119">
        <f t="shared" si="47"/>
        <v>8.9933759289595253E-2</v>
      </c>
      <c r="O83" s="119">
        <f t="shared" si="48"/>
        <v>27.429796583326553</v>
      </c>
      <c r="P83" s="220">
        <f t="shared" si="49"/>
        <v>9</v>
      </c>
      <c r="Q83" s="221">
        <f t="shared" si="50"/>
        <v>2</v>
      </c>
      <c r="R83" s="221">
        <f t="shared" si="51"/>
        <v>610</v>
      </c>
      <c r="T83">
        <v>514</v>
      </c>
      <c r="U83">
        <v>1749</v>
      </c>
      <c r="V83" t="s">
        <v>471</v>
      </c>
      <c r="W83">
        <v>2223.8589999999999</v>
      </c>
      <c r="X83">
        <v>1245.5740000000001</v>
      </c>
      <c r="Y83">
        <v>1.7849999999999999</v>
      </c>
      <c r="Z83">
        <v>14.842000000000001</v>
      </c>
      <c r="AA83">
        <v>123.80079600000001</v>
      </c>
      <c r="AB83">
        <v>2.4399670000000002</v>
      </c>
      <c r="AC83">
        <v>41.963574999999999</v>
      </c>
      <c r="AD83" s="1">
        <v>607</v>
      </c>
      <c r="AE83">
        <v>2</v>
      </c>
      <c r="AF83">
        <v>610</v>
      </c>
      <c r="AG83">
        <v>83</v>
      </c>
      <c r="AH83">
        <v>17.963204000000001</v>
      </c>
      <c r="AI83">
        <v>1019.9</v>
      </c>
      <c r="AJ83">
        <v>0</v>
      </c>
      <c r="AK83">
        <v>9</v>
      </c>
      <c r="AL83">
        <v>2265</v>
      </c>
      <c r="AM83" t="s">
        <v>472</v>
      </c>
      <c r="AN83" t="s">
        <v>1068</v>
      </c>
      <c r="AO83">
        <v>2052.8620000000001</v>
      </c>
      <c r="AR83" t="s">
        <v>117</v>
      </c>
      <c r="AS83" t="s">
        <v>123</v>
      </c>
      <c r="AT83" t="s">
        <v>322</v>
      </c>
      <c r="AU83" t="s">
        <v>471</v>
      </c>
      <c r="AV83" t="s">
        <v>48</v>
      </c>
      <c r="AW83">
        <v>2</v>
      </c>
      <c r="BB83">
        <v>0.79744487497084671</v>
      </c>
      <c r="BC83" t="s">
        <v>69</v>
      </c>
      <c r="BF83" t="s">
        <v>117</v>
      </c>
      <c r="BG83" t="s">
        <v>123</v>
      </c>
      <c r="BH83" t="s">
        <v>471</v>
      </c>
      <c r="BI83">
        <v>1749</v>
      </c>
      <c r="BJ83">
        <v>2</v>
      </c>
      <c r="BK83" t="s">
        <v>322</v>
      </c>
      <c r="BL83" t="s">
        <v>350</v>
      </c>
      <c r="BM83">
        <v>0.79744487497084671</v>
      </c>
      <c r="BN83" t="s">
        <v>69</v>
      </c>
      <c r="BO83" t="s">
        <v>191</v>
      </c>
      <c r="BP83">
        <v>2223.8589999999999</v>
      </c>
    </row>
    <row r="84" spans="1:68" ht="16.5">
      <c r="A84" s="125" t="str">
        <f t="shared" si="36"/>
        <v>삼환교통</v>
      </c>
      <c r="B84" s="126" t="str">
        <f t="shared" si="34"/>
        <v>김현균</v>
      </c>
      <c r="C84" s="127" t="str">
        <f t="shared" si="37"/>
        <v>F</v>
      </c>
      <c r="D84" s="128">
        <f t="shared" si="38"/>
        <v>0.7825940202465731</v>
      </c>
      <c r="E84" s="129">
        <f t="shared" si="39"/>
        <v>6454</v>
      </c>
      <c r="F84" s="130" t="str">
        <f t="shared" si="40"/>
        <v>4</v>
      </c>
      <c r="G84" s="131" t="str">
        <f t="shared" si="41"/>
        <v>72아1217</v>
      </c>
      <c r="H84" s="132">
        <f t="shared" si="42"/>
        <v>3</v>
      </c>
      <c r="I84" s="133">
        <f t="shared" si="35"/>
        <v>1816.3209999999999</v>
      </c>
      <c r="J84" s="134">
        <f t="shared" si="43"/>
        <v>3.212454913283902E-2</v>
      </c>
      <c r="K84" s="134">
        <f t="shared" si="44"/>
        <v>0.35156808050994365</v>
      </c>
      <c r="L84" s="134">
        <f t="shared" si="45"/>
        <v>0.33088864798678208</v>
      </c>
      <c r="M84" s="135">
        <f t="shared" si="46"/>
        <v>13.090999999999999</v>
      </c>
      <c r="N84" s="136">
        <f t="shared" si="47"/>
        <v>0.16516904225629722</v>
      </c>
      <c r="O84" s="136">
        <f t="shared" si="48"/>
        <v>85.007000414574307</v>
      </c>
      <c r="P84" s="218">
        <f t="shared" si="49"/>
        <v>12</v>
      </c>
      <c r="Q84" s="219">
        <f t="shared" si="50"/>
        <v>3</v>
      </c>
      <c r="R84" s="219">
        <f t="shared" si="51"/>
        <v>1544</v>
      </c>
      <c r="T84">
        <v>514</v>
      </c>
      <c r="U84">
        <v>6454</v>
      </c>
      <c r="V84" t="s">
        <v>473</v>
      </c>
      <c r="W84">
        <v>1816.3209999999999</v>
      </c>
      <c r="X84">
        <v>801.774</v>
      </c>
      <c r="Y84">
        <v>2.2650000000000001</v>
      </c>
      <c r="Z84">
        <v>13.090999999999999</v>
      </c>
      <c r="AA84">
        <v>115.331642</v>
      </c>
      <c r="AB84">
        <v>3.704977</v>
      </c>
      <c r="AC84">
        <v>40.546923999999997</v>
      </c>
      <c r="AD84" s="1">
        <v>601</v>
      </c>
      <c r="AE84">
        <v>3</v>
      </c>
      <c r="AF84">
        <v>1544</v>
      </c>
      <c r="AG84">
        <v>82</v>
      </c>
      <c r="AH84">
        <v>15.748678</v>
      </c>
      <c r="AI84">
        <v>401.6</v>
      </c>
      <c r="AJ84">
        <v>8.3000000000000007</v>
      </c>
      <c r="AK84">
        <v>12</v>
      </c>
      <c r="AL84">
        <v>1646</v>
      </c>
      <c r="AM84" t="s">
        <v>474</v>
      </c>
      <c r="AN84" t="s">
        <v>1069</v>
      </c>
      <c r="AO84">
        <v>1616.3979999999999</v>
      </c>
      <c r="AR84" t="s">
        <v>117</v>
      </c>
      <c r="AS84" t="s">
        <v>120</v>
      </c>
      <c r="AT84" t="s">
        <v>252</v>
      </c>
      <c r="AU84" t="s">
        <v>473</v>
      </c>
      <c r="AV84" t="s">
        <v>48</v>
      </c>
      <c r="AW84">
        <v>3</v>
      </c>
      <c r="BB84">
        <v>0.7825940202465731</v>
      </c>
      <c r="BC84" t="s">
        <v>69</v>
      </c>
      <c r="BF84" t="s">
        <v>117</v>
      </c>
      <c r="BG84" t="s">
        <v>120</v>
      </c>
      <c r="BH84" t="s">
        <v>473</v>
      </c>
      <c r="BI84">
        <v>6454</v>
      </c>
      <c r="BJ84">
        <v>3</v>
      </c>
      <c r="BK84" t="s">
        <v>252</v>
      </c>
      <c r="BL84" t="s">
        <v>266</v>
      </c>
      <c r="BM84">
        <v>0.7825940202465731</v>
      </c>
      <c r="BN84" t="s">
        <v>69</v>
      </c>
      <c r="BO84" t="s">
        <v>191</v>
      </c>
      <c r="BP84">
        <v>1816.3209999999999</v>
      </c>
    </row>
    <row r="85" spans="1:68" ht="16.5">
      <c r="A85" s="108" t="str">
        <f t="shared" si="36"/>
        <v>삼환교통</v>
      </c>
      <c r="B85" s="109" t="str">
        <f t="shared" si="34"/>
        <v>김형균</v>
      </c>
      <c r="C85" s="110" t="str">
        <f t="shared" si="37"/>
        <v>F</v>
      </c>
      <c r="D85" s="111">
        <f t="shared" si="38"/>
        <v>0.75653846153846149</v>
      </c>
      <c r="E85" s="112">
        <f t="shared" si="39"/>
        <v>9876</v>
      </c>
      <c r="F85" s="113" t="str">
        <f t="shared" si="40"/>
        <v>79</v>
      </c>
      <c r="G85" s="114" t="str">
        <f t="shared" si="41"/>
        <v>70바3170</v>
      </c>
      <c r="H85" s="115">
        <f t="shared" si="42"/>
        <v>1</v>
      </c>
      <c r="I85" s="116">
        <f t="shared" si="35"/>
        <v>2245.2550000000001</v>
      </c>
      <c r="J85" s="117">
        <f t="shared" si="43"/>
        <v>6.237494808951769E-3</v>
      </c>
      <c r="K85" s="117">
        <f t="shared" si="44"/>
        <v>0.35001488167698541</v>
      </c>
      <c r="L85" s="117">
        <f t="shared" si="45"/>
        <v>0.20576727365043168</v>
      </c>
      <c r="M85" s="118">
        <f t="shared" si="46"/>
        <v>10.489000000000001</v>
      </c>
      <c r="N85" s="119">
        <f t="shared" si="47"/>
        <v>0.13361511276002058</v>
      </c>
      <c r="O85" s="119">
        <f t="shared" si="48"/>
        <v>10.466517166201612</v>
      </c>
      <c r="P85" s="220">
        <f t="shared" si="49"/>
        <v>0</v>
      </c>
      <c r="Q85" s="221">
        <f t="shared" si="50"/>
        <v>3</v>
      </c>
      <c r="R85" s="221">
        <f t="shared" si="51"/>
        <v>235</v>
      </c>
      <c r="T85">
        <v>514</v>
      </c>
      <c r="U85">
        <v>9876</v>
      </c>
      <c r="V85" t="s">
        <v>475</v>
      </c>
      <c r="W85">
        <v>2245.2550000000001</v>
      </c>
      <c r="X85">
        <v>1141.4269999999999</v>
      </c>
      <c r="Y85">
        <v>1.9670000000000001</v>
      </c>
      <c r="Z85">
        <v>10.489000000000001</v>
      </c>
      <c r="AA85">
        <v>127.717461</v>
      </c>
      <c r="AB85">
        <v>0.79663700000000004</v>
      </c>
      <c r="AC85">
        <v>44.703012000000001</v>
      </c>
      <c r="AD85" s="1">
        <v>462</v>
      </c>
      <c r="AE85">
        <v>3</v>
      </c>
      <c r="AF85">
        <v>235</v>
      </c>
      <c r="AG85">
        <v>75</v>
      </c>
      <c r="AH85">
        <v>17.579858999999999</v>
      </c>
      <c r="AI85">
        <v>510.9</v>
      </c>
      <c r="AJ85">
        <v>0</v>
      </c>
      <c r="AK85">
        <v>0</v>
      </c>
      <c r="AL85">
        <v>0</v>
      </c>
      <c r="AM85" t="s">
        <v>476</v>
      </c>
      <c r="AN85" t="s">
        <v>1070</v>
      </c>
      <c r="AO85">
        <v>2245.2550000000001</v>
      </c>
      <c r="AR85" t="s">
        <v>117</v>
      </c>
      <c r="AS85" t="s">
        <v>123</v>
      </c>
      <c r="AT85" t="s">
        <v>332</v>
      </c>
      <c r="AU85" t="s">
        <v>475</v>
      </c>
      <c r="AV85" t="s">
        <v>48</v>
      </c>
      <c r="AW85">
        <v>1</v>
      </c>
      <c r="BB85">
        <v>0.75653846153846149</v>
      </c>
      <c r="BC85" t="s">
        <v>69</v>
      </c>
      <c r="BF85" t="s">
        <v>117</v>
      </c>
      <c r="BG85" t="s">
        <v>123</v>
      </c>
      <c r="BH85" t="s">
        <v>475</v>
      </c>
      <c r="BI85">
        <v>9876</v>
      </c>
      <c r="BJ85">
        <v>1</v>
      </c>
      <c r="BK85" t="s">
        <v>332</v>
      </c>
      <c r="BL85" t="s">
        <v>178</v>
      </c>
      <c r="BM85">
        <v>0.75653846153846149</v>
      </c>
      <c r="BN85" t="s">
        <v>69</v>
      </c>
      <c r="BO85" t="s">
        <v>191</v>
      </c>
      <c r="BP85">
        <v>2245.2550000000001</v>
      </c>
    </row>
    <row r="86" spans="1:68" ht="16.5">
      <c r="A86" s="125" t="str">
        <f t="shared" si="36"/>
        <v>삼환교통</v>
      </c>
      <c r="B86" s="126" t="str">
        <f t="shared" si="34"/>
        <v>김형탁</v>
      </c>
      <c r="C86" s="127" t="str">
        <f t="shared" si="37"/>
        <v>F</v>
      </c>
      <c r="D86" s="128">
        <f t="shared" si="38"/>
        <v>0.77034958007432752</v>
      </c>
      <c r="E86" s="129">
        <f t="shared" si="39"/>
        <v>4638</v>
      </c>
      <c r="F86" s="130" t="str">
        <f t="shared" si="40"/>
        <v>23</v>
      </c>
      <c r="G86" s="131" t="str">
        <f t="shared" si="41"/>
        <v>72아1011</v>
      </c>
      <c r="H86" s="132">
        <f t="shared" si="42"/>
        <v>2</v>
      </c>
      <c r="I86" s="133">
        <f t="shared" si="35"/>
        <v>571.58799999999997</v>
      </c>
      <c r="J86" s="134">
        <f t="shared" si="43"/>
        <v>2.7673540168058668E-2</v>
      </c>
      <c r="K86" s="134">
        <f t="shared" si="44"/>
        <v>0.32527848084304467</v>
      </c>
      <c r="L86" s="134">
        <f t="shared" si="45"/>
        <v>0.19594533125258054</v>
      </c>
      <c r="M86" s="135">
        <f t="shared" si="46"/>
        <v>13.387</v>
      </c>
      <c r="N86" s="136">
        <f t="shared" si="47"/>
        <v>0</v>
      </c>
      <c r="O86" s="136">
        <f t="shared" si="48"/>
        <v>6.8230963561166442</v>
      </c>
      <c r="P86" s="218">
        <f t="shared" si="49"/>
        <v>0</v>
      </c>
      <c r="Q86" s="219">
        <f t="shared" si="50"/>
        <v>0</v>
      </c>
      <c r="R86" s="219">
        <f t="shared" si="51"/>
        <v>39</v>
      </c>
      <c r="T86">
        <v>514</v>
      </c>
      <c r="U86">
        <v>4638</v>
      </c>
      <c r="V86" t="s">
        <v>1071</v>
      </c>
      <c r="W86">
        <v>571.58799999999997</v>
      </c>
      <c r="X86">
        <v>331.84500000000003</v>
      </c>
      <c r="Y86">
        <v>1.722</v>
      </c>
      <c r="Z86">
        <v>13.387</v>
      </c>
      <c r="AA86">
        <v>32.762487</v>
      </c>
      <c r="AB86">
        <v>0.90665399999999996</v>
      </c>
      <c r="AC86">
        <v>10.656931999999999</v>
      </c>
      <c r="AD86" s="1">
        <v>112</v>
      </c>
      <c r="AE86">
        <v>0</v>
      </c>
      <c r="AF86">
        <v>39</v>
      </c>
      <c r="AG86">
        <v>68</v>
      </c>
      <c r="AH86">
        <v>17.446415999999999</v>
      </c>
      <c r="AI86">
        <v>355.4</v>
      </c>
      <c r="AJ86">
        <v>0</v>
      </c>
      <c r="AK86">
        <v>0</v>
      </c>
      <c r="AL86">
        <v>0</v>
      </c>
      <c r="AM86" t="s">
        <v>1072</v>
      </c>
      <c r="AN86" t="s">
        <v>1073</v>
      </c>
      <c r="AO86">
        <v>458.74400000000003</v>
      </c>
      <c r="AR86" t="s">
        <v>117</v>
      </c>
      <c r="AS86" t="s">
        <v>119</v>
      </c>
      <c r="AT86" t="s">
        <v>243</v>
      </c>
      <c r="AU86" t="s">
        <v>1071</v>
      </c>
      <c r="AV86" t="s">
        <v>48</v>
      </c>
      <c r="AW86">
        <v>2</v>
      </c>
      <c r="BB86">
        <v>0.77034958007432752</v>
      </c>
      <c r="BC86" t="s">
        <v>69</v>
      </c>
      <c r="BF86" t="s">
        <v>117</v>
      </c>
      <c r="BG86" t="s">
        <v>119</v>
      </c>
      <c r="BH86" t="s">
        <v>1071</v>
      </c>
      <c r="BI86">
        <v>4638</v>
      </c>
      <c r="BJ86">
        <v>2</v>
      </c>
      <c r="BK86" t="s">
        <v>243</v>
      </c>
      <c r="BL86" t="s">
        <v>222</v>
      </c>
      <c r="BM86">
        <v>0.77034958007432752</v>
      </c>
      <c r="BN86" t="s">
        <v>69</v>
      </c>
      <c r="BO86" t="s">
        <v>191</v>
      </c>
      <c r="BP86">
        <v>527.40700000000004</v>
      </c>
    </row>
    <row r="87" spans="1:68" ht="16.5">
      <c r="A87" s="108" t="str">
        <f t="shared" ref="A87:A108" si="52">BF87</f>
        <v>삼환교통</v>
      </c>
      <c r="B87" s="109" t="str">
        <f t="shared" si="34"/>
        <v>김희주</v>
      </c>
      <c r="C87" s="110" t="str">
        <f t="shared" ref="C87:C108" si="53">BN87</f>
        <v>D</v>
      </c>
      <c r="D87" s="111">
        <f t="shared" ref="D87:D108" si="54">BM87</f>
        <v>0.83043478260869563</v>
      </c>
      <c r="E87" s="112">
        <f t="shared" ref="E87:E108" si="55">U87</f>
        <v>2197</v>
      </c>
      <c r="F87" s="113" t="str">
        <f t="shared" ref="F87:F108" si="56">BG87</f>
        <v>62</v>
      </c>
      <c r="G87" s="114" t="str">
        <f t="shared" ref="G87:G108" si="57">BK87</f>
        <v>70바3118</v>
      </c>
      <c r="H87" s="115">
        <f t="shared" ref="H87:H108" si="58">BJ87</f>
        <v>1</v>
      </c>
      <c r="I87" s="116">
        <f t="shared" si="35"/>
        <v>1694.021</v>
      </c>
      <c r="J87" s="117">
        <f t="shared" ref="J87:J108" si="59">AB87/AA87</f>
        <v>3.3144259192788832E-3</v>
      </c>
      <c r="K87" s="117">
        <f t="shared" ref="K87:K108" si="60">AC87/AA87</f>
        <v>0.31328912719096141</v>
      </c>
      <c r="L87" s="117">
        <f t="shared" ref="L87:L108" si="61">AD87/I87</f>
        <v>0.29751697293008766</v>
      </c>
      <c r="M87" s="118">
        <f t="shared" ref="M87:M108" si="62">Z87</f>
        <v>13.234</v>
      </c>
      <c r="N87" s="119">
        <f t="shared" ref="N87:N108" si="63">AE87*100/W87</f>
        <v>0</v>
      </c>
      <c r="O87" s="119">
        <f t="shared" ref="O87:O108" si="64">AF87*100/W87</f>
        <v>3.069619561977095</v>
      </c>
      <c r="P87" s="220">
        <f t="shared" ref="P87:P108" si="65">AK87</f>
        <v>0</v>
      </c>
      <c r="Q87" s="221">
        <f t="shared" ref="Q87:Q108" si="66">AE87</f>
        <v>0</v>
      </c>
      <c r="R87" s="221">
        <f t="shared" ref="R87:R108" si="67">AF87</f>
        <v>52</v>
      </c>
      <c r="T87">
        <v>514</v>
      </c>
      <c r="U87">
        <v>2197</v>
      </c>
      <c r="V87" t="s">
        <v>477</v>
      </c>
      <c r="W87">
        <v>1694.021</v>
      </c>
      <c r="X87">
        <v>886.95799999999997</v>
      </c>
      <c r="Y87">
        <v>1.91</v>
      </c>
      <c r="Z87">
        <v>13.234</v>
      </c>
      <c r="AA87">
        <v>111.62023499999999</v>
      </c>
      <c r="AB87">
        <v>0.36995699999999998</v>
      </c>
      <c r="AC87">
        <v>34.969405999999999</v>
      </c>
      <c r="AD87" s="1">
        <v>504</v>
      </c>
      <c r="AE87">
        <v>0</v>
      </c>
      <c r="AF87">
        <v>52</v>
      </c>
      <c r="AG87">
        <v>78</v>
      </c>
      <c r="AH87">
        <v>15.176647000000001</v>
      </c>
      <c r="AI87">
        <v>148.4</v>
      </c>
      <c r="AJ87">
        <v>0</v>
      </c>
      <c r="AK87">
        <v>0</v>
      </c>
      <c r="AL87">
        <v>0</v>
      </c>
      <c r="AM87" t="s">
        <v>478</v>
      </c>
      <c r="AN87" t="s">
        <v>1074</v>
      </c>
      <c r="AO87">
        <v>1694.021</v>
      </c>
      <c r="AR87" t="s">
        <v>117</v>
      </c>
      <c r="AS87" t="s">
        <v>122</v>
      </c>
      <c r="AT87" t="s">
        <v>289</v>
      </c>
      <c r="AU87" t="s">
        <v>477</v>
      </c>
      <c r="AV87" t="s">
        <v>48</v>
      </c>
      <c r="AW87">
        <v>1</v>
      </c>
      <c r="BB87">
        <v>0.83043478260869563</v>
      </c>
      <c r="BC87" t="s">
        <v>66</v>
      </c>
      <c r="BF87" t="s">
        <v>117</v>
      </c>
      <c r="BG87" t="s">
        <v>122</v>
      </c>
      <c r="BH87" t="s">
        <v>477</v>
      </c>
      <c r="BI87">
        <v>2197</v>
      </c>
      <c r="BJ87">
        <v>1</v>
      </c>
      <c r="BK87" t="s">
        <v>289</v>
      </c>
      <c r="BL87" t="s">
        <v>178</v>
      </c>
      <c r="BM87">
        <v>0.83043478260869563</v>
      </c>
      <c r="BN87" t="s">
        <v>66</v>
      </c>
      <c r="BO87" t="s">
        <v>182</v>
      </c>
      <c r="BP87">
        <v>1694.021</v>
      </c>
    </row>
    <row r="88" spans="1:68" ht="16.5">
      <c r="A88" s="125" t="str">
        <f t="shared" si="52"/>
        <v>삼환교통</v>
      </c>
      <c r="B88" s="126" t="str">
        <f t="shared" si="34"/>
        <v>나종수</v>
      </c>
      <c r="C88" s="127" t="str">
        <f t="shared" si="53"/>
        <v>C</v>
      </c>
      <c r="D88" s="128">
        <f t="shared" si="54"/>
        <v>0.88638366542193314</v>
      </c>
      <c r="E88" s="129">
        <f t="shared" si="55"/>
        <v>4286</v>
      </c>
      <c r="F88" s="130" t="str">
        <f t="shared" si="56"/>
        <v>4</v>
      </c>
      <c r="G88" s="131" t="str">
        <f t="shared" si="57"/>
        <v>72아1228</v>
      </c>
      <c r="H88" s="132">
        <f t="shared" si="58"/>
        <v>3</v>
      </c>
      <c r="I88" s="133">
        <f t="shared" si="35"/>
        <v>1979.5219999999999</v>
      </c>
      <c r="J88" s="134">
        <f t="shared" si="59"/>
        <v>2.7976802742803834E-2</v>
      </c>
      <c r="K88" s="134">
        <f t="shared" si="60"/>
        <v>0.29217852450766646</v>
      </c>
      <c r="L88" s="134">
        <f t="shared" si="61"/>
        <v>0.27835002591534724</v>
      </c>
      <c r="M88" s="135">
        <f t="shared" si="62"/>
        <v>9.2379999999999995</v>
      </c>
      <c r="N88" s="136">
        <f t="shared" si="63"/>
        <v>0.15155173824792045</v>
      </c>
      <c r="O88" s="136">
        <f t="shared" si="64"/>
        <v>60.923798775664025</v>
      </c>
      <c r="P88" s="218">
        <f t="shared" si="65"/>
        <v>3</v>
      </c>
      <c r="Q88" s="219">
        <f t="shared" si="66"/>
        <v>3</v>
      </c>
      <c r="R88" s="219">
        <f t="shared" si="67"/>
        <v>1206</v>
      </c>
      <c r="T88">
        <v>514</v>
      </c>
      <c r="U88">
        <v>4286</v>
      </c>
      <c r="V88" t="s">
        <v>479</v>
      </c>
      <c r="W88">
        <v>1979.5219999999999</v>
      </c>
      <c r="X88">
        <v>775.899</v>
      </c>
      <c r="Y88">
        <v>2.5510000000000002</v>
      </c>
      <c r="Z88">
        <v>9.2379999999999995</v>
      </c>
      <c r="AA88">
        <v>122.183583</v>
      </c>
      <c r="AB88">
        <v>3.4183059999999998</v>
      </c>
      <c r="AC88">
        <v>35.699418999999999</v>
      </c>
      <c r="AD88" s="1">
        <v>551</v>
      </c>
      <c r="AE88">
        <v>3</v>
      </c>
      <c r="AF88">
        <v>1206</v>
      </c>
      <c r="AG88">
        <v>75</v>
      </c>
      <c r="AH88">
        <v>16.20121</v>
      </c>
      <c r="AI88">
        <v>204.2</v>
      </c>
      <c r="AJ88">
        <v>0</v>
      </c>
      <c r="AK88">
        <v>3</v>
      </c>
      <c r="AL88">
        <v>3505</v>
      </c>
      <c r="AM88" t="s">
        <v>480</v>
      </c>
      <c r="AN88" t="s">
        <v>1075</v>
      </c>
      <c r="AO88">
        <v>1684.857</v>
      </c>
      <c r="AR88" t="s">
        <v>117</v>
      </c>
      <c r="AS88" t="s">
        <v>120</v>
      </c>
      <c r="AT88" t="s">
        <v>267</v>
      </c>
      <c r="AU88" t="s">
        <v>479</v>
      </c>
      <c r="AV88" t="s">
        <v>48</v>
      </c>
      <c r="AW88">
        <v>3</v>
      </c>
      <c r="BB88">
        <v>0.88638366542193314</v>
      </c>
      <c r="BC88" t="s">
        <v>68</v>
      </c>
      <c r="BF88" t="s">
        <v>117</v>
      </c>
      <c r="BG88" t="s">
        <v>120</v>
      </c>
      <c r="BH88" t="s">
        <v>479</v>
      </c>
      <c r="BI88">
        <v>4286</v>
      </c>
      <c r="BJ88">
        <v>3</v>
      </c>
      <c r="BK88" t="s">
        <v>267</v>
      </c>
      <c r="BL88" t="s">
        <v>350</v>
      </c>
      <c r="BM88">
        <v>0.88638366542193314</v>
      </c>
      <c r="BN88" t="s">
        <v>68</v>
      </c>
      <c r="BO88" t="s">
        <v>180</v>
      </c>
      <c r="BP88">
        <v>1943.748</v>
      </c>
    </row>
    <row r="89" spans="1:68" ht="16.5">
      <c r="A89" s="108" t="str">
        <f t="shared" si="52"/>
        <v>삼환교통</v>
      </c>
      <c r="B89" s="109" t="str">
        <f t="shared" si="34"/>
        <v>남성훈</v>
      </c>
      <c r="C89" s="110" t="str">
        <f t="shared" si="53"/>
        <v>D</v>
      </c>
      <c r="D89" s="111">
        <f t="shared" si="54"/>
        <v>0.84750000000000003</v>
      </c>
      <c r="E89" s="112">
        <f t="shared" si="55"/>
        <v>2177</v>
      </c>
      <c r="F89" s="113" t="str">
        <f t="shared" si="56"/>
        <v>14</v>
      </c>
      <c r="G89" s="114" t="str">
        <f t="shared" si="57"/>
        <v>70바3121</v>
      </c>
      <c r="H89" s="115">
        <f t="shared" si="58"/>
        <v>1</v>
      </c>
      <c r="I89" s="116">
        <f t="shared" si="35"/>
        <v>1682.4949999999999</v>
      </c>
      <c r="J89" s="117">
        <f t="shared" si="59"/>
        <v>1.0823136967404641E-2</v>
      </c>
      <c r="K89" s="117">
        <f t="shared" si="60"/>
        <v>0.32929256836411325</v>
      </c>
      <c r="L89" s="117">
        <f t="shared" si="61"/>
        <v>0.34234871426066649</v>
      </c>
      <c r="M89" s="118">
        <f t="shared" si="62"/>
        <v>13.071999999999999</v>
      </c>
      <c r="N89" s="119">
        <f t="shared" si="63"/>
        <v>0.7726620287133098</v>
      </c>
      <c r="O89" s="119">
        <f t="shared" si="64"/>
        <v>4.7548432536203675</v>
      </c>
      <c r="P89" s="220">
        <f t="shared" si="65"/>
        <v>12</v>
      </c>
      <c r="Q89" s="221">
        <f t="shared" si="66"/>
        <v>13</v>
      </c>
      <c r="R89" s="221">
        <f t="shared" si="67"/>
        <v>80</v>
      </c>
      <c r="T89">
        <v>514</v>
      </c>
      <c r="U89">
        <v>2177</v>
      </c>
      <c r="V89" t="s">
        <v>481</v>
      </c>
      <c r="W89">
        <v>1682.4949999999999</v>
      </c>
      <c r="X89">
        <v>992.80499999999995</v>
      </c>
      <c r="Y89">
        <v>1.6950000000000001</v>
      </c>
      <c r="Z89">
        <v>13.071999999999999</v>
      </c>
      <c r="AA89">
        <v>105.686919</v>
      </c>
      <c r="AB89">
        <v>1.143864</v>
      </c>
      <c r="AC89">
        <v>34.801917000000003</v>
      </c>
      <c r="AD89" s="1">
        <v>576</v>
      </c>
      <c r="AE89">
        <v>13</v>
      </c>
      <c r="AF89">
        <v>80</v>
      </c>
      <c r="AG89">
        <v>64</v>
      </c>
      <c r="AH89">
        <v>15.919613999999999</v>
      </c>
      <c r="AI89">
        <v>12.8</v>
      </c>
      <c r="AJ89">
        <v>0</v>
      </c>
      <c r="AK89">
        <v>12</v>
      </c>
      <c r="AL89">
        <v>2104</v>
      </c>
      <c r="AM89" t="s">
        <v>482</v>
      </c>
      <c r="AN89" t="s">
        <v>1076</v>
      </c>
      <c r="AO89">
        <v>1682.4949999999999</v>
      </c>
      <c r="AR89" t="s">
        <v>117</v>
      </c>
      <c r="AS89" t="s">
        <v>118</v>
      </c>
      <c r="AT89" t="s">
        <v>206</v>
      </c>
      <c r="AU89" t="s">
        <v>481</v>
      </c>
      <c r="AV89" t="s">
        <v>48</v>
      </c>
      <c r="AW89">
        <v>1</v>
      </c>
      <c r="BB89">
        <v>0.84750000000000003</v>
      </c>
      <c r="BC89" t="s">
        <v>66</v>
      </c>
      <c r="BF89" t="s">
        <v>117</v>
      </c>
      <c r="BG89" t="s">
        <v>118</v>
      </c>
      <c r="BH89" t="s">
        <v>481</v>
      </c>
      <c r="BI89">
        <v>2177</v>
      </c>
      <c r="BJ89">
        <v>1</v>
      </c>
      <c r="BK89" t="s">
        <v>206</v>
      </c>
      <c r="BL89" t="s">
        <v>178</v>
      </c>
      <c r="BM89">
        <v>0.84750000000000003</v>
      </c>
      <c r="BN89" t="s">
        <v>66</v>
      </c>
      <c r="BO89" t="s">
        <v>182</v>
      </c>
      <c r="BP89">
        <v>1682.4949999999999</v>
      </c>
    </row>
    <row r="90" spans="1:68" ht="16.5">
      <c r="A90" s="125" t="str">
        <f t="shared" si="52"/>
        <v>삼환교통</v>
      </c>
      <c r="B90" s="126" t="str">
        <f t="shared" si="34"/>
        <v>남재권</v>
      </c>
      <c r="C90" s="127" t="str">
        <f t="shared" si="53"/>
        <v>F</v>
      </c>
      <c r="D90" s="128">
        <f t="shared" si="54"/>
        <v>0.76573114745397919</v>
      </c>
      <c r="E90" s="129">
        <f t="shared" si="55"/>
        <v>6011</v>
      </c>
      <c r="F90" s="130" t="str">
        <f t="shared" si="56"/>
        <v>4</v>
      </c>
      <c r="G90" s="131" t="str">
        <f t="shared" si="57"/>
        <v>72아1223</v>
      </c>
      <c r="H90" s="132">
        <f t="shared" si="58"/>
        <v>2</v>
      </c>
      <c r="I90" s="133">
        <f t="shared" si="35"/>
        <v>2429.9749999999999</v>
      </c>
      <c r="J90" s="134">
        <f t="shared" si="59"/>
        <v>3.2289645435528563E-2</v>
      </c>
      <c r="K90" s="134">
        <f t="shared" si="60"/>
        <v>0.3467050844757667</v>
      </c>
      <c r="L90" s="134">
        <f t="shared" si="61"/>
        <v>0.17078365003755183</v>
      </c>
      <c r="M90" s="135">
        <f t="shared" si="62"/>
        <v>12.015000000000001</v>
      </c>
      <c r="N90" s="136">
        <f t="shared" si="63"/>
        <v>0.16461074702414635</v>
      </c>
      <c r="O90" s="136">
        <f t="shared" si="64"/>
        <v>13.909608123540366</v>
      </c>
      <c r="P90" s="218">
        <f t="shared" si="65"/>
        <v>40</v>
      </c>
      <c r="Q90" s="219">
        <f t="shared" si="66"/>
        <v>4</v>
      </c>
      <c r="R90" s="219">
        <f t="shared" si="67"/>
        <v>338</v>
      </c>
      <c r="T90">
        <v>514</v>
      </c>
      <c r="U90">
        <v>6011</v>
      </c>
      <c r="V90" t="s">
        <v>483</v>
      </c>
      <c r="W90">
        <v>2429.9749999999999</v>
      </c>
      <c r="X90">
        <v>1090.0709999999999</v>
      </c>
      <c r="Y90">
        <v>2.2290000000000001</v>
      </c>
      <c r="Z90">
        <v>12.015000000000001</v>
      </c>
      <c r="AA90">
        <v>161.60942399999999</v>
      </c>
      <c r="AB90">
        <v>5.2183109999999999</v>
      </c>
      <c r="AC90">
        <v>56.030808999999998</v>
      </c>
      <c r="AD90" s="1">
        <v>415</v>
      </c>
      <c r="AE90">
        <v>4</v>
      </c>
      <c r="AF90">
        <v>338</v>
      </c>
      <c r="AG90">
        <v>71</v>
      </c>
      <c r="AH90">
        <v>15.036097</v>
      </c>
      <c r="AI90">
        <v>227.7</v>
      </c>
      <c r="AJ90">
        <v>0</v>
      </c>
      <c r="AK90">
        <v>40</v>
      </c>
      <c r="AL90">
        <v>18227</v>
      </c>
      <c r="AM90" t="s">
        <v>484</v>
      </c>
      <c r="AN90" t="s">
        <v>1077</v>
      </c>
      <c r="AO90">
        <v>2163.8420000000001</v>
      </c>
      <c r="AR90" t="s">
        <v>117</v>
      </c>
      <c r="AS90" t="s">
        <v>120</v>
      </c>
      <c r="AT90" t="s">
        <v>260</v>
      </c>
      <c r="AU90" t="s">
        <v>483</v>
      </c>
      <c r="AV90" t="s">
        <v>48</v>
      </c>
      <c r="AW90">
        <v>2</v>
      </c>
      <c r="BB90">
        <v>0.76573114745397919</v>
      </c>
      <c r="BC90" t="s">
        <v>69</v>
      </c>
      <c r="BF90" t="s">
        <v>117</v>
      </c>
      <c r="BG90" t="s">
        <v>120</v>
      </c>
      <c r="BH90" t="s">
        <v>483</v>
      </c>
      <c r="BI90">
        <v>6011</v>
      </c>
      <c r="BJ90">
        <v>2</v>
      </c>
      <c r="BK90" t="s">
        <v>260</v>
      </c>
      <c r="BL90" t="s">
        <v>351</v>
      </c>
      <c r="BM90">
        <v>0.76573114745397919</v>
      </c>
      <c r="BN90" t="s">
        <v>69</v>
      </c>
      <c r="BO90" t="s">
        <v>191</v>
      </c>
      <c r="BP90">
        <v>2429.9749999999999</v>
      </c>
    </row>
    <row r="91" spans="1:68" ht="16.5">
      <c r="A91" s="108" t="str">
        <f t="shared" si="52"/>
        <v>삼환교통</v>
      </c>
      <c r="B91" s="109" t="str">
        <f t="shared" si="34"/>
        <v>노은상</v>
      </c>
      <c r="C91" s="110" t="str">
        <f t="shared" si="53"/>
        <v>A</v>
      </c>
      <c r="D91" s="111">
        <f t="shared" si="54"/>
        <v>0.95965517241379306</v>
      </c>
      <c r="E91" s="112">
        <f t="shared" si="55"/>
        <v>439</v>
      </c>
      <c r="F91" s="113" t="str">
        <f t="shared" si="56"/>
        <v>4</v>
      </c>
      <c r="G91" s="114" t="str">
        <f t="shared" si="57"/>
        <v>72아1215</v>
      </c>
      <c r="H91" s="115">
        <f t="shared" si="58"/>
        <v>1</v>
      </c>
      <c r="I91" s="116">
        <f t="shared" si="35"/>
        <v>2338.9720000000002</v>
      </c>
      <c r="J91" s="117">
        <f t="shared" si="59"/>
        <v>4.0267644372216881E-2</v>
      </c>
      <c r="K91" s="117">
        <f t="shared" si="60"/>
        <v>0.24277792680771124</v>
      </c>
      <c r="L91" s="117">
        <f t="shared" si="61"/>
        <v>7.225396456220938E-2</v>
      </c>
      <c r="M91" s="118">
        <f t="shared" si="62"/>
        <v>7.74</v>
      </c>
      <c r="N91" s="119">
        <f t="shared" si="63"/>
        <v>0.81232267851004625</v>
      </c>
      <c r="O91" s="119">
        <f t="shared" si="64"/>
        <v>16.374715045755142</v>
      </c>
      <c r="P91" s="220">
        <f t="shared" si="65"/>
        <v>8</v>
      </c>
      <c r="Q91" s="221">
        <f t="shared" si="66"/>
        <v>19</v>
      </c>
      <c r="R91" s="221">
        <f t="shared" si="67"/>
        <v>383</v>
      </c>
      <c r="T91">
        <v>514</v>
      </c>
      <c r="U91">
        <v>439</v>
      </c>
      <c r="V91" t="s">
        <v>485</v>
      </c>
      <c r="W91">
        <v>2338.9720000000002</v>
      </c>
      <c r="X91">
        <v>840.49199999999996</v>
      </c>
      <c r="Y91">
        <v>2.7829999999999999</v>
      </c>
      <c r="Z91">
        <v>7.74</v>
      </c>
      <c r="AA91">
        <v>133.615961</v>
      </c>
      <c r="AB91">
        <v>5.3803999999999998</v>
      </c>
      <c r="AC91">
        <v>32.439005999999999</v>
      </c>
      <c r="AD91" s="1">
        <v>169</v>
      </c>
      <c r="AE91">
        <v>19</v>
      </c>
      <c r="AF91">
        <v>383</v>
      </c>
      <c r="AG91">
        <v>70</v>
      </c>
      <c r="AH91">
        <v>17.505184</v>
      </c>
      <c r="AI91">
        <v>11.1</v>
      </c>
      <c r="AJ91">
        <v>0</v>
      </c>
      <c r="AK91">
        <v>8</v>
      </c>
      <c r="AL91">
        <v>2216</v>
      </c>
      <c r="AM91" t="s">
        <v>486</v>
      </c>
      <c r="AN91" t="s">
        <v>1078</v>
      </c>
      <c r="AO91">
        <v>2338.9720000000002</v>
      </c>
      <c r="AR91" t="s">
        <v>117</v>
      </c>
      <c r="AS91" t="s">
        <v>120</v>
      </c>
      <c r="AT91" t="s">
        <v>250</v>
      </c>
      <c r="AU91" t="s">
        <v>485</v>
      </c>
      <c r="AV91" t="s">
        <v>48</v>
      </c>
      <c r="AW91">
        <v>1</v>
      </c>
      <c r="BB91">
        <v>0.95965517241379306</v>
      </c>
      <c r="BC91" t="s">
        <v>65</v>
      </c>
      <c r="BF91" t="s">
        <v>117</v>
      </c>
      <c r="BG91" t="s">
        <v>120</v>
      </c>
      <c r="BH91" t="s">
        <v>485</v>
      </c>
      <c r="BI91">
        <v>439</v>
      </c>
      <c r="BJ91">
        <v>1</v>
      </c>
      <c r="BK91" t="s">
        <v>250</v>
      </c>
      <c r="BL91" t="s">
        <v>178</v>
      </c>
      <c r="BM91">
        <v>0.95965517241379306</v>
      </c>
      <c r="BN91" t="s">
        <v>65</v>
      </c>
      <c r="BO91" t="s">
        <v>181</v>
      </c>
      <c r="BP91">
        <v>2338.9720000000002</v>
      </c>
    </row>
    <row r="92" spans="1:68" ht="16.5">
      <c r="A92" s="125" t="str">
        <f t="shared" si="52"/>
        <v>삼환교통</v>
      </c>
      <c r="B92" s="126" t="str">
        <f t="shared" si="34"/>
        <v>노종학</v>
      </c>
      <c r="C92" s="127" t="str">
        <f t="shared" si="53"/>
        <v>D</v>
      </c>
      <c r="D92" s="128">
        <f t="shared" si="54"/>
        <v>0.82045454545454533</v>
      </c>
      <c r="E92" s="129">
        <f t="shared" si="55"/>
        <v>3785</v>
      </c>
      <c r="F92" s="130" t="str">
        <f t="shared" si="56"/>
        <v>23</v>
      </c>
      <c r="G92" s="131" t="str">
        <f t="shared" si="57"/>
        <v>72아1010</v>
      </c>
      <c r="H92" s="132">
        <f t="shared" si="58"/>
        <v>1</v>
      </c>
      <c r="I92" s="133">
        <f t="shared" si="35"/>
        <v>1488.9549999999999</v>
      </c>
      <c r="J92" s="134">
        <f t="shared" si="59"/>
        <v>8.9956392843372254E-3</v>
      </c>
      <c r="K92" s="134">
        <f t="shared" si="60"/>
        <v>0.3924407411517376</v>
      </c>
      <c r="L92" s="134">
        <f t="shared" si="61"/>
        <v>0.21894550204673749</v>
      </c>
      <c r="M92" s="135">
        <f t="shared" si="62"/>
        <v>10.385</v>
      </c>
      <c r="N92" s="136">
        <f t="shared" si="63"/>
        <v>0.13432239389370398</v>
      </c>
      <c r="O92" s="136">
        <f t="shared" si="64"/>
        <v>3.2908986503957474</v>
      </c>
      <c r="P92" s="218">
        <f t="shared" si="65"/>
        <v>2</v>
      </c>
      <c r="Q92" s="219">
        <f t="shared" si="66"/>
        <v>2</v>
      </c>
      <c r="R92" s="219">
        <f t="shared" si="67"/>
        <v>49</v>
      </c>
      <c r="T92">
        <v>514</v>
      </c>
      <c r="U92">
        <v>3785</v>
      </c>
      <c r="V92" t="s">
        <v>1079</v>
      </c>
      <c r="W92">
        <v>1488.9549999999999</v>
      </c>
      <c r="X92">
        <v>824.95399999999995</v>
      </c>
      <c r="Y92">
        <v>1.8049999999999999</v>
      </c>
      <c r="Z92">
        <v>10.385</v>
      </c>
      <c r="AA92">
        <v>97.513581000000002</v>
      </c>
      <c r="AB92">
        <v>0.877197</v>
      </c>
      <c r="AC92">
        <v>38.268301999999998</v>
      </c>
      <c r="AD92" s="1">
        <v>326</v>
      </c>
      <c r="AE92">
        <v>2</v>
      </c>
      <c r="AF92">
        <v>49</v>
      </c>
      <c r="AG92">
        <v>89</v>
      </c>
      <c r="AH92">
        <v>15.269206000000001</v>
      </c>
      <c r="AI92">
        <v>395.8</v>
      </c>
      <c r="AJ92">
        <v>14</v>
      </c>
      <c r="AK92">
        <v>2</v>
      </c>
      <c r="AL92">
        <v>98</v>
      </c>
      <c r="AM92" t="s">
        <v>1080</v>
      </c>
      <c r="AN92" t="s">
        <v>1081</v>
      </c>
      <c r="AO92">
        <v>1488.9549999999999</v>
      </c>
      <c r="AR92" t="s">
        <v>117</v>
      </c>
      <c r="AS92" t="s">
        <v>119</v>
      </c>
      <c r="AT92" t="s">
        <v>242</v>
      </c>
      <c r="AU92" t="s">
        <v>1079</v>
      </c>
      <c r="AV92" t="s">
        <v>48</v>
      </c>
      <c r="AW92">
        <v>1</v>
      </c>
      <c r="BB92">
        <v>0.82045454545454533</v>
      </c>
      <c r="BC92" t="s">
        <v>66</v>
      </c>
      <c r="BF92" t="s">
        <v>117</v>
      </c>
      <c r="BG92" t="s">
        <v>119</v>
      </c>
      <c r="BH92" t="s">
        <v>1079</v>
      </c>
      <c r="BI92">
        <v>3785</v>
      </c>
      <c r="BJ92">
        <v>1</v>
      </c>
      <c r="BK92" t="s">
        <v>242</v>
      </c>
      <c r="BL92" t="s">
        <v>178</v>
      </c>
      <c r="BM92">
        <v>0.82045454545454533</v>
      </c>
      <c r="BN92" t="s">
        <v>66</v>
      </c>
      <c r="BO92" t="s">
        <v>182</v>
      </c>
      <c r="BP92">
        <v>1488.9549999999999</v>
      </c>
    </row>
    <row r="93" spans="1:68" ht="16.5">
      <c r="A93" s="108" t="str">
        <f t="shared" si="52"/>
        <v>삼환교통</v>
      </c>
      <c r="B93" s="109" t="str">
        <f t="shared" si="34"/>
        <v>문강연</v>
      </c>
      <c r="C93" s="110" t="str">
        <f t="shared" si="53"/>
        <v>F</v>
      </c>
      <c r="D93" s="111">
        <f t="shared" si="54"/>
        <v>0.79710007771045532</v>
      </c>
      <c r="E93" s="112">
        <f t="shared" si="55"/>
        <v>9570</v>
      </c>
      <c r="F93" s="113" t="str">
        <f t="shared" si="56"/>
        <v>62</v>
      </c>
      <c r="G93" s="114" t="str">
        <f t="shared" si="57"/>
        <v>70바3137</v>
      </c>
      <c r="H93" s="115">
        <f t="shared" si="58"/>
        <v>4</v>
      </c>
      <c r="I93" s="116">
        <f t="shared" si="35"/>
        <v>2212.5639999999999</v>
      </c>
      <c r="J93" s="117">
        <f t="shared" si="59"/>
        <v>1.562383285546114E-2</v>
      </c>
      <c r="K93" s="117">
        <f t="shared" si="60"/>
        <v>0.38417610383426049</v>
      </c>
      <c r="L93" s="117">
        <f t="shared" si="61"/>
        <v>0.26575502448742727</v>
      </c>
      <c r="M93" s="118">
        <f t="shared" si="62"/>
        <v>14.821999999999999</v>
      </c>
      <c r="N93" s="119">
        <f t="shared" si="63"/>
        <v>9.0392865471914038E-2</v>
      </c>
      <c r="O93" s="119">
        <f t="shared" si="64"/>
        <v>9.2200722781352322</v>
      </c>
      <c r="P93" s="220">
        <f t="shared" si="65"/>
        <v>11</v>
      </c>
      <c r="Q93" s="221">
        <f t="shared" si="66"/>
        <v>2</v>
      </c>
      <c r="R93" s="221">
        <f t="shared" si="67"/>
        <v>204</v>
      </c>
      <c r="T93">
        <v>514</v>
      </c>
      <c r="U93">
        <v>9570</v>
      </c>
      <c r="V93" t="s">
        <v>487</v>
      </c>
      <c r="W93">
        <v>2212.5639999999999</v>
      </c>
      <c r="X93">
        <v>1219.124</v>
      </c>
      <c r="Y93">
        <v>1.8149999999999999</v>
      </c>
      <c r="Z93">
        <v>14.821999999999999</v>
      </c>
      <c r="AA93">
        <v>155.44079500000001</v>
      </c>
      <c r="AB93">
        <v>2.4285809999999999</v>
      </c>
      <c r="AC93">
        <v>59.716639000000001</v>
      </c>
      <c r="AD93" s="1">
        <v>588</v>
      </c>
      <c r="AE93">
        <v>2</v>
      </c>
      <c r="AF93">
        <v>204</v>
      </c>
      <c r="AG93">
        <v>78</v>
      </c>
      <c r="AH93">
        <v>14.234126</v>
      </c>
      <c r="AI93">
        <v>226.9</v>
      </c>
      <c r="AJ93">
        <v>0</v>
      </c>
      <c r="AK93">
        <v>11</v>
      </c>
      <c r="AL93">
        <v>828</v>
      </c>
      <c r="AM93" t="s">
        <v>488</v>
      </c>
      <c r="AN93" t="s">
        <v>1082</v>
      </c>
      <c r="AO93">
        <v>1735.2470000000001</v>
      </c>
      <c r="AR93" t="s">
        <v>117</v>
      </c>
      <c r="AS93" t="s">
        <v>122</v>
      </c>
      <c r="AT93" t="s">
        <v>295</v>
      </c>
      <c r="AU93" t="s">
        <v>487</v>
      </c>
      <c r="AV93" t="s">
        <v>48</v>
      </c>
      <c r="AW93">
        <v>4</v>
      </c>
      <c r="BB93">
        <v>0.79710007771045532</v>
      </c>
      <c r="BC93" t="s">
        <v>69</v>
      </c>
      <c r="BF93" t="s">
        <v>117</v>
      </c>
      <c r="BG93" t="s">
        <v>122</v>
      </c>
      <c r="BH93" t="s">
        <v>487</v>
      </c>
      <c r="BI93">
        <v>9570</v>
      </c>
      <c r="BJ93">
        <v>4</v>
      </c>
      <c r="BK93" t="s">
        <v>295</v>
      </c>
      <c r="BL93" t="s">
        <v>348</v>
      </c>
      <c r="BM93">
        <v>0.79710007771045532</v>
      </c>
      <c r="BN93" t="s">
        <v>69</v>
      </c>
      <c r="BO93" t="s">
        <v>191</v>
      </c>
      <c r="BP93">
        <v>2212.5640000000003</v>
      </c>
    </row>
    <row r="94" spans="1:68" ht="16.5">
      <c r="A94" s="125" t="str">
        <f t="shared" si="52"/>
        <v>삼환교통</v>
      </c>
      <c r="B94" s="126" t="str">
        <f t="shared" si="34"/>
        <v>문영규</v>
      </c>
      <c r="C94" s="127" t="str">
        <f t="shared" si="53"/>
        <v>C</v>
      </c>
      <c r="D94" s="128">
        <f t="shared" si="54"/>
        <v>0.86538064621960498</v>
      </c>
      <c r="E94" s="129">
        <f t="shared" si="55"/>
        <v>4772</v>
      </c>
      <c r="F94" s="130" t="str">
        <f t="shared" si="56"/>
        <v>62</v>
      </c>
      <c r="G94" s="131" t="str">
        <f t="shared" si="57"/>
        <v>70바3177</v>
      </c>
      <c r="H94" s="132">
        <f t="shared" si="58"/>
        <v>2</v>
      </c>
      <c r="I94" s="133">
        <f t="shared" si="35"/>
        <v>2116.433</v>
      </c>
      <c r="J94" s="134">
        <f t="shared" si="59"/>
        <v>2.4121400268823662E-3</v>
      </c>
      <c r="K94" s="134">
        <f t="shared" si="60"/>
        <v>0.37674625179895632</v>
      </c>
      <c r="L94" s="134">
        <f t="shared" si="61"/>
        <v>0.14789034191018569</v>
      </c>
      <c r="M94" s="135">
        <f t="shared" si="62"/>
        <v>9.6669999999999998</v>
      </c>
      <c r="N94" s="136">
        <f t="shared" si="63"/>
        <v>4.7249310514436316E-2</v>
      </c>
      <c r="O94" s="136">
        <f t="shared" si="64"/>
        <v>6.1424103668767209</v>
      </c>
      <c r="P94" s="218">
        <f t="shared" si="65"/>
        <v>11</v>
      </c>
      <c r="Q94" s="219">
        <f t="shared" si="66"/>
        <v>1</v>
      </c>
      <c r="R94" s="219">
        <f t="shared" si="67"/>
        <v>130</v>
      </c>
      <c r="T94">
        <v>514</v>
      </c>
      <c r="U94">
        <v>4772</v>
      </c>
      <c r="V94" t="s">
        <v>489</v>
      </c>
      <c r="W94">
        <v>2116.433</v>
      </c>
      <c r="X94">
        <v>1056.9100000000001</v>
      </c>
      <c r="Y94">
        <v>2.0019999999999998</v>
      </c>
      <c r="Z94">
        <v>9.6669999999999998</v>
      </c>
      <c r="AA94">
        <v>147.506362</v>
      </c>
      <c r="AB94">
        <v>0.35580600000000001</v>
      </c>
      <c r="AC94">
        <v>55.572468999999998</v>
      </c>
      <c r="AD94" s="1">
        <v>313</v>
      </c>
      <c r="AE94">
        <v>1</v>
      </c>
      <c r="AF94">
        <v>130</v>
      </c>
      <c r="AG94">
        <v>79</v>
      </c>
      <c r="AH94">
        <v>14.348079</v>
      </c>
      <c r="AI94">
        <v>410.6</v>
      </c>
      <c r="AJ94">
        <v>0</v>
      </c>
      <c r="AK94">
        <v>11</v>
      </c>
      <c r="AL94">
        <v>858</v>
      </c>
      <c r="AM94" t="s">
        <v>490</v>
      </c>
      <c r="AN94" t="s">
        <v>1083</v>
      </c>
      <c r="AO94">
        <v>2042.412</v>
      </c>
      <c r="AR94" t="s">
        <v>117</v>
      </c>
      <c r="AS94" t="s">
        <v>122</v>
      </c>
      <c r="AT94" t="s">
        <v>306</v>
      </c>
      <c r="AU94" t="s">
        <v>489</v>
      </c>
      <c r="AV94" t="s">
        <v>48</v>
      </c>
      <c r="AW94">
        <v>2</v>
      </c>
      <c r="BB94">
        <v>0.86538064621960498</v>
      </c>
      <c r="BC94" t="s">
        <v>68</v>
      </c>
      <c r="BF94" t="s">
        <v>117</v>
      </c>
      <c r="BG94" t="s">
        <v>122</v>
      </c>
      <c r="BH94" t="s">
        <v>489</v>
      </c>
      <c r="BI94">
        <v>4772</v>
      </c>
      <c r="BJ94">
        <v>2</v>
      </c>
      <c r="BK94" t="s">
        <v>306</v>
      </c>
      <c r="BL94" t="s">
        <v>348</v>
      </c>
      <c r="BM94">
        <v>0.86538064621960498</v>
      </c>
      <c r="BN94" t="s">
        <v>68</v>
      </c>
      <c r="BO94" t="s">
        <v>180</v>
      </c>
      <c r="BP94">
        <v>2116.433</v>
      </c>
    </row>
    <row r="95" spans="1:68" ht="16.5">
      <c r="A95" s="108" t="str">
        <f t="shared" si="52"/>
        <v>삼환교통</v>
      </c>
      <c r="B95" s="109" t="str">
        <f t="shared" si="34"/>
        <v>문정훈</v>
      </c>
      <c r="C95" s="110" t="str">
        <f t="shared" si="53"/>
        <v>F</v>
      </c>
      <c r="D95" s="111">
        <f t="shared" si="54"/>
        <v>0.7832296257641771</v>
      </c>
      <c r="E95" s="112">
        <f t="shared" si="55"/>
        <v>92</v>
      </c>
      <c r="F95" s="113" t="str">
        <f t="shared" si="56"/>
        <v>62</v>
      </c>
      <c r="G95" s="114" t="str">
        <f t="shared" si="57"/>
        <v>70바3142</v>
      </c>
      <c r="H95" s="115">
        <f t="shared" si="58"/>
        <v>8</v>
      </c>
      <c r="I95" s="116">
        <f t="shared" si="35"/>
        <v>1588.229</v>
      </c>
      <c r="J95" s="117">
        <f t="shared" si="59"/>
        <v>7.3381404859148578E-3</v>
      </c>
      <c r="K95" s="117">
        <f t="shared" si="60"/>
        <v>0.40200068313803489</v>
      </c>
      <c r="L95" s="117">
        <f t="shared" si="61"/>
        <v>0.26885291730600563</v>
      </c>
      <c r="M95" s="118">
        <f t="shared" si="62"/>
        <v>13.561</v>
      </c>
      <c r="N95" s="119">
        <f t="shared" si="63"/>
        <v>6.2963212483842068E-2</v>
      </c>
      <c r="O95" s="119">
        <f t="shared" si="64"/>
        <v>29.151967380018874</v>
      </c>
      <c r="P95" s="220">
        <f t="shared" si="65"/>
        <v>10</v>
      </c>
      <c r="Q95" s="221">
        <f t="shared" si="66"/>
        <v>1</v>
      </c>
      <c r="R95" s="221">
        <f t="shared" si="67"/>
        <v>463</v>
      </c>
      <c r="T95">
        <v>514</v>
      </c>
      <c r="U95">
        <v>92</v>
      </c>
      <c r="V95" t="s">
        <v>491</v>
      </c>
      <c r="W95">
        <v>1588.229</v>
      </c>
      <c r="X95">
        <v>852.22799999999995</v>
      </c>
      <c r="Y95">
        <v>1.8640000000000001</v>
      </c>
      <c r="Z95">
        <v>13.561</v>
      </c>
      <c r="AA95">
        <v>108.789141</v>
      </c>
      <c r="AB95">
        <v>0.79830999999999996</v>
      </c>
      <c r="AC95">
        <v>43.733308999999998</v>
      </c>
      <c r="AD95" s="1">
        <v>427</v>
      </c>
      <c r="AE95">
        <v>1</v>
      </c>
      <c r="AF95">
        <v>463</v>
      </c>
      <c r="AG95">
        <v>67</v>
      </c>
      <c r="AH95">
        <v>14.59915</v>
      </c>
      <c r="AI95">
        <v>40.200000000000003</v>
      </c>
      <c r="AJ95">
        <v>0</v>
      </c>
      <c r="AK95">
        <v>10</v>
      </c>
      <c r="AL95">
        <v>1173</v>
      </c>
      <c r="AM95" t="s">
        <v>492</v>
      </c>
      <c r="AN95" t="s">
        <v>1084</v>
      </c>
      <c r="AO95">
        <v>337.81</v>
      </c>
      <c r="AR95" t="s">
        <v>117</v>
      </c>
      <c r="AS95" t="s">
        <v>122</v>
      </c>
      <c r="AT95" t="s">
        <v>296</v>
      </c>
      <c r="AU95" t="s">
        <v>491</v>
      </c>
      <c r="AV95" t="s">
        <v>48</v>
      </c>
      <c r="AW95">
        <v>8</v>
      </c>
      <c r="BB95">
        <v>0.7832296257641771</v>
      </c>
      <c r="BC95" t="s">
        <v>69</v>
      </c>
      <c r="BF95" t="s">
        <v>117</v>
      </c>
      <c r="BG95" t="s">
        <v>122</v>
      </c>
      <c r="BH95" t="s">
        <v>491</v>
      </c>
      <c r="BI95">
        <v>92</v>
      </c>
      <c r="BJ95">
        <v>8</v>
      </c>
      <c r="BK95" t="s">
        <v>296</v>
      </c>
      <c r="BL95" t="s">
        <v>297</v>
      </c>
      <c r="BM95">
        <v>0.7832296257641771</v>
      </c>
      <c r="BN95" t="s">
        <v>69</v>
      </c>
      <c r="BO95" t="s">
        <v>191</v>
      </c>
      <c r="BP95">
        <v>1483.2069999999999</v>
      </c>
    </row>
    <row r="96" spans="1:68" ht="16.5">
      <c r="A96" s="125" t="str">
        <f t="shared" si="52"/>
        <v>삼환교통</v>
      </c>
      <c r="B96" s="126" t="str">
        <f t="shared" si="34"/>
        <v>박건영</v>
      </c>
      <c r="C96" s="127" t="str">
        <f t="shared" si="53"/>
        <v>D</v>
      </c>
      <c r="D96" s="128">
        <f t="shared" si="54"/>
        <v>0.84948695007352293</v>
      </c>
      <c r="E96" s="129">
        <f t="shared" si="55"/>
        <v>5579</v>
      </c>
      <c r="F96" s="130" t="str">
        <f t="shared" si="56"/>
        <v>4</v>
      </c>
      <c r="G96" s="131" t="str">
        <f t="shared" si="57"/>
        <v>72아1222</v>
      </c>
      <c r="H96" s="132">
        <f t="shared" si="58"/>
        <v>18</v>
      </c>
      <c r="I96" s="133">
        <f t="shared" si="35"/>
        <v>2378.5329999999999</v>
      </c>
      <c r="J96" s="134">
        <f t="shared" si="59"/>
        <v>1.4957782544021468E-2</v>
      </c>
      <c r="K96" s="134">
        <f t="shared" si="60"/>
        <v>0.34988681520771503</v>
      </c>
      <c r="L96" s="134">
        <f t="shared" si="61"/>
        <v>0.19507822678936976</v>
      </c>
      <c r="M96" s="135">
        <f t="shared" si="62"/>
        <v>11.704000000000001</v>
      </c>
      <c r="N96" s="136">
        <f t="shared" si="63"/>
        <v>0.12612816387243733</v>
      </c>
      <c r="O96" s="136">
        <f t="shared" si="64"/>
        <v>8.2403733729992403</v>
      </c>
      <c r="P96" s="218">
        <f t="shared" si="65"/>
        <v>4</v>
      </c>
      <c r="Q96" s="219">
        <f t="shared" si="66"/>
        <v>3</v>
      </c>
      <c r="R96" s="219">
        <f t="shared" si="67"/>
        <v>196</v>
      </c>
      <c r="T96">
        <v>514</v>
      </c>
      <c r="U96">
        <v>5579</v>
      </c>
      <c r="V96" t="s">
        <v>493</v>
      </c>
      <c r="W96">
        <v>2378.5329999999999</v>
      </c>
      <c r="X96">
        <v>968.84</v>
      </c>
      <c r="Y96">
        <v>2.4550000000000001</v>
      </c>
      <c r="Z96">
        <v>11.704000000000001</v>
      </c>
      <c r="AA96">
        <v>139.9658</v>
      </c>
      <c r="AB96">
        <v>2.0935779999999999</v>
      </c>
      <c r="AC96">
        <v>48.972188000000003</v>
      </c>
      <c r="AD96" s="1">
        <v>464</v>
      </c>
      <c r="AE96">
        <v>3</v>
      </c>
      <c r="AF96">
        <v>196</v>
      </c>
      <c r="AG96">
        <v>71</v>
      </c>
      <c r="AH96">
        <v>16.993672</v>
      </c>
      <c r="AI96">
        <v>461</v>
      </c>
      <c r="AJ96">
        <v>0</v>
      </c>
      <c r="AK96">
        <v>4</v>
      </c>
      <c r="AL96">
        <v>495</v>
      </c>
      <c r="AM96" t="s">
        <v>494</v>
      </c>
      <c r="AN96" t="s">
        <v>1085</v>
      </c>
      <c r="AO96">
        <v>193.524</v>
      </c>
      <c r="AR96" t="s">
        <v>117</v>
      </c>
      <c r="AS96" t="s">
        <v>120</v>
      </c>
      <c r="AT96" t="s">
        <v>816</v>
      </c>
      <c r="AU96" t="s">
        <v>493</v>
      </c>
      <c r="AV96" t="s">
        <v>48</v>
      </c>
      <c r="AW96">
        <v>18</v>
      </c>
      <c r="BB96">
        <v>0.84948695007352293</v>
      </c>
      <c r="BC96" t="s">
        <v>66</v>
      </c>
      <c r="BF96" t="s">
        <v>117</v>
      </c>
      <c r="BG96" t="s">
        <v>120</v>
      </c>
      <c r="BH96" t="s">
        <v>493</v>
      </c>
      <c r="BI96">
        <v>5579</v>
      </c>
      <c r="BJ96">
        <v>18</v>
      </c>
      <c r="BK96" t="s">
        <v>816</v>
      </c>
      <c r="BL96" t="s">
        <v>340</v>
      </c>
      <c r="BM96">
        <v>0.84948695007352293</v>
      </c>
      <c r="BN96" t="s">
        <v>66</v>
      </c>
      <c r="BO96" t="s">
        <v>182</v>
      </c>
      <c r="BP96">
        <v>2378.5329999999999</v>
      </c>
    </row>
    <row r="97" spans="1:68" ht="16.5">
      <c r="A97" s="108" t="str">
        <f t="shared" si="52"/>
        <v>삼환교통</v>
      </c>
      <c r="B97" s="109" t="str">
        <f t="shared" si="34"/>
        <v>박경모</v>
      </c>
      <c r="C97" s="110" t="str">
        <f t="shared" si="53"/>
        <v>S</v>
      </c>
      <c r="D97" s="111">
        <f t="shared" si="54"/>
        <v>1.0034482758620691</v>
      </c>
      <c r="E97" s="112">
        <f t="shared" si="55"/>
        <v>7630</v>
      </c>
      <c r="F97" s="113" t="str">
        <f t="shared" si="56"/>
        <v>4</v>
      </c>
      <c r="G97" s="114" t="str">
        <f t="shared" si="57"/>
        <v>72아1220</v>
      </c>
      <c r="H97" s="115">
        <f t="shared" si="58"/>
        <v>1</v>
      </c>
      <c r="I97" s="116">
        <f t="shared" si="35"/>
        <v>2005.4469999999999</v>
      </c>
      <c r="J97" s="117">
        <f t="shared" si="59"/>
        <v>1.094581721186059E-2</v>
      </c>
      <c r="K97" s="117">
        <f t="shared" si="60"/>
        <v>0.32071323209517844</v>
      </c>
      <c r="L97" s="117">
        <f t="shared" si="61"/>
        <v>0.19147850828269211</v>
      </c>
      <c r="M97" s="118">
        <f t="shared" si="62"/>
        <v>7.7210000000000001</v>
      </c>
      <c r="N97" s="119">
        <f t="shared" si="63"/>
        <v>0.1495925845958532</v>
      </c>
      <c r="O97" s="119">
        <f t="shared" si="64"/>
        <v>10.321888337113871</v>
      </c>
      <c r="P97" s="220">
        <f t="shared" si="65"/>
        <v>7</v>
      </c>
      <c r="Q97" s="221">
        <f t="shared" si="66"/>
        <v>3</v>
      </c>
      <c r="R97" s="221">
        <f t="shared" si="67"/>
        <v>207</v>
      </c>
      <c r="T97">
        <v>514</v>
      </c>
      <c r="U97">
        <v>7630</v>
      </c>
      <c r="V97" t="s">
        <v>495</v>
      </c>
      <c r="W97">
        <v>2005.4469999999999</v>
      </c>
      <c r="X97">
        <v>689.10299999999995</v>
      </c>
      <c r="Y97">
        <v>2.91</v>
      </c>
      <c r="Z97">
        <v>7.7210000000000001</v>
      </c>
      <c r="AA97">
        <v>121.860248</v>
      </c>
      <c r="AB97">
        <v>1.33386</v>
      </c>
      <c r="AC97">
        <v>39.082194000000001</v>
      </c>
      <c r="AD97" s="1">
        <v>384</v>
      </c>
      <c r="AE97">
        <v>3</v>
      </c>
      <c r="AF97">
        <v>207</v>
      </c>
      <c r="AG97">
        <v>64</v>
      </c>
      <c r="AH97">
        <v>16.456941</v>
      </c>
      <c r="AI97">
        <v>22</v>
      </c>
      <c r="AJ97">
        <v>0</v>
      </c>
      <c r="AK97">
        <v>7</v>
      </c>
      <c r="AL97">
        <v>3624</v>
      </c>
      <c r="AM97" t="s">
        <v>496</v>
      </c>
      <c r="AN97" t="s">
        <v>1086</v>
      </c>
      <c r="AO97">
        <v>2005.4469999999999</v>
      </c>
      <c r="AR97" t="s">
        <v>117</v>
      </c>
      <c r="AS97" t="s">
        <v>120</v>
      </c>
      <c r="AT97" t="s">
        <v>257</v>
      </c>
      <c r="AU97" t="s">
        <v>495</v>
      </c>
      <c r="AV97" t="s">
        <v>48</v>
      </c>
      <c r="AW97">
        <v>1</v>
      </c>
      <c r="BB97">
        <v>1.0034482758620691</v>
      </c>
      <c r="BC97" t="s">
        <v>891</v>
      </c>
      <c r="BF97" t="s">
        <v>117</v>
      </c>
      <c r="BG97" t="s">
        <v>120</v>
      </c>
      <c r="BH97" t="s">
        <v>495</v>
      </c>
      <c r="BI97">
        <v>7630</v>
      </c>
      <c r="BJ97">
        <v>1</v>
      </c>
      <c r="BK97" t="s">
        <v>257</v>
      </c>
      <c r="BL97" t="s">
        <v>178</v>
      </c>
      <c r="BM97">
        <v>1.0034482758620691</v>
      </c>
      <c r="BN97" t="s">
        <v>891</v>
      </c>
      <c r="BO97" t="s">
        <v>892</v>
      </c>
      <c r="BP97">
        <v>2005.4469999999999</v>
      </c>
    </row>
    <row r="98" spans="1:68" ht="16.5">
      <c r="A98" s="125" t="str">
        <f t="shared" si="52"/>
        <v>삼환교통</v>
      </c>
      <c r="B98" s="126" t="str">
        <f t="shared" si="34"/>
        <v>박광웅</v>
      </c>
      <c r="C98" s="127" t="str">
        <f t="shared" si="53"/>
        <v>D</v>
      </c>
      <c r="D98" s="128">
        <f t="shared" si="54"/>
        <v>0.80395187186557182</v>
      </c>
      <c r="E98" s="129">
        <f t="shared" si="55"/>
        <v>3087</v>
      </c>
      <c r="F98" s="130" t="str">
        <f t="shared" si="56"/>
        <v>58</v>
      </c>
      <c r="G98" s="131" t="str">
        <f t="shared" si="57"/>
        <v>72아1199</v>
      </c>
      <c r="H98" s="132">
        <f t="shared" si="58"/>
        <v>3</v>
      </c>
      <c r="I98" s="133">
        <f t="shared" si="35"/>
        <v>2106.4859999999999</v>
      </c>
      <c r="J98" s="134">
        <f t="shared" si="59"/>
        <v>2.6006061488511048E-2</v>
      </c>
      <c r="K98" s="134">
        <f t="shared" si="60"/>
        <v>0.35697358375959198</v>
      </c>
      <c r="L98" s="134">
        <f t="shared" si="61"/>
        <v>0.29148069343921584</v>
      </c>
      <c r="M98" s="135">
        <f t="shared" si="62"/>
        <v>12.095000000000001</v>
      </c>
      <c r="N98" s="136">
        <f t="shared" si="63"/>
        <v>4.7472425641566098E-2</v>
      </c>
      <c r="O98" s="136">
        <f t="shared" si="64"/>
        <v>35.319484677325178</v>
      </c>
      <c r="P98" s="218">
        <f t="shared" si="65"/>
        <v>4</v>
      </c>
      <c r="Q98" s="219">
        <f t="shared" si="66"/>
        <v>1</v>
      </c>
      <c r="R98" s="219">
        <f t="shared" si="67"/>
        <v>744</v>
      </c>
      <c r="T98">
        <v>514</v>
      </c>
      <c r="U98">
        <v>3087</v>
      </c>
      <c r="V98" t="s">
        <v>497</v>
      </c>
      <c r="W98">
        <v>2106.4859999999999</v>
      </c>
      <c r="X98">
        <v>903.41099999999994</v>
      </c>
      <c r="Y98">
        <v>2.3319999999999999</v>
      </c>
      <c r="Z98">
        <v>12.095000000000001</v>
      </c>
      <c r="AA98">
        <v>137.60580400000001</v>
      </c>
      <c r="AB98">
        <v>3.5785849999999999</v>
      </c>
      <c r="AC98">
        <v>49.121637</v>
      </c>
      <c r="AD98" s="1">
        <v>614</v>
      </c>
      <c r="AE98">
        <v>1</v>
      </c>
      <c r="AF98">
        <v>744</v>
      </c>
      <c r="AG98">
        <v>75</v>
      </c>
      <c r="AH98">
        <v>15.308118</v>
      </c>
      <c r="AI98">
        <v>2554.4</v>
      </c>
      <c r="AJ98">
        <v>0</v>
      </c>
      <c r="AK98">
        <v>4</v>
      </c>
      <c r="AL98">
        <v>1065</v>
      </c>
      <c r="AM98" t="s">
        <v>498</v>
      </c>
      <c r="AN98" t="s">
        <v>1087</v>
      </c>
      <c r="AO98">
        <v>1916.799</v>
      </c>
      <c r="AR98" t="s">
        <v>117</v>
      </c>
      <c r="AS98" t="s">
        <v>121</v>
      </c>
      <c r="AT98" t="s">
        <v>282</v>
      </c>
      <c r="AU98" t="s">
        <v>497</v>
      </c>
      <c r="AV98" t="s">
        <v>48</v>
      </c>
      <c r="AW98">
        <v>3</v>
      </c>
      <c r="BB98">
        <v>0.80395187186557182</v>
      </c>
      <c r="BC98" t="s">
        <v>66</v>
      </c>
      <c r="BF98" t="s">
        <v>117</v>
      </c>
      <c r="BG98" t="s">
        <v>121</v>
      </c>
      <c r="BH98" t="s">
        <v>497</v>
      </c>
      <c r="BI98">
        <v>3087</v>
      </c>
      <c r="BJ98">
        <v>3</v>
      </c>
      <c r="BK98" t="s">
        <v>282</v>
      </c>
      <c r="BL98" t="s">
        <v>277</v>
      </c>
      <c r="BM98">
        <v>0.80395187186557182</v>
      </c>
      <c r="BN98" t="s">
        <v>66</v>
      </c>
      <c r="BO98" t="s">
        <v>182</v>
      </c>
      <c r="BP98">
        <v>2106.4859999999999</v>
      </c>
    </row>
    <row r="99" spans="1:68" ht="16.5">
      <c r="A99" s="108" t="str">
        <f t="shared" si="52"/>
        <v>삼환교통</v>
      </c>
      <c r="B99" s="109" t="str">
        <f t="shared" si="34"/>
        <v>박광호</v>
      </c>
      <c r="C99" s="110" t="str">
        <f t="shared" si="53"/>
        <v>F</v>
      </c>
      <c r="D99" s="111">
        <f t="shared" si="54"/>
        <v>0.79938208714879666</v>
      </c>
      <c r="E99" s="112">
        <f t="shared" si="55"/>
        <v>5082</v>
      </c>
      <c r="F99" s="113" t="str">
        <f t="shared" si="56"/>
        <v>79</v>
      </c>
      <c r="G99" s="114" t="str">
        <f t="shared" si="57"/>
        <v>70바3198</v>
      </c>
      <c r="H99" s="115">
        <f t="shared" si="58"/>
        <v>4</v>
      </c>
      <c r="I99" s="116">
        <f t="shared" si="35"/>
        <v>2429.0410000000002</v>
      </c>
      <c r="J99" s="117">
        <f t="shared" si="59"/>
        <v>2.1860568185314958E-2</v>
      </c>
      <c r="K99" s="117">
        <f t="shared" si="60"/>
        <v>0.36746998384206042</v>
      </c>
      <c r="L99" s="117">
        <f t="shared" si="61"/>
        <v>0.1827881867782388</v>
      </c>
      <c r="M99" s="118">
        <f t="shared" si="62"/>
        <v>13.878</v>
      </c>
      <c r="N99" s="119">
        <f t="shared" si="63"/>
        <v>0.24701106321383623</v>
      </c>
      <c r="O99" s="119">
        <f t="shared" si="64"/>
        <v>21.695805052281948</v>
      </c>
      <c r="P99" s="220">
        <f t="shared" si="65"/>
        <v>2</v>
      </c>
      <c r="Q99" s="221">
        <f t="shared" si="66"/>
        <v>6</v>
      </c>
      <c r="R99" s="221">
        <f t="shared" si="67"/>
        <v>527</v>
      </c>
      <c r="T99">
        <v>514</v>
      </c>
      <c r="U99">
        <v>5082</v>
      </c>
      <c r="V99" t="s">
        <v>499</v>
      </c>
      <c r="W99">
        <v>2429.0410000000002</v>
      </c>
      <c r="X99">
        <v>1263.164</v>
      </c>
      <c r="Y99">
        <v>1.923</v>
      </c>
      <c r="Z99">
        <v>13.878</v>
      </c>
      <c r="AA99">
        <v>135.871903</v>
      </c>
      <c r="AB99">
        <v>2.970237</v>
      </c>
      <c r="AC99">
        <v>49.928846</v>
      </c>
      <c r="AD99" s="1">
        <v>444</v>
      </c>
      <c r="AE99">
        <v>6</v>
      </c>
      <c r="AF99">
        <v>527</v>
      </c>
      <c r="AG99">
        <v>88</v>
      </c>
      <c r="AH99">
        <v>17.877434000000001</v>
      </c>
      <c r="AI99">
        <v>1311.3</v>
      </c>
      <c r="AJ99">
        <v>45.1</v>
      </c>
      <c r="AK99">
        <v>2</v>
      </c>
      <c r="AL99">
        <v>343</v>
      </c>
      <c r="AM99" t="s">
        <v>500</v>
      </c>
      <c r="AN99" t="s">
        <v>1088</v>
      </c>
      <c r="AO99">
        <v>1984.9380000000001</v>
      </c>
      <c r="AR99" t="s">
        <v>117</v>
      </c>
      <c r="AS99" t="s">
        <v>123</v>
      </c>
      <c r="AT99" t="s">
        <v>338</v>
      </c>
      <c r="AU99" t="s">
        <v>499</v>
      </c>
      <c r="AV99" t="s">
        <v>48</v>
      </c>
      <c r="AW99">
        <v>4</v>
      </c>
      <c r="BB99">
        <v>0.79938208714879666</v>
      </c>
      <c r="BC99" t="s">
        <v>69</v>
      </c>
      <c r="BF99" t="s">
        <v>117</v>
      </c>
      <c r="BG99" t="s">
        <v>123</v>
      </c>
      <c r="BH99" t="s">
        <v>499</v>
      </c>
      <c r="BI99">
        <v>5082</v>
      </c>
      <c r="BJ99">
        <v>4</v>
      </c>
      <c r="BK99" t="s">
        <v>338</v>
      </c>
      <c r="BL99" t="s">
        <v>337</v>
      </c>
      <c r="BM99">
        <v>0.79938208714879666</v>
      </c>
      <c r="BN99" t="s">
        <v>69</v>
      </c>
      <c r="BO99" t="s">
        <v>191</v>
      </c>
      <c r="BP99">
        <v>2429.0410000000002</v>
      </c>
    </row>
    <row r="100" spans="1:68" ht="16.5">
      <c r="A100" s="125" t="str">
        <f t="shared" si="52"/>
        <v>삼환교통</v>
      </c>
      <c r="B100" s="126" t="str">
        <f t="shared" si="34"/>
        <v>박동수</v>
      </c>
      <c r="C100" s="127" t="str">
        <f t="shared" si="53"/>
        <v>F</v>
      </c>
      <c r="D100" s="128">
        <f t="shared" si="54"/>
        <v>0.78807692307692301</v>
      </c>
      <c r="E100" s="129">
        <f t="shared" si="55"/>
        <v>3318</v>
      </c>
      <c r="F100" s="130" t="str">
        <f t="shared" si="56"/>
        <v>79</v>
      </c>
      <c r="G100" s="131" t="str">
        <f t="shared" si="57"/>
        <v>70바3170</v>
      </c>
      <c r="H100" s="132">
        <f t="shared" si="58"/>
        <v>1</v>
      </c>
      <c r="I100" s="133">
        <f t="shared" si="35"/>
        <v>2356.7759999999998</v>
      </c>
      <c r="J100" s="134">
        <f t="shared" si="59"/>
        <v>6.040111037559315E-3</v>
      </c>
      <c r="K100" s="134">
        <f t="shared" si="60"/>
        <v>0.31003115221052246</v>
      </c>
      <c r="L100" s="134">
        <f t="shared" si="61"/>
        <v>0.14002179248261185</v>
      </c>
      <c r="M100" s="135">
        <f t="shared" si="62"/>
        <v>8.2129999999999992</v>
      </c>
      <c r="N100" s="136">
        <f t="shared" si="63"/>
        <v>4.2430846206852078E-2</v>
      </c>
      <c r="O100" s="136">
        <f t="shared" si="64"/>
        <v>7.3405363937854089</v>
      </c>
      <c r="P100" s="218">
        <f t="shared" si="65"/>
        <v>0</v>
      </c>
      <c r="Q100" s="219">
        <f t="shared" si="66"/>
        <v>1</v>
      </c>
      <c r="R100" s="219">
        <f t="shared" si="67"/>
        <v>173</v>
      </c>
      <c r="T100">
        <v>514</v>
      </c>
      <c r="U100">
        <v>3318</v>
      </c>
      <c r="V100" t="s">
        <v>501</v>
      </c>
      <c r="W100">
        <v>2356.7759999999998</v>
      </c>
      <c r="X100">
        <v>1150.261</v>
      </c>
      <c r="Y100">
        <v>2.0489999999999999</v>
      </c>
      <c r="Z100">
        <v>8.2129999999999992</v>
      </c>
      <c r="AA100">
        <v>139.294128</v>
      </c>
      <c r="AB100">
        <v>0.84135199999999999</v>
      </c>
      <c r="AC100">
        <v>43.185518999999999</v>
      </c>
      <c r="AD100" s="1">
        <v>330</v>
      </c>
      <c r="AE100">
        <v>1</v>
      </c>
      <c r="AF100">
        <v>173</v>
      </c>
      <c r="AG100">
        <v>71</v>
      </c>
      <c r="AH100">
        <v>16.919421</v>
      </c>
      <c r="AI100">
        <v>586.5</v>
      </c>
      <c r="AJ100">
        <v>0</v>
      </c>
      <c r="AK100">
        <v>0</v>
      </c>
      <c r="AL100">
        <v>0</v>
      </c>
      <c r="AM100" t="s">
        <v>502</v>
      </c>
      <c r="AN100" t="s">
        <v>1089</v>
      </c>
      <c r="AO100">
        <v>2356.7759999999998</v>
      </c>
      <c r="AR100" t="s">
        <v>117</v>
      </c>
      <c r="AS100" t="s">
        <v>123</v>
      </c>
      <c r="AT100" t="s">
        <v>332</v>
      </c>
      <c r="AU100" t="s">
        <v>501</v>
      </c>
      <c r="AV100" t="s">
        <v>48</v>
      </c>
      <c r="AW100">
        <v>1</v>
      </c>
      <c r="BB100">
        <v>0.78807692307692301</v>
      </c>
      <c r="BC100" t="s">
        <v>69</v>
      </c>
      <c r="BF100" t="s">
        <v>117</v>
      </c>
      <c r="BG100" t="s">
        <v>123</v>
      </c>
      <c r="BH100" t="s">
        <v>501</v>
      </c>
      <c r="BI100">
        <v>3318</v>
      </c>
      <c r="BJ100">
        <v>1</v>
      </c>
      <c r="BK100" t="s">
        <v>332</v>
      </c>
      <c r="BL100" t="s">
        <v>178</v>
      </c>
      <c r="BM100">
        <v>0.78807692307692301</v>
      </c>
      <c r="BN100" t="s">
        <v>69</v>
      </c>
      <c r="BO100" t="s">
        <v>191</v>
      </c>
      <c r="BP100">
        <v>2356.7759999999998</v>
      </c>
    </row>
    <row r="101" spans="1:68" ht="16.5">
      <c r="A101" s="108" t="str">
        <f t="shared" si="52"/>
        <v>삼환교통</v>
      </c>
      <c r="B101" s="109" t="str">
        <f t="shared" si="34"/>
        <v>박상호</v>
      </c>
      <c r="C101" s="110" t="str">
        <f t="shared" si="53"/>
        <v>C</v>
      </c>
      <c r="D101" s="111">
        <f t="shared" si="54"/>
        <v>0.87862956256371216</v>
      </c>
      <c r="E101" s="112">
        <f t="shared" si="55"/>
        <v>3053</v>
      </c>
      <c r="F101" s="113" t="str">
        <f t="shared" si="56"/>
        <v>4</v>
      </c>
      <c r="G101" s="114" t="str">
        <f t="shared" si="57"/>
        <v>72아1230</v>
      </c>
      <c r="H101" s="115">
        <f t="shared" si="58"/>
        <v>10</v>
      </c>
      <c r="I101" s="116">
        <f t="shared" si="35"/>
        <v>1834.7860000000001</v>
      </c>
      <c r="J101" s="117">
        <f t="shared" si="59"/>
        <v>1.9431857322738451E-2</v>
      </c>
      <c r="K101" s="117">
        <f t="shared" si="60"/>
        <v>0.36450158147823924</v>
      </c>
      <c r="L101" s="117">
        <f t="shared" si="61"/>
        <v>0.2474403009397281</v>
      </c>
      <c r="M101" s="118">
        <f t="shared" si="62"/>
        <v>11.91</v>
      </c>
      <c r="N101" s="119">
        <f t="shared" si="63"/>
        <v>0.10900453785891107</v>
      </c>
      <c r="O101" s="119">
        <f t="shared" si="64"/>
        <v>18.639775973873792</v>
      </c>
      <c r="P101" s="220">
        <f t="shared" si="65"/>
        <v>7</v>
      </c>
      <c r="Q101" s="221">
        <f t="shared" si="66"/>
        <v>2</v>
      </c>
      <c r="R101" s="221">
        <f t="shared" si="67"/>
        <v>342</v>
      </c>
      <c r="T101">
        <v>514</v>
      </c>
      <c r="U101">
        <v>3053</v>
      </c>
      <c r="V101" t="s">
        <v>851</v>
      </c>
      <c r="W101">
        <v>1834.7860000000001</v>
      </c>
      <c r="X101">
        <v>749.35199999999998</v>
      </c>
      <c r="Y101">
        <v>2.448</v>
      </c>
      <c r="Z101">
        <v>11.91</v>
      </c>
      <c r="AA101">
        <v>109.05524699999999</v>
      </c>
      <c r="AB101">
        <v>2.1191460000000002</v>
      </c>
      <c r="AC101">
        <v>39.750810000000001</v>
      </c>
      <c r="AD101" s="1">
        <v>454</v>
      </c>
      <c r="AE101">
        <v>2</v>
      </c>
      <c r="AF101">
        <v>342</v>
      </c>
      <c r="AG101">
        <v>74</v>
      </c>
      <c r="AH101">
        <v>16.824370999999999</v>
      </c>
      <c r="AI101">
        <v>966.2</v>
      </c>
      <c r="AJ101">
        <v>0</v>
      </c>
      <c r="AK101">
        <v>7</v>
      </c>
      <c r="AL101">
        <v>1381</v>
      </c>
      <c r="AM101" t="s">
        <v>852</v>
      </c>
      <c r="AN101" t="s">
        <v>1090</v>
      </c>
      <c r="AO101">
        <v>395.74599999999998</v>
      </c>
      <c r="AR101" t="s">
        <v>117</v>
      </c>
      <c r="AS101" t="s">
        <v>120</v>
      </c>
      <c r="AT101" t="s">
        <v>269</v>
      </c>
      <c r="AU101" t="s">
        <v>851</v>
      </c>
      <c r="AV101" t="s">
        <v>48</v>
      </c>
      <c r="AW101">
        <v>10</v>
      </c>
      <c r="BB101">
        <v>0.87862956256371216</v>
      </c>
      <c r="BC101" t="s">
        <v>68</v>
      </c>
      <c r="BF101" t="s">
        <v>117</v>
      </c>
      <c r="BG101" t="s">
        <v>120</v>
      </c>
      <c r="BH101" t="s">
        <v>851</v>
      </c>
      <c r="BI101">
        <v>3053</v>
      </c>
      <c r="BJ101">
        <v>10</v>
      </c>
      <c r="BK101" t="s">
        <v>269</v>
      </c>
      <c r="BL101" t="s">
        <v>210</v>
      </c>
      <c r="BM101">
        <v>0.87862956256371216</v>
      </c>
      <c r="BN101" t="s">
        <v>68</v>
      </c>
      <c r="BO101" t="s">
        <v>180</v>
      </c>
      <c r="BP101">
        <v>1788.2629999999999</v>
      </c>
    </row>
    <row r="102" spans="1:68" ht="16.5">
      <c r="A102" s="125" t="str">
        <f t="shared" si="52"/>
        <v>삼환교통</v>
      </c>
      <c r="B102" s="126" t="str">
        <f t="shared" si="34"/>
        <v>박석훈</v>
      </c>
      <c r="C102" s="127" t="str">
        <f t="shared" si="53"/>
        <v>D</v>
      </c>
      <c r="D102" s="128">
        <f t="shared" si="54"/>
        <v>0.83906669290071045</v>
      </c>
      <c r="E102" s="129">
        <f t="shared" si="55"/>
        <v>6513</v>
      </c>
      <c r="F102" s="130" t="str">
        <f t="shared" si="56"/>
        <v>79</v>
      </c>
      <c r="G102" s="131" t="str">
        <f t="shared" si="57"/>
        <v>70바3102</v>
      </c>
      <c r="H102" s="132">
        <f t="shared" si="58"/>
        <v>3</v>
      </c>
      <c r="I102" s="133">
        <f t="shared" si="35"/>
        <v>2314.8270000000002</v>
      </c>
      <c r="J102" s="134">
        <f t="shared" si="59"/>
        <v>6.6700848322390177E-2</v>
      </c>
      <c r="K102" s="134">
        <f t="shared" si="60"/>
        <v>0.33236013964379346</v>
      </c>
      <c r="L102" s="134">
        <f t="shared" si="61"/>
        <v>0.25833464012645435</v>
      </c>
      <c r="M102" s="135">
        <f t="shared" si="62"/>
        <v>14.372</v>
      </c>
      <c r="N102" s="136">
        <f t="shared" si="63"/>
        <v>4.3199772596397047E-2</v>
      </c>
      <c r="O102" s="136">
        <f t="shared" si="64"/>
        <v>11.188741102466835</v>
      </c>
      <c r="P102" s="218">
        <f t="shared" si="65"/>
        <v>6</v>
      </c>
      <c r="Q102" s="219">
        <f t="shared" si="66"/>
        <v>1</v>
      </c>
      <c r="R102" s="219">
        <f t="shared" si="67"/>
        <v>259</v>
      </c>
      <c r="T102">
        <v>514</v>
      </c>
      <c r="U102">
        <v>6513</v>
      </c>
      <c r="V102" t="s">
        <v>503</v>
      </c>
      <c r="W102">
        <v>2314.8270000000002</v>
      </c>
      <c r="X102">
        <v>1239.192</v>
      </c>
      <c r="Y102">
        <v>1.8680000000000001</v>
      </c>
      <c r="Z102">
        <v>14.372</v>
      </c>
      <c r="AA102">
        <v>131.23218399999999</v>
      </c>
      <c r="AB102">
        <v>8.7532979999999991</v>
      </c>
      <c r="AC102">
        <v>43.616346999999998</v>
      </c>
      <c r="AD102" s="1">
        <v>598</v>
      </c>
      <c r="AE102">
        <v>1</v>
      </c>
      <c r="AF102">
        <v>259</v>
      </c>
      <c r="AG102">
        <v>78</v>
      </c>
      <c r="AH102">
        <v>17.639171000000001</v>
      </c>
      <c r="AI102">
        <v>2071.9</v>
      </c>
      <c r="AJ102">
        <v>0</v>
      </c>
      <c r="AK102">
        <v>6</v>
      </c>
      <c r="AL102">
        <v>733</v>
      </c>
      <c r="AM102" t="s">
        <v>504</v>
      </c>
      <c r="AN102" t="s">
        <v>1091</v>
      </c>
      <c r="AO102">
        <v>2061.404</v>
      </c>
      <c r="AR102" t="s">
        <v>117</v>
      </c>
      <c r="AS102" t="s">
        <v>123</v>
      </c>
      <c r="AT102" t="s">
        <v>319</v>
      </c>
      <c r="AU102" t="s">
        <v>503</v>
      </c>
      <c r="AV102" t="s">
        <v>48</v>
      </c>
      <c r="AW102">
        <v>3</v>
      </c>
      <c r="BB102">
        <v>0.83906669290071045</v>
      </c>
      <c r="BC102" t="s">
        <v>66</v>
      </c>
      <c r="BF102" t="s">
        <v>117</v>
      </c>
      <c r="BG102" t="s">
        <v>123</v>
      </c>
      <c r="BH102" t="s">
        <v>503</v>
      </c>
      <c r="BI102">
        <v>6513</v>
      </c>
      <c r="BJ102">
        <v>3</v>
      </c>
      <c r="BK102" t="s">
        <v>319</v>
      </c>
      <c r="BL102" t="s">
        <v>328</v>
      </c>
      <c r="BM102">
        <v>0.83906669290071045</v>
      </c>
      <c r="BN102" t="s">
        <v>66</v>
      </c>
      <c r="BO102" t="s">
        <v>182</v>
      </c>
      <c r="BP102">
        <v>2314.8269999999998</v>
      </c>
    </row>
    <row r="103" spans="1:68" ht="16.5">
      <c r="A103" s="108" t="str">
        <f t="shared" si="52"/>
        <v>삼환교통</v>
      </c>
      <c r="B103" s="109" t="str">
        <f t="shared" si="34"/>
        <v>박용산</v>
      </c>
      <c r="C103" s="110" t="str">
        <f t="shared" si="53"/>
        <v>B</v>
      </c>
      <c r="D103" s="111">
        <f t="shared" si="54"/>
        <v>0.9071911496402546</v>
      </c>
      <c r="E103" s="112">
        <f t="shared" si="55"/>
        <v>5963</v>
      </c>
      <c r="F103" s="113" t="str">
        <f t="shared" si="56"/>
        <v>4</v>
      </c>
      <c r="G103" s="114" t="str">
        <f t="shared" si="57"/>
        <v>72아1216</v>
      </c>
      <c r="H103" s="115">
        <f t="shared" si="58"/>
        <v>4</v>
      </c>
      <c r="I103" s="116">
        <f t="shared" si="35"/>
        <v>2558.377</v>
      </c>
      <c r="J103" s="117">
        <f t="shared" si="59"/>
        <v>2.1788786924304752E-2</v>
      </c>
      <c r="K103" s="117">
        <f t="shared" si="60"/>
        <v>0.32928603034844139</v>
      </c>
      <c r="L103" s="117">
        <f t="shared" si="61"/>
        <v>0.29276373263205541</v>
      </c>
      <c r="M103" s="118">
        <f t="shared" si="62"/>
        <v>9.1340000000000003</v>
      </c>
      <c r="N103" s="119">
        <f t="shared" si="63"/>
        <v>3.9087280725241043E-2</v>
      </c>
      <c r="O103" s="119">
        <f t="shared" si="64"/>
        <v>8.4428526366520646</v>
      </c>
      <c r="P103" s="220">
        <f t="shared" si="65"/>
        <v>3</v>
      </c>
      <c r="Q103" s="221">
        <f t="shared" si="66"/>
        <v>1</v>
      </c>
      <c r="R103" s="221">
        <f t="shared" si="67"/>
        <v>216</v>
      </c>
      <c r="T103">
        <v>514</v>
      </c>
      <c r="U103">
        <v>5963</v>
      </c>
      <c r="V103" t="s">
        <v>505</v>
      </c>
      <c r="W103">
        <v>2558.377</v>
      </c>
      <c r="X103">
        <v>973.51099999999997</v>
      </c>
      <c r="Y103">
        <v>2.6280000000000001</v>
      </c>
      <c r="Z103">
        <v>9.1340000000000003</v>
      </c>
      <c r="AA103">
        <v>162.849681</v>
      </c>
      <c r="AB103">
        <v>3.5482969999999998</v>
      </c>
      <c r="AC103">
        <v>53.624124999999999</v>
      </c>
      <c r="AD103" s="1">
        <v>749</v>
      </c>
      <c r="AE103">
        <v>1</v>
      </c>
      <c r="AF103">
        <v>216</v>
      </c>
      <c r="AG103">
        <v>77</v>
      </c>
      <c r="AH103">
        <v>15.710051999999999</v>
      </c>
      <c r="AI103">
        <v>174.1</v>
      </c>
      <c r="AJ103">
        <v>0</v>
      </c>
      <c r="AK103">
        <v>3</v>
      </c>
      <c r="AL103">
        <v>2011</v>
      </c>
      <c r="AM103" t="s">
        <v>506</v>
      </c>
      <c r="AN103" t="s">
        <v>1092</v>
      </c>
      <c r="AO103">
        <v>2331.77</v>
      </c>
      <c r="AR103" t="s">
        <v>117</v>
      </c>
      <c r="AS103" t="s">
        <v>120</v>
      </c>
      <c r="AT103" t="s">
        <v>251</v>
      </c>
      <c r="AU103" t="s">
        <v>505</v>
      </c>
      <c r="AV103" t="s">
        <v>48</v>
      </c>
      <c r="AW103">
        <v>4</v>
      </c>
      <c r="BB103">
        <v>0.9071911496402546</v>
      </c>
      <c r="BC103" t="s">
        <v>67</v>
      </c>
      <c r="BF103" t="s">
        <v>117</v>
      </c>
      <c r="BG103" t="s">
        <v>120</v>
      </c>
      <c r="BH103" t="s">
        <v>505</v>
      </c>
      <c r="BI103">
        <v>5963</v>
      </c>
      <c r="BJ103">
        <v>4</v>
      </c>
      <c r="BK103" t="s">
        <v>251</v>
      </c>
      <c r="BL103" t="s">
        <v>351</v>
      </c>
      <c r="BM103">
        <v>0.9071911496402546</v>
      </c>
      <c r="BN103" t="s">
        <v>67</v>
      </c>
      <c r="BO103" t="s">
        <v>179</v>
      </c>
      <c r="BP103">
        <v>2558.377</v>
      </c>
    </row>
    <row r="104" spans="1:68" ht="16.5">
      <c r="A104" s="125" t="str">
        <f t="shared" si="52"/>
        <v>삼환교통</v>
      </c>
      <c r="B104" s="126" t="str">
        <f t="shared" si="34"/>
        <v>박일우</v>
      </c>
      <c r="C104" s="127" t="str">
        <f t="shared" si="53"/>
        <v>C</v>
      </c>
      <c r="D104" s="128">
        <f t="shared" si="54"/>
        <v>0.89467571977752325</v>
      </c>
      <c r="E104" s="129">
        <f t="shared" si="55"/>
        <v>3762</v>
      </c>
      <c r="F104" s="130" t="str">
        <f t="shared" si="56"/>
        <v>62</v>
      </c>
      <c r="G104" s="131" t="str">
        <f t="shared" si="57"/>
        <v>70바3174</v>
      </c>
      <c r="H104" s="132">
        <f t="shared" si="58"/>
        <v>3</v>
      </c>
      <c r="I104" s="133">
        <f t="shared" si="35"/>
        <v>1858.3520000000001</v>
      </c>
      <c r="J104" s="134">
        <f t="shared" si="59"/>
        <v>1.5309221853583565E-2</v>
      </c>
      <c r="K104" s="134">
        <f t="shared" si="60"/>
        <v>0.36031418530383352</v>
      </c>
      <c r="L104" s="134">
        <f t="shared" si="61"/>
        <v>0.21632069704770676</v>
      </c>
      <c r="M104" s="135">
        <f t="shared" si="62"/>
        <v>8.0960000000000001</v>
      </c>
      <c r="N104" s="136">
        <f t="shared" si="63"/>
        <v>0</v>
      </c>
      <c r="O104" s="136">
        <f t="shared" si="64"/>
        <v>9.6321902416764953</v>
      </c>
      <c r="P104" s="218">
        <f t="shared" si="65"/>
        <v>23</v>
      </c>
      <c r="Q104" s="219">
        <f t="shared" si="66"/>
        <v>0</v>
      </c>
      <c r="R104" s="219">
        <f t="shared" si="67"/>
        <v>179</v>
      </c>
      <c r="T104">
        <v>514</v>
      </c>
      <c r="U104">
        <v>3762</v>
      </c>
      <c r="V104" t="s">
        <v>507</v>
      </c>
      <c r="W104">
        <v>1858.3520000000001</v>
      </c>
      <c r="X104">
        <v>865.31799999999998</v>
      </c>
      <c r="Y104">
        <v>2.1480000000000001</v>
      </c>
      <c r="Z104">
        <v>8.0960000000000001</v>
      </c>
      <c r="AA104">
        <v>128.53357399999999</v>
      </c>
      <c r="AB104">
        <v>1.967749</v>
      </c>
      <c r="AC104">
        <v>46.312469999999998</v>
      </c>
      <c r="AD104" s="1">
        <v>402</v>
      </c>
      <c r="AE104">
        <v>0</v>
      </c>
      <c r="AF104">
        <v>179</v>
      </c>
      <c r="AG104">
        <v>89</v>
      </c>
      <c r="AH104">
        <v>14.458105</v>
      </c>
      <c r="AI104">
        <v>44.2</v>
      </c>
      <c r="AJ104">
        <v>10.9</v>
      </c>
      <c r="AK104">
        <v>23</v>
      </c>
      <c r="AL104">
        <v>2019</v>
      </c>
      <c r="AM104" t="s">
        <v>508</v>
      </c>
      <c r="AN104" t="s">
        <v>1093</v>
      </c>
      <c r="AO104">
        <v>1642.674</v>
      </c>
      <c r="AR104" t="s">
        <v>117</v>
      </c>
      <c r="AS104" t="s">
        <v>122</v>
      </c>
      <c r="AT104" t="s">
        <v>304</v>
      </c>
      <c r="AU104" t="s">
        <v>507</v>
      </c>
      <c r="AV104" t="s">
        <v>48</v>
      </c>
      <c r="AW104">
        <v>3</v>
      </c>
      <c r="BB104">
        <v>0.89467571977752325</v>
      </c>
      <c r="BC104" t="s">
        <v>68</v>
      </c>
      <c r="BF104" t="s">
        <v>117</v>
      </c>
      <c r="BG104" t="s">
        <v>122</v>
      </c>
      <c r="BH104" t="s">
        <v>507</v>
      </c>
      <c r="BI104">
        <v>3762</v>
      </c>
      <c r="BJ104">
        <v>3</v>
      </c>
      <c r="BK104" t="s">
        <v>304</v>
      </c>
      <c r="BL104" t="s">
        <v>309</v>
      </c>
      <c r="BM104">
        <v>0.89467571977752325</v>
      </c>
      <c r="BN104" t="s">
        <v>68</v>
      </c>
      <c r="BO104" t="s">
        <v>180</v>
      </c>
      <c r="BP104">
        <v>1858.3520000000001</v>
      </c>
    </row>
    <row r="105" spans="1:68" ht="16.5">
      <c r="A105" s="108" t="str">
        <f t="shared" si="52"/>
        <v>삼환교통</v>
      </c>
      <c r="B105" s="109" t="str">
        <f t="shared" si="34"/>
        <v>박창남</v>
      </c>
      <c r="C105" s="110" t="str">
        <f t="shared" si="53"/>
        <v>A</v>
      </c>
      <c r="D105" s="111">
        <f t="shared" si="54"/>
        <v>0.95999904723340224</v>
      </c>
      <c r="E105" s="112">
        <f t="shared" si="55"/>
        <v>6991</v>
      </c>
      <c r="F105" s="113" t="str">
        <f t="shared" si="56"/>
        <v>79</v>
      </c>
      <c r="G105" s="114" t="str">
        <f t="shared" si="57"/>
        <v>70바3167</v>
      </c>
      <c r="H105" s="115">
        <f t="shared" si="58"/>
        <v>12</v>
      </c>
      <c r="I105" s="116">
        <f t="shared" si="35"/>
        <v>2534.7579999999998</v>
      </c>
      <c r="J105" s="117">
        <f t="shared" si="59"/>
        <v>2.0723342590968044E-2</v>
      </c>
      <c r="K105" s="117">
        <f t="shared" si="60"/>
        <v>0.3473742339967425</v>
      </c>
      <c r="L105" s="117">
        <f t="shared" si="61"/>
        <v>0.12308867355384617</v>
      </c>
      <c r="M105" s="118">
        <f t="shared" si="62"/>
        <v>9.5920000000000005</v>
      </c>
      <c r="N105" s="119">
        <f t="shared" si="63"/>
        <v>0.11835449380177517</v>
      </c>
      <c r="O105" s="119">
        <f t="shared" si="64"/>
        <v>36.334829597144974</v>
      </c>
      <c r="P105" s="220">
        <f t="shared" si="65"/>
        <v>1</v>
      </c>
      <c r="Q105" s="221">
        <f t="shared" si="66"/>
        <v>3</v>
      </c>
      <c r="R105" s="221">
        <f t="shared" si="67"/>
        <v>921</v>
      </c>
      <c r="T105">
        <v>514</v>
      </c>
      <c r="U105">
        <v>6991</v>
      </c>
      <c r="V105" t="s">
        <v>509</v>
      </c>
      <c r="W105">
        <v>2534.7579999999998</v>
      </c>
      <c r="X105">
        <v>1088.0519999999999</v>
      </c>
      <c r="Y105">
        <v>2.33</v>
      </c>
      <c r="Z105">
        <v>9.5920000000000005</v>
      </c>
      <c r="AA105">
        <v>145.45940100000001</v>
      </c>
      <c r="AB105">
        <v>3.014405</v>
      </c>
      <c r="AC105">
        <v>50.528848000000004</v>
      </c>
      <c r="AD105" s="1">
        <v>312</v>
      </c>
      <c r="AE105">
        <v>3</v>
      </c>
      <c r="AF105">
        <v>921</v>
      </c>
      <c r="AG105">
        <v>78</v>
      </c>
      <c r="AH105">
        <v>17.425878999999998</v>
      </c>
      <c r="AI105">
        <v>896.9</v>
      </c>
      <c r="AJ105">
        <v>0</v>
      </c>
      <c r="AK105">
        <v>1</v>
      </c>
      <c r="AL105">
        <v>118</v>
      </c>
      <c r="AM105" t="s">
        <v>510</v>
      </c>
      <c r="AN105" t="s">
        <v>1094</v>
      </c>
      <c r="AO105">
        <v>365.892</v>
      </c>
      <c r="AR105" t="s">
        <v>117</v>
      </c>
      <c r="AS105" t="s">
        <v>123</v>
      </c>
      <c r="AT105" t="s">
        <v>329</v>
      </c>
      <c r="AU105" t="s">
        <v>509</v>
      </c>
      <c r="AV105" t="s">
        <v>48</v>
      </c>
      <c r="AW105">
        <v>12</v>
      </c>
      <c r="BB105">
        <v>0.95999904723340224</v>
      </c>
      <c r="BC105" t="s">
        <v>65</v>
      </c>
      <c r="BF105" t="s">
        <v>117</v>
      </c>
      <c r="BG105" t="s">
        <v>123</v>
      </c>
      <c r="BH105" t="s">
        <v>509</v>
      </c>
      <c r="BI105">
        <v>6991</v>
      </c>
      <c r="BJ105">
        <v>12</v>
      </c>
      <c r="BK105" t="s">
        <v>329</v>
      </c>
      <c r="BL105" t="s">
        <v>330</v>
      </c>
      <c r="BM105">
        <v>0.95999904723340224</v>
      </c>
      <c r="BN105" t="s">
        <v>65</v>
      </c>
      <c r="BO105" t="s">
        <v>181</v>
      </c>
      <c r="BP105">
        <v>2534.7579999999994</v>
      </c>
    </row>
    <row r="106" spans="1:68" ht="16.5">
      <c r="A106" s="125" t="str">
        <f t="shared" si="52"/>
        <v>삼환교통</v>
      </c>
      <c r="B106" s="126" t="str">
        <f t="shared" si="34"/>
        <v>박철우</v>
      </c>
      <c r="C106" s="127" t="str">
        <f t="shared" si="53"/>
        <v>F</v>
      </c>
      <c r="D106" s="128">
        <f t="shared" si="54"/>
        <v>0.7689374173264929</v>
      </c>
      <c r="E106" s="129">
        <f t="shared" si="55"/>
        <v>5945</v>
      </c>
      <c r="F106" s="130" t="str">
        <f t="shared" si="56"/>
        <v>62</v>
      </c>
      <c r="G106" s="131" t="str">
        <f t="shared" si="57"/>
        <v>70바3156</v>
      </c>
      <c r="H106" s="132">
        <f t="shared" si="58"/>
        <v>12</v>
      </c>
      <c r="I106" s="133">
        <f t="shared" si="35"/>
        <v>1672.742</v>
      </c>
      <c r="J106" s="134">
        <f t="shared" si="59"/>
        <v>2.2918522240483179E-2</v>
      </c>
      <c r="K106" s="134">
        <f t="shared" si="60"/>
        <v>0.39204864281194218</v>
      </c>
      <c r="L106" s="134">
        <f t="shared" si="61"/>
        <v>0.22358498800173607</v>
      </c>
      <c r="M106" s="135">
        <f t="shared" si="62"/>
        <v>13.62</v>
      </c>
      <c r="N106" s="136">
        <f t="shared" si="63"/>
        <v>5.9782082353405368E-2</v>
      </c>
      <c r="O106" s="136">
        <f t="shared" si="64"/>
        <v>24.391089600189389</v>
      </c>
      <c r="P106" s="218">
        <f t="shared" si="65"/>
        <v>6</v>
      </c>
      <c r="Q106" s="219">
        <f t="shared" si="66"/>
        <v>1</v>
      </c>
      <c r="R106" s="219">
        <f t="shared" si="67"/>
        <v>408</v>
      </c>
      <c r="T106">
        <v>514</v>
      </c>
      <c r="U106">
        <v>5945</v>
      </c>
      <c r="V106" t="s">
        <v>511</v>
      </c>
      <c r="W106">
        <v>1672.742</v>
      </c>
      <c r="X106">
        <v>910.18700000000001</v>
      </c>
      <c r="Y106">
        <v>1.8380000000000001</v>
      </c>
      <c r="Z106">
        <v>13.62</v>
      </c>
      <c r="AA106">
        <v>118.34052699999999</v>
      </c>
      <c r="AB106">
        <v>2.7121900000000001</v>
      </c>
      <c r="AC106">
        <v>46.395243000000001</v>
      </c>
      <c r="AD106" s="1">
        <v>374</v>
      </c>
      <c r="AE106">
        <v>1</v>
      </c>
      <c r="AF106">
        <v>408</v>
      </c>
      <c r="AG106">
        <v>71</v>
      </c>
      <c r="AH106">
        <v>14.134988</v>
      </c>
      <c r="AI106">
        <v>19.7</v>
      </c>
      <c r="AJ106">
        <v>0</v>
      </c>
      <c r="AK106">
        <v>6</v>
      </c>
      <c r="AL106">
        <v>2112</v>
      </c>
      <c r="AM106" t="s">
        <v>512</v>
      </c>
      <c r="AN106" t="s">
        <v>1095</v>
      </c>
      <c r="AO106">
        <v>223.863</v>
      </c>
      <c r="AR106" t="s">
        <v>117</v>
      </c>
      <c r="AS106" t="s">
        <v>122</v>
      </c>
      <c r="AT106" t="s">
        <v>297</v>
      </c>
      <c r="AU106" t="s">
        <v>511</v>
      </c>
      <c r="AV106" t="s">
        <v>48</v>
      </c>
      <c r="AW106">
        <v>12</v>
      </c>
      <c r="BB106">
        <v>0.7689374173264929</v>
      </c>
      <c r="BC106" t="s">
        <v>69</v>
      </c>
      <c r="BF106" t="s">
        <v>117</v>
      </c>
      <c r="BG106" t="s">
        <v>122</v>
      </c>
      <c r="BH106" t="s">
        <v>511</v>
      </c>
      <c r="BI106">
        <v>5945</v>
      </c>
      <c r="BJ106">
        <v>12</v>
      </c>
      <c r="BK106" t="s">
        <v>297</v>
      </c>
      <c r="BL106" t="s">
        <v>305</v>
      </c>
      <c r="BM106">
        <v>0.7689374173264929</v>
      </c>
      <c r="BN106" t="s">
        <v>69</v>
      </c>
      <c r="BO106" t="s">
        <v>191</v>
      </c>
      <c r="BP106">
        <v>1672.4679999999998</v>
      </c>
    </row>
    <row r="107" spans="1:68" ht="16.5">
      <c r="A107" s="108" t="str">
        <f t="shared" si="52"/>
        <v>삼환교통</v>
      </c>
      <c r="B107" s="109" t="str">
        <f t="shared" si="34"/>
        <v>박해석</v>
      </c>
      <c r="C107" s="110" t="str">
        <f t="shared" si="53"/>
        <v>B</v>
      </c>
      <c r="D107" s="111">
        <f t="shared" si="54"/>
        <v>0.93022469834786126</v>
      </c>
      <c r="E107" s="112">
        <f t="shared" si="55"/>
        <v>2098</v>
      </c>
      <c r="F107" s="113" t="str">
        <f t="shared" si="56"/>
        <v>62</v>
      </c>
      <c r="G107" s="114" t="str">
        <f t="shared" si="57"/>
        <v>72아1131</v>
      </c>
      <c r="H107" s="115">
        <f t="shared" si="58"/>
        <v>13</v>
      </c>
      <c r="I107" s="116">
        <f t="shared" si="35"/>
        <v>2076.12</v>
      </c>
      <c r="J107" s="117">
        <f t="shared" si="59"/>
        <v>4.3561587465252493E-3</v>
      </c>
      <c r="K107" s="117">
        <f t="shared" si="60"/>
        <v>0.35924856736439803</v>
      </c>
      <c r="L107" s="117">
        <f t="shared" si="61"/>
        <v>0.18688707781823788</v>
      </c>
      <c r="M107" s="118">
        <f t="shared" si="62"/>
        <v>8.9939999999999998</v>
      </c>
      <c r="N107" s="119">
        <f t="shared" si="63"/>
        <v>0.14450031790069939</v>
      </c>
      <c r="O107" s="119">
        <f t="shared" si="64"/>
        <v>3.4680076296167854</v>
      </c>
      <c r="P107" s="220">
        <f t="shared" si="65"/>
        <v>0</v>
      </c>
      <c r="Q107" s="221">
        <f t="shared" si="66"/>
        <v>3</v>
      </c>
      <c r="R107" s="221">
        <f t="shared" si="67"/>
        <v>72</v>
      </c>
      <c r="T107">
        <v>514</v>
      </c>
      <c r="U107">
        <v>2098</v>
      </c>
      <c r="V107" t="s">
        <v>513</v>
      </c>
      <c r="W107">
        <v>2076.12</v>
      </c>
      <c r="X107">
        <v>924.98900000000003</v>
      </c>
      <c r="Y107">
        <v>2.2440000000000002</v>
      </c>
      <c r="Z107">
        <v>8.9939999999999998</v>
      </c>
      <c r="AA107">
        <v>141.106887</v>
      </c>
      <c r="AB107">
        <v>0.61468400000000001</v>
      </c>
      <c r="AC107">
        <v>50.692447000000001</v>
      </c>
      <c r="AD107" s="1">
        <v>388</v>
      </c>
      <c r="AE107">
        <v>3</v>
      </c>
      <c r="AF107">
        <v>72</v>
      </c>
      <c r="AG107">
        <v>78</v>
      </c>
      <c r="AH107">
        <v>14.713101</v>
      </c>
      <c r="AI107">
        <v>539.6</v>
      </c>
      <c r="AJ107">
        <v>0</v>
      </c>
      <c r="AK107">
        <v>0</v>
      </c>
      <c r="AL107">
        <v>0</v>
      </c>
      <c r="AM107" t="s">
        <v>514</v>
      </c>
      <c r="AN107" t="s">
        <v>1096</v>
      </c>
      <c r="AO107">
        <v>257.25299999999999</v>
      </c>
      <c r="AR107" t="s">
        <v>117</v>
      </c>
      <c r="AS107" t="s">
        <v>122</v>
      </c>
      <c r="AT107" t="s">
        <v>315</v>
      </c>
      <c r="AU107" t="s">
        <v>513</v>
      </c>
      <c r="AV107" t="s">
        <v>48</v>
      </c>
      <c r="AW107">
        <v>13</v>
      </c>
      <c r="BB107">
        <v>0.93022469834786126</v>
      </c>
      <c r="BC107" t="s">
        <v>67</v>
      </c>
      <c r="BF107" t="s">
        <v>117</v>
      </c>
      <c r="BG107" t="s">
        <v>122</v>
      </c>
      <c r="BH107" t="s">
        <v>513</v>
      </c>
      <c r="BI107">
        <v>2098</v>
      </c>
      <c r="BJ107">
        <v>13</v>
      </c>
      <c r="BK107" t="s">
        <v>315</v>
      </c>
      <c r="BL107" t="s">
        <v>317</v>
      </c>
      <c r="BM107">
        <v>0.93022469834786126</v>
      </c>
      <c r="BN107" t="s">
        <v>67</v>
      </c>
      <c r="BO107" t="s">
        <v>179</v>
      </c>
      <c r="BP107">
        <v>2076.12</v>
      </c>
    </row>
    <row r="108" spans="1:68" ht="16.5">
      <c r="A108" s="125" t="str">
        <f t="shared" si="52"/>
        <v>삼환교통</v>
      </c>
      <c r="B108" s="126" t="str">
        <f t="shared" si="34"/>
        <v>박현기</v>
      </c>
      <c r="C108" s="127" t="str">
        <f t="shared" si="53"/>
        <v>D</v>
      </c>
      <c r="D108" s="128">
        <f t="shared" si="54"/>
        <v>0.81034482758620696</v>
      </c>
      <c r="E108" s="129">
        <f t="shared" si="55"/>
        <v>5209</v>
      </c>
      <c r="F108" s="130" t="str">
        <f t="shared" si="56"/>
        <v>4</v>
      </c>
      <c r="G108" s="131" t="str">
        <f t="shared" si="57"/>
        <v>72아1213</v>
      </c>
      <c r="H108" s="132">
        <f t="shared" si="58"/>
        <v>1</v>
      </c>
      <c r="I108" s="133">
        <f t="shared" si="35"/>
        <v>2266.3789999999999</v>
      </c>
      <c r="J108" s="134">
        <f t="shared" si="59"/>
        <v>1.8631434075704324E-2</v>
      </c>
      <c r="K108" s="134">
        <f t="shared" si="60"/>
        <v>0.32449664318039073</v>
      </c>
      <c r="L108" s="134">
        <f t="shared" si="61"/>
        <v>0.29430205627567146</v>
      </c>
      <c r="M108" s="135">
        <f t="shared" si="62"/>
        <v>10.935</v>
      </c>
      <c r="N108" s="136">
        <f t="shared" si="63"/>
        <v>0.17649298727176699</v>
      </c>
      <c r="O108" s="136">
        <f t="shared" si="64"/>
        <v>13.854699500833709</v>
      </c>
      <c r="P108" s="218">
        <f t="shared" si="65"/>
        <v>6</v>
      </c>
      <c r="Q108" s="219">
        <f t="shared" si="66"/>
        <v>4</v>
      </c>
      <c r="R108" s="219">
        <f t="shared" si="67"/>
        <v>314</v>
      </c>
      <c r="T108">
        <v>514</v>
      </c>
      <c r="U108">
        <v>5209</v>
      </c>
      <c r="V108" t="s">
        <v>515</v>
      </c>
      <c r="W108">
        <v>2266.3789999999999</v>
      </c>
      <c r="X108">
        <v>964.52200000000005</v>
      </c>
      <c r="Y108">
        <v>2.35</v>
      </c>
      <c r="Z108">
        <v>10.935</v>
      </c>
      <c r="AA108">
        <v>137.549691</v>
      </c>
      <c r="AB108">
        <v>2.562748</v>
      </c>
      <c r="AC108">
        <v>44.634413000000002</v>
      </c>
      <c r="AD108" s="1">
        <v>667</v>
      </c>
      <c r="AE108">
        <v>4</v>
      </c>
      <c r="AF108">
        <v>314</v>
      </c>
      <c r="AG108">
        <v>70</v>
      </c>
      <c r="AH108">
        <v>16.476800999999998</v>
      </c>
      <c r="AI108">
        <v>97.4</v>
      </c>
      <c r="AJ108">
        <v>0</v>
      </c>
      <c r="AK108">
        <v>6</v>
      </c>
      <c r="AL108">
        <v>864</v>
      </c>
      <c r="AM108" t="s">
        <v>516</v>
      </c>
      <c r="AN108" t="s">
        <v>1097</v>
      </c>
      <c r="AO108">
        <v>2266.3789999999999</v>
      </c>
      <c r="AR108" t="s">
        <v>117</v>
      </c>
      <c r="AS108" t="s">
        <v>120</v>
      </c>
      <c r="AT108" t="s">
        <v>248</v>
      </c>
      <c r="AU108" t="s">
        <v>515</v>
      </c>
      <c r="AV108" t="s">
        <v>48</v>
      </c>
      <c r="AW108">
        <v>1</v>
      </c>
      <c r="BB108">
        <v>0.81034482758620696</v>
      </c>
      <c r="BC108" t="s">
        <v>66</v>
      </c>
      <c r="BF108" t="s">
        <v>117</v>
      </c>
      <c r="BG108" t="s">
        <v>120</v>
      </c>
      <c r="BH108" t="s">
        <v>515</v>
      </c>
      <c r="BI108">
        <v>5209</v>
      </c>
      <c r="BJ108">
        <v>1</v>
      </c>
      <c r="BK108" t="s">
        <v>248</v>
      </c>
      <c r="BL108" t="s">
        <v>178</v>
      </c>
      <c r="BM108">
        <v>0.81034482758620696</v>
      </c>
      <c r="BN108" t="s">
        <v>66</v>
      </c>
      <c r="BO108" t="s">
        <v>182</v>
      </c>
      <c r="BP108">
        <v>2266.3789999999999</v>
      </c>
    </row>
    <row r="109" spans="1:68" ht="16.5">
      <c r="A109" s="108" t="str">
        <f t="shared" ref="A109:A111" si="68">BF109</f>
        <v>삼환교통</v>
      </c>
      <c r="B109" s="109" t="str">
        <f t="shared" si="34"/>
        <v>박화열</v>
      </c>
      <c r="C109" s="110" t="str">
        <f t="shared" ref="C109:C111" si="69">BN109</f>
        <v>F</v>
      </c>
      <c r="D109" s="111">
        <f t="shared" ref="D109:D111" si="70">BM109</f>
        <v>0.76837866601761473</v>
      </c>
      <c r="E109" s="112">
        <f t="shared" ref="E109:E111" si="71">U109</f>
        <v>8527</v>
      </c>
      <c r="F109" s="113" t="str">
        <f t="shared" ref="F109:F111" si="72">BG109</f>
        <v>23</v>
      </c>
      <c r="G109" s="114" t="str">
        <f t="shared" ref="G109:G111" si="73">BK109</f>
        <v>72아1008</v>
      </c>
      <c r="H109" s="115">
        <f t="shared" ref="H109:H111" si="74">BJ109</f>
        <v>3</v>
      </c>
      <c r="I109" s="116">
        <f t="shared" si="35"/>
        <v>1824.394</v>
      </c>
      <c r="J109" s="117">
        <f t="shared" ref="J109:J111" si="75">AB109/AA109</f>
        <v>3.806596168026876E-2</v>
      </c>
      <c r="K109" s="117">
        <f t="shared" ref="K109:K111" si="76">AC109/AA109</f>
        <v>0.38644958394498174</v>
      </c>
      <c r="L109" s="117">
        <f t="shared" ref="L109:L111" si="77">AD109/I109</f>
        <v>0.13483929458220098</v>
      </c>
      <c r="M109" s="118">
        <f t="shared" ref="M109:M111" si="78">Z109</f>
        <v>15.781000000000001</v>
      </c>
      <c r="N109" s="119">
        <f t="shared" ref="N109:N111" si="79">AE109*100/W109</f>
        <v>0.2192508854995138</v>
      </c>
      <c r="O109" s="119">
        <f t="shared" ref="O109:O111" si="80">AF109*100/W109</f>
        <v>45.43974601977424</v>
      </c>
      <c r="P109" s="220">
        <f t="shared" ref="P109:P111" si="81">AK109</f>
        <v>32</v>
      </c>
      <c r="Q109" s="221">
        <f t="shared" ref="Q109:Q111" si="82">AE109</f>
        <v>4</v>
      </c>
      <c r="R109" s="221">
        <f t="shared" ref="R109:R111" si="83">AF109</f>
        <v>829</v>
      </c>
      <c r="T109">
        <v>514</v>
      </c>
      <c r="U109">
        <v>8527</v>
      </c>
      <c r="V109" t="s">
        <v>517</v>
      </c>
      <c r="W109">
        <v>1824.394</v>
      </c>
      <c r="X109">
        <v>1038.7180000000001</v>
      </c>
      <c r="Y109">
        <v>1.756</v>
      </c>
      <c r="Z109">
        <v>15.781000000000001</v>
      </c>
      <c r="AA109">
        <v>119.316912</v>
      </c>
      <c r="AB109">
        <v>4.5419130000000001</v>
      </c>
      <c r="AC109">
        <v>46.109971000000002</v>
      </c>
      <c r="AD109" s="1">
        <v>246</v>
      </c>
      <c r="AE109">
        <v>4</v>
      </c>
      <c r="AF109">
        <v>829</v>
      </c>
      <c r="AG109">
        <v>89</v>
      </c>
      <c r="AH109">
        <v>15.290321</v>
      </c>
      <c r="AI109">
        <v>1023.9</v>
      </c>
      <c r="AJ109">
        <v>91.8</v>
      </c>
      <c r="AK109">
        <v>32</v>
      </c>
      <c r="AL109">
        <v>8730</v>
      </c>
      <c r="AM109" t="s">
        <v>518</v>
      </c>
      <c r="AN109" t="s">
        <v>1098</v>
      </c>
      <c r="AO109">
        <v>1672.23</v>
      </c>
      <c r="AR109" t="s">
        <v>117</v>
      </c>
      <c r="AS109" t="s">
        <v>119</v>
      </c>
      <c r="AT109" t="s">
        <v>240</v>
      </c>
      <c r="AU109" t="s">
        <v>517</v>
      </c>
      <c r="AV109" t="s">
        <v>48</v>
      </c>
      <c r="AW109">
        <v>3</v>
      </c>
      <c r="BB109">
        <v>0.76837866601761473</v>
      </c>
      <c r="BC109" t="s">
        <v>69</v>
      </c>
      <c r="BF109" t="s">
        <v>117</v>
      </c>
      <c r="BG109" t="s">
        <v>119</v>
      </c>
      <c r="BH109" t="s">
        <v>517</v>
      </c>
      <c r="BI109">
        <v>8527</v>
      </c>
      <c r="BJ109">
        <v>3</v>
      </c>
      <c r="BK109" t="s">
        <v>240</v>
      </c>
      <c r="BL109" t="s">
        <v>242</v>
      </c>
      <c r="BM109">
        <v>0.76837866601761473</v>
      </c>
      <c r="BN109" t="s">
        <v>69</v>
      </c>
      <c r="BO109" t="s">
        <v>191</v>
      </c>
      <c r="BP109">
        <v>1824.3940000000002</v>
      </c>
    </row>
    <row r="110" spans="1:68" ht="16.5">
      <c r="A110" s="125" t="str">
        <f t="shared" si="68"/>
        <v>삼환교통</v>
      </c>
      <c r="B110" s="126" t="str">
        <f t="shared" si="34"/>
        <v>백기관</v>
      </c>
      <c r="C110" s="127" t="str">
        <f t="shared" si="69"/>
        <v>D</v>
      </c>
      <c r="D110" s="128">
        <f t="shared" si="70"/>
        <v>0.84869565217391307</v>
      </c>
      <c r="E110" s="129">
        <f t="shared" si="71"/>
        <v>4291</v>
      </c>
      <c r="F110" s="130" t="str">
        <f t="shared" si="72"/>
        <v>62</v>
      </c>
      <c r="G110" s="131" t="str">
        <f t="shared" si="73"/>
        <v>70바3172</v>
      </c>
      <c r="H110" s="132">
        <f t="shared" si="74"/>
        <v>1</v>
      </c>
      <c r="I110" s="133">
        <f t="shared" si="35"/>
        <v>1784.37</v>
      </c>
      <c r="J110" s="134">
        <f t="shared" si="75"/>
        <v>1.8371917116216073E-2</v>
      </c>
      <c r="K110" s="134">
        <f t="shared" si="76"/>
        <v>0.3474897875439959</v>
      </c>
      <c r="L110" s="134">
        <f t="shared" si="77"/>
        <v>0.23593761383569553</v>
      </c>
      <c r="M110" s="135">
        <f t="shared" si="78"/>
        <v>9.0790000000000006</v>
      </c>
      <c r="N110" s="136">
        <f t="shared" si="79"/>
        <v>5.604218855954763E-2</v>
      </c>
      <c r="O110" s="136">
        <f t="shared" si="80"/>
        <v>24.602520777641409</v>
      </c>
      <c r="P110" s="218">
        <f t="shared" si="81"/>
        <v>19</v>
      </c>
      <c r="Q110" s="219">
        <f t="shared" si="82"/>
        <v>1</v>
      </c>
      <c r="R110" s="219">
        <f t="shared" si="83"/>
        <v>439</v>
      </c>
      <c r="T110">
        <v>514</v>
      </c>
      <c r="U110">
        <v>4291</v>
      </c>
      <c r="V110" t="s">
        <v>519</v>
      </c>
      <c r="W110">
        <v>1784.37</v>
      </c>
      <c r="X110">
        <v>914.02300000000002</v>
      </c>
      <c r="Y110">
        <v>1.952</v>
      </c>
      <c r="Z110">
        <v>9.0790000000000006</v>
      </c>
      <c r="AA110">
        <v>126.38414299999999</v>
      </c>
      <c r="AB110">
        <v>2.3219189999999998</v>
      </c>
      <c r="AC110">
        <v>43.917198999999997</v>
      </c>
      <c r="AD110" s="1">
        <v>421</v>
      </c>
      <c r="AE110">
        <v>1</v>
      </c>
      <c r="AF110">
        <v>439</v>
      </c>
      <c r="AG110">
        <v>89</v>
      </c>
      <c r="AH110">
        <v>14.118622</v>
      </c>
      <c r="AI110">
        <v>40.1</v>
      </c>
      <c r="AJ110">
        <v>5.2</v>
      </c>
      <c r="AK110">
        <v>19</v>
      </c>
      <c r="AL110">
        <v>1450</v>
      </c>
      <c r="AM110" t="s">
        <v>520</v>
      </c>
      <c r="AN110" t="s">
        <v>1099</v>
      </c>
      <c r="AO110">
        <v>1784.37</v>
      </c>
      <c r="AR110" t="s">
        <v>117</v>
      </c>
      <c r="AS110" t="s">
        <v>122</v>
      </c>
      <c r="AT110" t="s">
        <v>302</v>
      </c>
      <c r="AU110" t="s">
        <v>519</v>
      </c>
      <c r="AV110" t="s">
        <v>48</v>
      </c>
      <c r="AW110">
        <v>1</v>
      </c>
      <c r="BB110">
        <v>0.84869565217391307</v>
      </c>
      <c r="BC110" t="s">
        <v>66</v>
      </c>
      <c r="BF110" t="s">
        <v>117</v>
      </c>
      <c r="BG110" t="s">
        <v>122</v>
      </c>
      <c r="BH110" t="s">
        <v>519</v>
      </c>
      <c r="BI110">
        <v>4291</v>
      </c>
      <c r="BJ110">
        <v>1</v>
      </c>
      <c r="BK110" t="s">
        <v>302</v>
      </c>
      <c r="BL110" t="s">
        <v>178</v>
      </c>
      <c r="BM110">
        <v>0.84869565217391307</v>
      </c>
      <c r="BN110" t="s">
        <v>66</v>
      </c>
      <c r="BO110" t="s">
        <v>182</v>
      </c>
      <c r="BP110">
        <v>1784.37</v>
      </c>
    </row>
    <row r="111" spans="1:68" ht="16.5">
      <c r="A111" s="108" t="str">
        <f t="shared" si="68"/>
        <v>삼환교통</v>
      </c>
      <c r="B111" s="109" t="str">
        <f t="shared" si="34"/>
        <v>백낙신</v>
      </c>
      <c r="C111" s="110" t="str">
        <f t="shared" si="69"/>
        <v>C</v>
      </c>
      <c r="D111" s="111">
        <f t="shared" si="70"/>
        <v>0.883329954848043</v>
      </c>
      <c r="E111" s="112">
        <f t="shared" si="71"/>
        <v>5235</v>
      </c>
      <c r="F111" s="113" t="str">
        <f t="shared" si="72"/>
        <v>23</v>
      </c>
      <c r="G111" s="114" t="str">
        <f t="shared" si="73"/>
        <v>70바3104</v>
      </c>
      <c r="H111" s="115">
        <f t="shared" si="74"/>
        <v>2</v>
      </c>
      <c r="I111" s="116">
        <f t="shared" si="35"/>
        <v>538.13400000000001</v>
      </c>
      <c r="J111" s="117">
        <f t="shared" si="75"/>
        <v>3.6033936222134771E-2</v>
      </c>
      <c r="K111" s="117">
        <f t="shared" si="76"/>
        <v>0.32883891688029293</v>
      </c>
      <c r="L111" s="117">
        <f t="shared" si="77"/>
        <v>0.25829997732906673</v>
      </c>
      <c r="M111" s="118">
        <f t="shared" si="78"/>
        <v>15.95</v>
      </c>
      <c r="N111" s="119">
        <f t="shared" si="79"/>
        <v>0.18582732181947248</v>
      </c>
      <c r="O111" s="119">
        <f t="shared" si="80"/>
        <v>25.086688445628784</v>
      </c>
      <c r="P111" s="220">
        <f t="shared" si="81"/>
        <v>5</v>
      </c>
      <c r="Q111" s="221">
        <f t="shared" si="82"/>
        <v>1</v>
      </c>
      <c r="R111" s="221">
        <f t="shared" si="83"/>
        <v>135</v>
      </c>
      <c r="T111">
        <v>514</v>
      </c>
      <c r="U111">
        <v>5235</v>
      </c>
      <c r="V111" t="s">
        <v>887</v>
      </c>
      <c r="W111">
        <v>538.13400000000001</v>
      </c>
      <c r="X111">
        <v>312.67</v>
      </c>
      <c r="Y111">
        <v>1.7210000000000001</v>
      </c>
      <c r="Z111">
        <v>15.95</v>
      </c>
      <c r="AA111">
        <v>30.719152999999999</v>
      </c>
      <c r="AB111">
        <v>1.106932</v>
      </c>
      <c r="AC111">
        <v>10.101653000000001</v>
      </c>
      <c r="AD111" s="1">
        <v>139</v>
      </c>
      <c r="AE111">
        <v>1</v>
      </c>
      <c r="AF111">
        <v>135</v>
      </c>
      <c r="AG111">
        <v>68</v>
      </c>
      <c r="AH111">
        <v>17.517865</v>
      </c>
      <c r="AI111">
        <v>29.4</v>
      </c>
      <c r="AJ111">
        <v>0</v>
      </c>
      <c r="AK111">
        <v>5</v>
      </c>
      <c r="AL111">
        <v>1393</v>
      </c>
      <c r="AM111" t="s">
        <v>888</v>
      </c>
      <c r="AN111" t="s">
        <v>1100</v>
      </c>
      <c r="AO111">
        <v>449.58499999999998</v>
      </c>
      <c r="AR111" t="s">
        <v>117</v>
      </c>
      <c r="AS111" t="s">
        <v>119</v>
      </c>
      <c r="AT111" t="s">
        <v>224</v>
      </c>
      <c r="AU111" t="s">
        <v>887</v>
      </c>
      <c r="AV111" t="s">
        <v>48</v>
      </c>
      <c r="AW111">
        <v>2</v>
      </c>
      <c r="BB111">
        <v>0.883329954848043</v>
      </c>
      <c r="BC111" t="s">
        <v>68</v>
      </c>
      <c r="BF111" t="s">
        <v>117</v>
      </c>
      <c r="BG111" t="s">
        <v>119</v>
      </c>
      <c r="BH111" t="s">
        <v>887</v>
      </c>
      <c r="BI111">
        <v>5235</v>
      </c>
      <c r="BJ111">
        <v>2</v>
      </c>
      <c r="BK111" t="s">
        <v>224</v>
      </c>
      <c r="BL111" t="s">
        <v>240</v>
      </c>
      <c r="BM111">
        <v>0.883329954848043</v>
      </c>
      <c r="BN111" t="s">
        <v>68</v>
      </c>
      <c r="BO111" t="s">
        <v>180</v>
      </c>
      <c r="BP111">
        <v>538.13400000000001</v>
      </c>
    </row>
    <row r="112" spans="1:68" ht="16.5">
      <c r="A112" s="125" t="str">
        <f t="shared" ref="A112:A174" si="84">BF112</f>
        <v>삼환교통</v>
      </c>
      <c r="B112" s="126" t="str">
        <f t="shared" si="34"/>
        <v>백만석</v>
      </c>
      <c r="C112" s="127" t="str">
        <f t="shared" ref="C112:C174" si="85">BN112</f>
        <v>D</v>
      </c>
      <c r="D112" s="128">
        <f t="shared" ref="D112:D174" si="86">BM112</f>
        <v>0.8290909090909091</v>
      </c>
      <c r="E112" s="129">
        <f t="shared" ref="E112:E174" si="87">U112</f>
        <v>5444</v>
      </c>
      <c r="F112" s="130" t="str">
        <f t="shared" ref="F112:F174" si="88">BG112</f>
        <v>14</v>
      </c>
      <c r="G112" s="131" t="str">
        <f t="shared" ref="G112:G174" si="89">BK112</f>
        <v>70바3146</v>
      </c>
      <c r="H112" s="132">
        <f t="shared" ref="H112:H174" si="90">BJ112</f>
        <v>1</v>
      </c>
      <c r="I112" s="133">
        <f t="shared" si="35"/>
        <v>1791.423</v>
      </c>
      <c r="J112" s="134">
        <f t="shared" ref="J112:J174" si="91">AB112/AA112</f>
        <v>3.2841045413811921E-2</v>
      </c>
      <c r="K112" s="134">
        <f t="shared" ref="K112:K174" si="92">AC112/AA112</f>
        <v>0.35153929648834847</v>
      </c>
      <c r="L112" s="134">
        <f t="shared" ref="L112:L174" si="93">AD112/I112</f>
        <v>0.13676278578537843</v>
      </c>
      <c r="M112" s="135">
        <f t="shared" ref="M112:M174" si="94">Z112</f>
        <v>11.05</v>
      </c>
      <c r="N112" s="136">
        <f t="shared" ref="N112:N174" si="95">AE112*100/W112</f>
        <v>0.27910772609260903</v>
      </c>
      <c r="O112" s="136">
        <f t="shared" ref="O112:O174" si="96">AF112*100/W112</f>
        <v>5.079760614885485</v>
      </c>
      <c r="P112" s="218">
        <f t="shared" ref="P112:P174" si="97">AK112</f>
        <v>43</v>
      </c>
      <c r="Q112" s="219">
        <f t="shared" ref="Q112:Q174" si="98">AE112</f>
        <v>5</v>
      </c>
      <c r="R112" s="219">
        <f t="shared" ref="R112:R174" si="99">AF112</f>
        <v>91</v>
      </c>
      <c r="T112">
        <v>514</v>
      </c>
      <c r="U112">
        <v>5444</v>
      </c>
      <c r="V112" t="s">
        <v>521</v>
      </c>
      <c r="W112">
        <v>1791.423</v>
      </c>
      <c r="X112">
        <v>982.31399999999996</v>
      </c>
      <c r="Y112">
        <v>1.8240000000000001</v>
      </c>
      <c r="Z112">
        <v>11.05</v>
      </c>
      <c r="AA112">
        <v>127.31303</v>
      </c>
      <c r="AB112">
        <v>4.1810929999999997</v>
      </c>
      <c r="AC112">
        <v>44.755533</v>
      </c>
      <c r="AD112" s="1">
        <v>245</v>
      </c>
      <c r="AE112">
        <v>5</v>
      </c>
      <c r="AF112">
        <v>91</v>
      </c>
      <c r="AG112">
        <v>82</v>
      </c>
      <c r="AH112">
        <v>14.071009999999999</v>
      </c>
      <c r="AI112">
        <v>241.6</v>
      </c>
      <c r="AJ112">
        <v>0</v>
      </c>
      <c r="AK112">
        <v>43</v>
      </c>
      <c r="AL112">
        <v>15063</v>
      </c>
      <c r="AM112" t="s">
        <v>522</v>
      </c>
      <c r="AN112" t="s">
        <v>1101</v>
      </c>
      <c r="AO112">
        <v>1791.423</v>
      </c>
      <c r="AR112" t="s">
        <v>117</v>
      </c>
      <c r="AS112" t="s">
        <v>118</v>
      </c>
      <c r="AT112" t="s">
        <v>212</v>
      </c>
      <c r="AU112" t="s">
        <v>521</v>
      </c>
      <c r="AV112" t="s">
        <v>48</v>
      </c>
      <c r="AW112">
        <v>1</v>
      </c>
      <c r="BB112">
        <v>0.8290909090909091</v>
      </c>
      <c r="BC112" t="s">
        <v>66</v>
      </c>
      <c r="BF112" t="s">
        <v>117</v>
      </c>
      <c r="BG112" t="s">
        <v>118</v>
      </c>
      <c r="BH112" t="s">
        <v>521</v>
      </c>
      <c r="BI112">
        <v>5444</v>
      </c>
      <c r="BJ112">
        <v>1</v>
      </c>
      <c r="BK112" t="s">
        <v>212</v>
      </c>
      <c r="BL112" t="s">
        <v>178</v>
      </c>
      <c r="BM112">
        <v>0.8290909090909091</v>
      </c>
      <c r="BN112" t="s">
        <v>66</v>
      </c>
      <c r="BO112" t="s">
        <v>182</v>
      </c>
      <c r="BP112">
        <v>1791.423</v>
      </c>
    </row>
    <row r="113" spans="1:68" ht="16.5">
      <c r="A113" s="108" t="str">
        <f t="shared" si="84"/>
        <v>삼환교통</v>
      </c>
      <c r="B113" s="109" t="str">
        <f t="shared" si="34"/>
        <v>백석주</v>
      </c>
      <c r="C113" s="110" t="str">
        <f t="shared" si="85"/>
        <v>F</v>
      </c>
      <c r="D113" s="111">
        <f t="shared" si="86"/>
        <v>0.78414454989927374</v>
      </c>
      <c r="E113" s="112">
        <f t="shared" si="87"/>
        <v>9735</v>
      </c>
      <c r="F113" s="113" t="str">
        <f t="shared" si="88"/>
        <v>4</v>
      </c>
      <c r="G113" s="114" t="str">
        <f t="shared" si="89"/>
        <v>72아1204</v>
      </c>
      <c r="H113" s="115">
        <f t="shared" si="90"/>
        <v>11</v>
      </c>
      <c r="I113" s="116">
        <f t="shared" si="35"/>
        <v>2243.7249999999999</v>
      </c>
      <c r="J113" s="117">
        <f t="shared" si="91"/>
        <v>2.0598671488428522E-2</v>
      </c>
      <c r="K113" s="117">
        <f t="shared" si="92"/>
        <v>0.35039340108778483</v>
      </c>
      <c r="L113" s="117">
        <f t="shared" si="93"/>
        <v>0.28122876020902743</v>
      </c>
      <c r="M113" s="118">
        <f t="shared" si="94"/>
        <v>13.848000000000001</v>
      </c>
      <c r="N113" s="119">
        <f t="shared" si="95"/>
        <v>4.4568741712999592E-2</v>
      </c>
      <c r="O113" s="119">
        <f t="shared" si="96"/>
        <v>24.869357875853773</v>
      </c>
      <c r="P113" s="220">
        <f t="shared" si="97"/>
        <v>2</v>
      </c>
      <c r="Q113" s="221">
        <f t="shared" si="98"/>
        <v>1</v>
      </c>
      <c r="R113" s="221">
        <f t="shared" si="99"/>
        <v>558</v>
      </c>
      <c r="T113">
        <v>514</v>
      </c>
      <c r="U113">
        <v>9735</v>
      </c>
      <c r="V113" t="s">
        <v>523</v>
      </c>
      <c r="W113">
        <v>2243.7249999999999</v>
      </c>
      <c r="X113">
        <v>1009.78</v>
      </c>
      <c r="Y113">
        <v>2.222</v>
      </c>
      <c r="Z113">
        <v>13.848000000000001</v>
      </c>
      <c r="AA113">
        <v>134.67553000000001</v>
      </c>
      <c r="AB113">
        <v>2.7741370000000001</v>
      </c>
      <c r="AC113">
        <v>47.189416999999999</v>
      </c>
      <c r="AD113" s="1">
        <v>631</v>
      </c>
      <c r="AE113">
        <v>1</v>
      </c>
      <c r="AF113">
        <v>558</v>
      </c>
      <c r="AG113">
        <v>70</v>
      </c>
      <c r="AH113">
        <v>16.660226999999999</v>
      </c>
      <c r="AI113">
        <v>74.5</v>
      </c>
      <c r="AJ113">
        <v>0</v>
      </c>
      <c r="AK113">
        <v>2</v>
      </c>
      <c r="AL113">
        <v>297</v>
      </c>
      <c r="AM113" t="s">
        <v>524</v>
      </c>
      <c r="AN113" t="s">
        <v>1102</v>
      </c>
      <c r="AO113">
        <v>438.08300000000003</v>
      </c>
      <c r="AR113" t="s">
        <v>117</v>
      </c>
      <c r="AS113" t="s">
        <v>120</v>
      </c>
      <c r="AT113" t="s">
        <v>244</v>
      </c>
      <c r="AU113" t="s">
        <v>523</v>
      </c>
      <c r="AV113" t="s">
        <v>48</v>
      </c>
      <c r="AW113">
        <v>11</v>
      </c>
      <c r="BB113">
        <v>0.78414454989927374</v>
      </c>
      <c r="BC113" t="s">
        <v>69</v>
      </c>
      <c r="BF113" t="s">
        <v>117</v>
      </c>
      <c r="BG113" t="s">
        <v>120</v>
      </c>
      <c r="BH113" t="s">
        <v>523</v>
      </c>
      <c r="BI113">
        <v>9735</v>
      </c>
      <c r="BJ113">
        <v>11</v>
      </c>
      <c r="BK113" t="s">
        <v>244</v>
      </c>
      <c r="BL113" t="s">
        <v>269</v>
      </c>
      <c r="BM113">
        <v>0.78414454989927374</v>
      </c>
      <c r="BN113" t="s">
        <v>69</v>
      </c>
      <c r="BO113" t="s">
        <v>191</v>
      </c>
      <c r="BP113">
        <v>2243.7249999999999</v>
      </c>
    </row>
    <row r="114" spans="1:68" ht="16.5">
      <c r="A114" s="125" t="str">
        <f t="shared" si="84"/>
        <v>삼환교통</v>
      </c>
      <c r="B114" s="126" t="str">
        <f t="shared" si="34"/>
        <v>백성진</v>
      </c>
      <c r="C114" s="127" t="str">
        <f t="shared" si="85"/>
        <v>D</v>
      </c>
      <c r="D114" s="128">
        <f t="shared" si="86"/>
        <v>0.83438071938404024</v>
      </c>
      <c r="E114" s="129">
        <f t="shared" si="87"/>
        <v>120</v>
      </c>
      <c r="F114" s="130" t="str">
        <f t="shared" si="88"/>
        <v>79</v>
      </c>
      <c r="G114" s="131" t="str">
        <f t="shared" si="89"/>
        <v>70바3167</v>
      </c>
      <c r="H114" s="132">
        <f t="shared" si="90"/>
        <v>11</v>
      </c>
      <c r="I114" s="133">
        <f t="shared" si="35"/>
        <v>2159.9679999999998</v>
      </c>
      <c r="J114" s="134">
        <f t="shared" si="91"/>
        <v>1.110182173248216E-2</v>
      </c>
      <c r="K114" s="134">
        <f t="shared" si="92"/>
        <v>0.3872620355841862</v>
      </c>
      <c r="L114" s="134">
        <f t="shared" si="93"/>
        <v>0.13565015778011527</v>
      </c>
      <c r="M114" s="135">
        <f t="shared" si="94"/>
        <v>13.106</v>
      </c>
      <c r="N114" s="136">
        <f t="shared" si="95"/>
        <v>0.27778189306508244</v>
      </c>
      <c r="O114" s="136">
        <f t="shared" si="96"/>
        <v>47.454406731951586</v>
      </c>
      <c r="P114" s="218">
        <f t="shared" si="97"/>
        <v>0</v>
      </c>
      <c r="Q114" s="219">
        <f t="shared" si="98"/>
        <v>6</v>
      </c>
      <c r="R114" s="219">
        <f t="shared" si="99"/>
        <v>1025</v>
      </c>
      <c r="T114">
        <v>514</v>
      </c>
      <c r="U114">
        <v>120</v>
      </c>
      <c r="V114" t="s">
        <v>525</v>
      </c>
      <c r="W114">
        <v>2159.9679999999998</v>
      </c>
      <c r="X114">
        <v>1067.971</v>
      </c>
      <c r="Y114">
        <v>2.0219999999999998</v>
      </c>
      <c r="Z114">
        <v>13.106</v>
      </c>
      <c r="AA114">
        <v>122.47440400000001</v>
      </c>
      <c r="AB114">
        <v>1.3596889999999999</v>
      </c>
      <c r="AC114">
        <v>47.429687000000001</v>
      </c>
      <c r="AD114" s="1">
        <v>293</v>
      </c>
      <c r="AE114">
        <v>6</v>
      </c>
      <c r="AF114">
        <v>1025</v>
      </c>
      <c r="AG114">
        <v>82</v>
      </c>
      <c r="AH114">
        <v>17.636075999999999</v>
      </c>
      <c r="AI114">
        <v>1005.5</v>
      </c>
      <c r="AJ114">
        <v>0</v>
      </c>
      <c r="AK114">
        <v>0</v>
      </c>
      <c r="AL114">
        <v>0</v>
      </c>
      <c r="AM114" t="s">
        <v>526</v>
      </c>
      <c r="AN114" t="s">
        <v>1103</v>
      </c>
      <c r="AO114">
        <v>379.45</v>
      </c>
      <c r="AR114" t="s">
        <v>117</v>
      </c>
      <c r="AS114" t="s">
        <v>123</v>
      </c>
      <c r="AT114" t="s">
        <v>329</v>
      </c>
      <c r="AU114" t="s">
        <v>525</v>
      </c>
      <c r="AV114" t="s">
        <v>48</v>
      </c>
      <c r="AW114">
        <v>11</v>
      </c>
      <c r="BB114">
        <v>0.83438071938404024</v>
      </c>
      <c r="BC114" t="s">
        <v>66</v>
      </c>
      <c r="BF114" t="s">
        <v>117</v>
      </c>
      <c r="BG114" t="s">
        <v>123</v>
      </c>
      <c r="BH114" t="s">
        <v>525</v>
      </c>
      <c r="BI114">
        <v>120</v>
      </c>
      <c r="BJ114">
        <v>11</v>
      </c>
      <c r="BK114" t="s">
        <v>329</v>
      </c>
      <c r="BL114" t="s">
        <v>325</v>
      </c>
      <c r="BM114">
        <v>0.83438071938404024</v>
      </c>
      <c r="BN114" t="s">
        <v>66</v>
      </c>
      <c r="BO114" t="s">
        <v>182</v>
      </c>
      <c r="BP114">
        <v>2088.8040000000001</v>
      </c>
    </row>
    <row r="115" spans="1:68" ht="16.5">
      <c r="A115" s="108" t="str">
        <f t="shared" si="84"/>
        <v>삼환교통</v>
      </c>
      <c r="B115" s="109" t="str">
        <f t="shared" si="34"/>
        <v>사재호</v>
      </c>
      <c r="C115" s="110" t="str">
        <f t="shared" si="85"/>
        <v>D</v>
      </c>
      <c r="D115" s="111">
        <f t="shared" si="86"/>
        <v>0.80270239471613125</v>
      </c>
      <c r="E115" s="112">
        <f t="shared" si="87"/>
        <v>9141</v>
      </c>
      <c r="F115" s="113" t="str">
        <f t="shared" si="88"/>
        <v>62</v>
      </c>
      <c r="G115" s="114" t="str">
        <f t="shared" si="89"/>
        <v>70바3171</v>
      </c>
      <c r="H115" s="115">
        <f t="shared" si="90"/>
        <v>2</v>
      </c>
      <c r="I115" s="116">
        <f t="shared" si="35"/>
        <v>1855.626</v>
      </c>
      <c r="J115" s="117">
        <f t="shared" si="91"/>
        <v>2.1796968302479118E-2</v>
      </c>
      <c r="K115" s="117">
        <f t="shared" si="92"/>
        <v>0.38292085347326071</v>
      </c>
      <c r="L115" s="117">
        <f t="shared" si="93"/>
        <v>9.161328845360002E-2</v>
      </c>
      <c r="M115" s="118">
        <f t="shared" si="94"/>
        <v>10.804</v>
      </c>
      <c r="N115" s="119">
        <f t="shared" si="95"/>
        <v>0.1077803393571765</v>
      </c>
      <c r="O115" s="119">
        <f t="shared" si="96"/>
        <v>13.741993268040003</v>
      </c>
      <c r="P115" s="220">
        <f t="shared" si="97"/>
        <v>40</v>
      </c>
      <c r="Q115" s="221">
        <f t="shared" si="98"/>
        <v>2</v>
      </c>
      <c r="R115" s="221">
        <f t="shared" si="99"/>
        <v>255</v>
      </c>
      <c r="T115">
        <v>514</v>
      </c>
      <c r="U115">
        <v>9141</v>
      </c>
      <c r="V115" t="s">
        <v>527</v>
      </c>
      <c r="W115">
        <v>1855.626</v>
      </c>
      <c r="X115">
        <v>993.90300000000002</v>
      </c>
      <c r="Y115">
        <v>1.867</v>
      </c>
      <c r="Z115">
        <v>10.804</v>
      </c>
      <c r="AA115">
        <v>133.01914099999999</v>
      </c>
      <c r="AB115">
        <v>2.8994140000000002</v>
      </c>
      <c r="AC115">
        <v>50.935803</v>
      </c>
      <c r="AD115" s="1">
        <v>170</v>
      </c>
      <c r="AE115">
        <v>2</v>
      </c>
      <c r="AF115">
        <v>255</v>
      </c>
      <c r="AG115">
        <v>88</v>
      </c>
      <c r="AH115">
        <v>13.950067000000001</v>
      </c>
      <c r="AI115">
        <v>219.6</v>
      </c>
      <c r="AJ115">
        <v>5.4</v>
      </c>
      <c r="AK115">
        <v>40</v>
      </c>
      <c r="AL115">
        <v>5710</v>
      </c>
      <c r="AM115" t="s">
        <v>528</v>
      </c>
      <c r="AN115" t="s">
        <v>1104</v>
      </c>
      <c r="AO115">
        <v>1744.6030000000001</v>
      </c>
      <c r="AR115" t="s">
        <v>117</v>
      </c>
      <c r="AS115" t="s">
        <v>122</v>
      </c>
      <c r="AT115" t="s">
        <v>300</v>
      </c>
      <c r="AU115" t="s">
        <v>527</v>
      </c>
      <c r="AV115" t="s">
        <v>48</v>
      </c>
      <c r="AW115">
        <v>2</v>
      </c>
      <c r="BB115">
        <v>0.80270239471613125</v>
      </c>
      <c r="BC115" t="s">
        <v>66</v>
      </c>
      <c r="BF115" t="s">
        <v>117</v>
      </c>
      <c r="BG115" t="s">
        <v>122</v>
      </c>
      <c r="BH115" t="s">
        <v>527</v>
      </c>
      <c r="BI115">
        <v>9141</v>
      </c>
      <c r="BJ115">
        <v>2</v>
      </c>
      <c r="BK115" t="s">
        <v>300</v>
      </c>
      <c r="BL115" t="s">
        <v>350</v>
      </c>
      <c r="BM115">
        <v>0.80270239471613125</v>
      </c>
      <c r="BN115" t="s">
        <v>66</v>
      </c>
      <c r="BO115" t="s">
        <v>182</v>
      </c>
      <c r="BP115">
        <v>1855.626</v>
      </c>
    </row>
    <row r="116" spans="1:68" ht="16.5">
      <c r="A116" s="125" t="str">
        <f t="shared" si="84"/>
        <v>삼환교통</v>
      </c>
      <c r="B116" s="126" t="str">
        <f t="shared" si="34"/>
        <v>서남서</v>
      </c>
      <c r="C116" s="127" t="str">
        <f t="shared" si="85"/>
        <v>C</v>
      </c>
      <c r="D116" s="128">
        <f t="shared" si="86"/>
        <v>0.87866666666666671</v>
      </c>
      <c r="E116" s="129">
        <f t="shared" si="87"/>
        <v>7240</v>
      </c>
      <c r="F116" s="130" t="str">
        <f t="shared" si="88"/>
        <v>급행99</v>
      </c>
      <c r="G116" s="131" t="str">
        <f t="shared" si="89"/>
        <v>70바3151</v>
      </c>
      <c r="H116" s="132">
        <f t="shared" si="90"/>
        <v>1</v>
      </c>
      <c r="I116" s="133">
        <f t="shared" si="35"/>
        <v>2689.4839999999999</v>
      </c>
      <c r="J116" s="134">
        <f t="shared" si="91"/>
        <v>2.5108754731379041E-2</v>
      </c>
      <c r="K116" s="134">
        <f t="shared" si="92"/>
        <v>0.33020398983710153</v>
      </c>
      <c r="L116" s="134">
        <f t="shared" si="93"/>
        <v>0.23536113247002027</v>
      </c>
      <c r="M116" s="135">
        <f t="shared" si="94"/>
        <v>11.933</v>
      </c>
      <c r="N116" s="136">
        <f t="shared" si="95"/>
        <v>0.18590926735388646</v>
      </c>
      <c r="O116" s="136">
        <f t="shared" si="96"/>
        <v>9.2582815142235457</v>
      </c>
      <c r="P116" s="218">
        <f t="shared" si="97"/>
        <v>4</v>
      </c>
      <c r="Q116" s="219">
        <f t="shared" si="98"/>
        <v>5</v>
      </c>
      <c r="R116" s="219">
        <f t="shared" si="99"/>
        <v>249</v>
      </c>
      <c r="T116">
        <v>514</v>
      </c>
      <c r="U116">
        <v>7240</v>
      </c>
      <c r="V116" t="s">
        <v>529</v>
      </c>
      <c r="W116">
        <v>2689.4839999999999</v>
      </c>
      <c r="X116">
        <v>1020.405</v>
      </c>
      <c r="Y116">
        <v>2.6360000000000001</v>
      </c>
      <c r="Z116">
        <v>11.933</v>
      </c>
      <c r="AA116">
        <v>147.97747000000001</v>
      </c>
      <c r="AB116">
        <v>3.7155300000000002</v>
      </c>
      <c r="AC116">
        <v>48.862751000000003</v>
      </c>
      <c r="AD116" s="1">
        <v>633</v>
      </c>
      <c r="AE116">
        <v>5</v>
      </c>
      <c r="AF116">
        <v>249</v>
      </c>
      <c r="AG116">
        <v>69</v>
      </c>
      <c r="AH116">
        <v>18.174955000000001</v>
      </c>
      <c r="AI116">
        <v>775.4</v>
      </c>
      <c r="AJ116">
        <v>0</v>
      </c>
      <c r="AK116">
        <v>4</v>
      </c>
      <c r="AL116">
        <v>1158</v>
      </c>
      <c r="AM116" t="s">
        <v>530</v>
      </c>
      <c r="AN116" t="s">
        <v>1105</v>
      </c>
      <c r="AO116">
        <v>2689.4839999999999</v>
      </c>
      <c r="AR116" t="s">
        <v>117</v>
      </c>
      <c r="AS116" t="s">
        <v>124</v>
      </c>
      <c r="AT116" t="s">
        <v>347</v>
      </c>
      <c r="AU116" t="s">
        <v>529</v>
      </c>
      <c r="AV116" t="s">
        <v>48</v>
      </c>
      <c r="AW116">
        <v>1</v>
      </c>
      <c r="BB116">
        <v>0.87866666666666671</v>
      </c>
      <c r="BC116" t="s">
        <v>68</v>
      </c>
      <c r="BF116" t="s">
        <v>117</v>
      </c>
      <c r="BG116" t="s">
        <v>124</v>
      </c>
      <c r="BH116" t="s">
        <v>529</v>
      </c>
      <c r="BI116">
        <v>7240</v>
      </c>
      <c r="BJ116">
        <v>1</v>
      </c>
      <c r="BK116" t="s">
        <v>347</v>
      </c>
      <c r="BL116" t="s">
        <v>178</v>
      </c>
      <c r="BM116">
        <v>0.87866666666666671</v>
      </c>
      <c r="BN116" t="s">
        <v>68</v>
      </c>
      <c r="BO116" t="s">
        <v>180</v>
      </c>
      <c r="BP116">
        <v>2689.4839999999999</v>
      </c>
    </row>
    <row r="117" spans="1:68" ht="16.5">
      <c r="A117" s="108" t="str">
        <f t="shared" si="84"/>
        <v>삼환교통</v>
      </c>
      <c r="B117" s="109" t="str">
        <f t="shared" si="34"/>
        <v>서인오</v>
      </c>
      <c r="C117" s="110" t="str">
        <f t="shared" si="85"/>
        <v>B</v>
      </c>
      <c r="D117" s="111">
        <f t="shared" si="86"/>
        <v>0.91894736842105262</v>
      </c>
      <c r="E117" s="112">
        <f t="shared" si="87"/>
        <v>2849</v>
      </c>
      <c r="F117" s="113" t="str">
        <f t="shared" si="88"/>
        <v>23</v>
      </c>
      <c r="G117" s="114" t="str">
        <f t="shared" si="89"/>
        <v>70바3116</v>
      </c>
      <c r="H117" s="115">
        <f t="shared" si="90"/>
        <v>1</v>
      </c>
      <c r="I117" s="116">
        <f t="shared" si="35"/>
        <v>1342.6679999999999</v>
      </c>
      <c r="J117" s="117">
        <f t="shared" si="91"/>
        <v>1.3133613384320958E-2</v>
      </c>
      <c r="K117" s="117">
        <f t="shared" si="92"/>
        <v>0.35466972451990125</v>
      </c>
      <c r="L117" s="117">
        <f t="shared" si="93"/>
        <v>0.26067501422540795</v>
      </c>
      <c r="M117" s="118">
        <f t="shared" si="94"/>
        <v>13.06</v>
      </c>
      <c r="N117" s="119">
        <f t="shared" si="95"/>
        <v>0</v>
      </c>
      <c r="O117" s="119">
        <f t="shared" si="96"/>
        <v>4.8411074070432907</v>
      </c>
      <c r="P117" s="220">
        <f t="shared" si="97"/>
        <v>0</v>
      </c>
      <c r="Q117" s="221">
        <f t="shared" si="98"/>
        <v>0</v>
      </c>
      <c r="R117" s="221">
        <f t="shared" si="99"/>
        <v>65</v>
      </c>
      <c r="T117">
        <v>514</v>
      </c>
      <c r="U117">
        <v>2849</v>
      </c>
      <c r="V117" t="s">
        <v>531</v>
      </c>
      <c r="W117">
        <v>1342.6679999999999</v>
      </c>
      <c r="X117">
        <v>768.78800000000001</v>
      </c>
      <c r="Y117">
        <v>1.746</v>
      </c>
      <c r="Z117">
        <v>13.06</v>
      </c>
      <c r="AA117">
        <v>81.849142999999998</v>
      </c>
      <c r="AB117">
        <v>1.074975</v>
      </c>
      <c r="AC117">
        <v>29.029413000000002</v>
      </c>
      <c r="AD117" s="1">
        <v>350</v>
      </c>
      <c r="AE117">
        <v>0</v>
      </c>
      <c r="AF117">
        <v>65</v>
      </c>
      <c r="AG117">
        <v>93</v>
      </c>
      <c r="AH117">
        <v>16.404178999999999</v>
      </c>
      <c r="AI117">
        <v>936.6</v>
      </c>
      <c r="AJ117">
        <v>89.3</v>
      </c>
      <c r="AK117">
        <v>0</v>
      </c>
      <c r="AL117">
        <v>0</v>
      </c>
      <c r="AM117" t="s">
        <v>532</v>
      </c>
      <c r="AN117" t="s">
        <v>1106</v>
      </c>
      <c r="AO117">
        <v>1342.6679999999999</v>
      </c>
      <c r="AR117" t="s">
        <v>117</v>
      </c>
      <c r="AS117" t="s">
        <v>119</v>
      </c>
      <c r="AT117" t="s">
        <v>226</v>
      </c>
      <c r="AU117" t="s">
        <v>531</v>
      </c>
      <c r="AV117" t="s">
        <v>48</v>
      </c>
      <c r="AW117">
        <v>1</v>
      </c>
      <c r="BB117">
        <v>0.91894736842105262</v>
      </c>
      <c r="BC117" t="s">
        <v>67</v>
      </c>
      <c r="BF117" t="s">
        <v>117</v>
      </c>
      <c r="BG117" t="s">
        <v>119</v>
      </c>
      <c r="BH117" t="s">
        <v>531</v>
      </c>
      <c r="BI117">
        <v>2849</v>
      </c>
      <c r="BJ117">
        <v>1</v>
      </c>
      <c r="BK117" t="s">
        <v>226</v>
      </c>
      <c r="BL117" t="s">
        <v>178</v>
      </c>
      <c r="BM117">
        <v>0.91894736842105262</v>
      </c>
      <c r="BN117" t="s">
        <v>67</v>
      </c>
      <c r="BO117" t="s">
        <v>179</v>
      </c>
      <c r="BP117">
        <v>1342.6679999999999</v>
      </c>
    </row>
    <row r="118" spans="1:68" ht="16.5">
      <c r="A118" s="125" t="str">
        <f t="shared" si="84"/>
        <v>삼환교통</v>
      </c>
      <c r="B118" s="126" t="str">
        <f t="shared" si="34"/>
        <v>서효석</v>
      </c>
      <c r="C118" s="127" t="str">
        <f t="shared" si="85"/>
        <v>B</v>
      </c>
      <c r="D118" s="128">
        <f t="shared" si="86"/>
        <v>0.93863431642475104</v>
      </c>
      <c r="E118" s="129">
        <f t="shared" si="87"/>
        <v>3896</v>
      </c>
      <c r="F118" s="130" t="str">
        <f t="shared" si="88"/>
        <v>23</v>
      </c>
      <c r="G118" s="131" t="str">
        <f t="shared" si="89"/>
        <v>70바3192</v>
      </c>
      <c r="H118" s="132">
        <f t="shared" si="90"/>
        <v>2</v>
      </c>
      <c r="I118" s="133">
        <f t="shared" si="35"/>
        <v>2133.1149999999998</v>
      </c>
      <c r="J118" s="134">
        <f t="shared" si="91"/>
        <v>4.2786716917927693E-3</v>
      </c>
      <c r="K118" s="134">
        <f t="shared" si="92"/>
        <v>0.37998330753339382</v>
      </c>
      <c r="L118" s="134">
        <f t="shared" si="93"/>
        <v>0.229242211507584</v>
      </c>
      <c r="M118" s="135">
        <f t="shared" si="94"/>
        <v>11.032999999999999</v>
      </c>
      <c r="N118" s="136">
        <f t="shared" si="95"/>
        <v>9.3759595708623314E-2</v>
      </c>
      <c r="O118" s="136">
        <f t="shared" si="96"/>
        <v>25.50261003274554</v>
      </c>
      <c r="P118" s="218">
        <f t="shared" si="97"/>
        <v>0</v>
      </c>
      <c r="Q118" s="219">
        <f t="shared" si="98"/>
        <v>2</v>
      </c>
      <c r="R118" s="219">
        <f t="shared" si="99"/>
        <v>544</v>
      </c>
      <c r="T118">
        <v>514</v>
      </c>
      <c r="U118">
        <v>3896</v>
      </c>
      <c r="V118" t="s">
        <v>533</v>
      </c>
      <c r="W118">
        <v>2133.1149999999998</v>
      </c>
      <c r="X118">
        <v>1037.616</v>
      </c>
      <c r="Y118">
        <v>2.056</v>
      </c>
      <c r="Z118">
        <v>11.032999999999999</v>
      </c>
      <c r="AA118">
        <v>134.05328600000001</v>
      </c>
      <c r="AB118">
        <v>0.57357000000000002</v>
      </c>
      <c r="AC118">
        <v>50.938011000000003</v>
      </c>
      <c r="AD118" s="1">
        <v>489</v>
      </c>
      <c r="AE118">
        <v>2</v>
      </c>
      <c r="AF118">
        <v>544</v>
      </c>
      <c r="AG118">
        <v>90</v>
      </c>
      <c r="AH118">
        <v>15.91244</v>
      </c>
      <c r="AI118">
        <v>953.1</v>
      </c>
      <c r="AJ118">
        <v>4.3</v>
      </c>
      <c r="AK118">
        <v>0</v>
      </c>
      <c r="AL118">
        <v>0</v>
      </c>
      <c r="AM118" t="s">
        <v>534</v>
      </c>
      <c r="AN118" t="s">
        <v>1107</v>
      </c>
      <c r="AO118">
        <v>2078.1109999999999</v>
      </c>
      <c r="AR118" t="s">
        <v>117</v>
      </c>
      <c r="AS118" t="s">
        <v>119</v>
      </c>
      <c r="AT118" t="s">
        <v>238</v>
      </c>
      <c r="AU118" t="s">
        <v>533</v>
      </c>
      <c r="AV118" t="s">
        <v>48</v>
      </c>
      <c r="AW118">
        <v>2</v>
      </c>
      <c r="BB118">
        <v>0.93863431642475104</v>
      </c>
      <c r="BC118" t="s">
        <v>67</v>
      </c>
      <c r="BF118" t="s">
        <v>117</v>
      </c>
      <c r="BG118" t="s">
        <v>119</v>
      </c>
      <c r="BH118" t="s">
        <v>533</v>
      </c>
      <c r="BI118">
        <v>3896</v>
      </c>
      <c r="BJ118">
        <v>2</v>
      </c>
      <c r="BK118" t="s">
        <v>238</v>
      </c>
      <c r="BL118" t="s">
        <v>228</v>
      </c>
      <c r="BM118">
        <v>0.93863431642475104</v>
      </c>
      <c r="BN118" t="s">
        <v>67</v>
      </c>
      <c r="BO118" t="s">
        <v>179</v>
      </c>
      <c r="BP118">
        <v>2133.1149999999998</v>
      </c>
    </row>
    <row r="119" spans="1:68" ht="16.5">
      <c r="A119" s="108" t="str">
        <f t="shared" si="84"/>
        <v>삼환교통</v>
      </c>
      <c r="B119" s="109" t="str">
        <f t="shared" si="34"/>
        <v>서희섭</v>
      </c>
      <c r="C119" s="110" t="str">
        <f t="shared" si="85"/>
        <v>C</v>
      </c>
      <c r="D119" s="111">
        <f t="shared" si="86"/>
        <v>0.85850000000000004</v>
      </c>
      <c r="E119" s="112">
        <f t="shared" si="87"/>
        <v>1207</v>
      </c>
      <c r="F119" s="113" t="str">
        <f t="shared" si="88"/>
        <v>23</v>
      </c>
      <c r="G119" s="114" t="str">
        <f t="shared" si="89"/>
        <v>70바3184</v>
      </c>
      <c r="H119" s="115">
        <f t="shared" si="90"/>
        <v>1</v>
      </c>
      <c r="I119" s="116">
        <f t="shared" si="35"/>
        <v>1332.193</v>
      </c>
      <c r="J119" s="117">
        <f t="shared" si="91"/>
        <v>1.5781512651982795E-2</v>
      </c>
      <c r="K119" s="117">
        <f t="shared" si="92"/>
        <v>0.3337394756031169</v>
      </c>
      <c r="L119" s="117">
        <f t="shared" si="93"/>
        <v>0.30851385647575091</v>
      </c>
      <c r="M119" s="118">
        <f t="shared" si="94"/>
        <v>13.333</v>
      </c>
      <c r="N119" s="119">
        <f t="shared" si="95"/>
        <v>0</v>
      </c>
      <c r="O119" s="119">
        <f t="shared" si="96"/>
        <v>4.5789161180099285</v>
      </c>
      <c r="P119" s="220">
        <f t="shared" si="97"/>
        <v>2</v>
      </c>
      <c r="Q119" s="221">
        <f t="shared" si="98"/>
        <v>0</v>
      </c>
      <c r="R119" s="221">
        <f t="shared" si="99"/>
        <v>61</v>
      </c>
      <c r="T119">
        <v>514</v>
      </c>
      <c r="U119">
        <v>1207</v>
      </c>
      <c r="V119" t="s">
        <v>535</v>
      </c>
      <c r="W119">
        <v>1332.193</v>
      </c>
      <c r="X119">
        <v>775.82799999999997</v>
      </c>
      <c r="Y119">
        <v>1.7170000000000001</v>
      </c>
      <c r="Z119">
        <v>13.333</v>
      </c>
      <c r="AA119">
        <v>82.707470999999998</v>
      </c>
      <c r="AB119">
        <v>1.3052490000000001</v>
      </c>
      <c r="AC119">
        <v>27.602747999999998</v>
      </c>
      <c r="AD119" s="1">
        <v>411</v>
      </c>
      <c r="AE119">
        <v>0</v>
      </c>
      <c r="AF119">
        <v>61</v>
      </c>
      <c r="AG119">
        <v>68</v>
      </c>
      <c r="AH119">
        <v>16.107286999999999</v>
      </c>
      <c r="AI119">
        <v>6.4</v>
      </c>
      <c r="AJ119">
        <v>0</v>
      </c>
      <c r="AK119">
        <v>2</v>
      </c>
      <c r="AL119">
        <v>304</v>
      </c>
      <c r="AM119" t="s">
        <v>536</v>
      </c>
      <c r="AN119" t="s">
        <v>1108</v>
      </c>
      <c r="AO119">
        <v>1332.193</v>
      </c>
      <c r="AR119" t="s">
        <v>117</v>
      </c>
      <c r="AS119" t="s">
        <v>119</v>
      </c>
      <c r="AT119" t="s">
        <v>235</v>
      </c>
      <c r="AU119" t="s">
        <v>535</v>
      </c>
      <c r="AV119" t="s">
        <v>48</v>
      </c>
      <c r="AW119">
        <v>1</v>
      </c>
      <c r="BB119">
        <v>0.85850000000000004</v>
      </c>
      <c r="BC119" t="s">
        <v>68</v>
      </c>
      <c r="BF119" t="s">
        <v>117</v>
      </c>
      <c r="BG119" t="s">
        <v>119</v>
      </c>
      <c r="BH119" t="s">
        <v>535</v>
      </c>
      <c r="BI119">
        <v>1207</v>
      </c>
      <c r="BJ119">
        <v>1</v>
      </c>
      <c r="BK119" t="s">
        <v>235</v>
      </c>
      <c r="BL119" t="s">
        <v>178</v>
      </c>
      <c r="BM119">
        <v>0.85850000000000004</v>
      </c>
      <c r="BN119" t="s">
        <v>68</v>
      </c>
      <c r="BO119" t="s">
        <v>180</v>
      </c>
      <c r="BP119">
        <v>1332.193</v>
      </c>
    </row>
    <row r="120" spans="1:68" ht="16.5">
      <c r="A120" s="125" t="str">
        <f t="shared" si="84"/>
        <v>삼환교통</v>
      </c>
      <c r="B120" s="126" t="str">
        <f t="shared" si="34"/>
        <v>석진천</v>
      </c>
      <c r="C120" s="127" t="str">
        <f t="shared" si="85"/>
        <v>F</v>
      </c>
      <c r="D120" s="128">
        <f t="shared" si="86"/>
        <v>0.76620689655172414</v>
      </c>
      <c r="E120" s="129">
        <f t="shared" si="87"/>
        <v>3133</v>
      </c>
      <c r="F120" s="130" t="str">
        <f t="shared" si="88"/>
        <v>58</v>
      </c>
      <c r="G120" s="131" t="str">
        <f t="shared" si="89"/>
        <v>72아1193</v>
      </c>
      <c r="H120" s="132">
        <f t="shared" si="90"/>
        <v>1</v>
      </c>
      <c r="I120" s="133">
        <f t="shared" si="35"/>
        <v>2159.6060000000002</v>
      </c>
      <c r="J120" s="134">
        <f t="shared" si="91"/>
        <v>4.1650584614681935E-2</v>
      </c>
      <c r="K120" s="134">
        <f t="shared" si="92"/>
        <v>0.36868520028227569</v>
      </c>
      <c r="L120" s="134">
        <f t="shared" si="93"/>
        <v>0.22504104915433645</v>
      </c>
      <c r="M120" s="135">
        <f t="shared" si="94"/>
        <v>12.315</v>
      </c>
      <c r="N120" s="136">
        <f t="shared" si="95"/>
        <v>0</v>
      </c>
      <c r="O120" s="136">
        <f t="shared" si="96"/>
        <v>13.42837536106123</v>
      </c>
      <c r="P120" s="218">
        <f t="shared" si="97"/>
        <v>19</v>
      </c>
      <c r="Q120" s="219">
        <f t="shared" si="98"/>
        <v>0</v>
      </c>
      <c r="R120" s="219">
        <f t="shared" si="99"/>
        <v>290</v>
      </c>
      <c r="T120">
        <v>514</v>
      </c>
      <c r="U120">
        <v>3133</v>
      </c>
      <c r="V120" t="s">
        <v>537</v>
      </c>
      <c r="W120">
        <v>2159.6060000000002</v>
      </c>
      <c r="X120">
        <v>972.03599999999994</v>
      </c>
      <c r="Y120">
        <v>2.222</v>
      </c>
      <c r="Z120">
        <v>12.315</v>
      </c>
      <c r="AA120">
        <v>148.529968</v>
      </c>
      <c r="AB120">
        <v>6.1863599999999996</v>
      </c>
      <c r="AC120">
        <v>54.760801000000001</v>
      </c>
      <c r="AD120" s="1">
        <v>486</v>
      </c>
      <c r="AE120">
        <v>0</v>
      </c>
      <c r="AF120">
        <v>290</v>
      </c>
      <c r="AG120">
        <v>72</v>
      </c>
      <c r="AH120">
        <v>14.539866999999999</v>
      </c>
      <c r="AI120">
        <v>4537.6000000000004</v>
      </c>
      <c r="AJ120">
        <v>0</v>
      </c>
      <c r="AK120">
        <v>19</v>
      </c>
      <c r="AL120">
        <v>4177</v>
      </c>
      <c r="AM120" t="s">
        <v>538</v>
      </c>
      <c r="AN120" t="s">
        <v>1109</v>
      </c>
      <c r="AO120">
        <v>2159.6060000000002</v>
      </c>
      <c r="AR120" t="s">
        <v>117</v>
      </c>
      <c r="AS120" t="s">
        <v>121</v>
      </c>
      <c r="AT120" t="s">
        <v>272</v>
      </c>
      <c r="AU120" t="s">
        <v>537</v>
      </c>
      <c r="AV120" t="s">
        <v>48</v>
      </c>
      <c r="AW120">
        <v>1</v>
      </c>
      <c r="BB120">
        <v>0.76620689655172414</v>
      </c>
      <c r="BC120" t="s">
        <v>69</v>
      </c>
      <c r="BF120" t="s">
        <v>117</v>
      </c>
      <c r="BG120" t="s">
        <v>121</v>
      </c>
      <c r="BH120" t="s">
        <v>537</v>
      </c>
      <c r="BI120">
        <v>3133</v>
      </c>
      <c r="BJ120">
        <v>1</v>
      </c>
      <c r="BK120" t="s">
        <v>272</v>
      </c>
      <c r="BL120" t="s">
        <v>178</v>
      </c>
      <c r="BM120">
        <v>0.76620689655172414</v>
      </c>
      <c r="BN120" t="s">
        <v>69</v>
      </c>
      <c r="BO120" t="s">
        <v>191</v>
      </c>
      <c r="BP120">
        <v>2159.6060000000002</v>
      </c>
    </row>
    <row r="121" spans="1:68" ht="16.5">
      <c r="A121" s="108" t="str">
        <f t="shared" si="84"/>
        <v>삼환교통</v>
      </c>
      <c r="B121" s="109" t="str">
        <f t="shared" si="34"/>
        <v>선영석</v>
      </c>
      <c r="C121" s="110" t="str">
        <f t="shared" si="85"/>
        <v>F</v>
      </c>
      <c r="D121" s="111">
        <f t="shared" si="86"/>
        <v>0.79960000000000009</v>
      </c>
      <c r="E121" s="112">
        <f t="shared" si="87"/>
        <v>3168</v>
      </c>
      <c r="F121" s="113" t="str">
        <f t="shared" si="88"/>
        <v>62</v>
      </c>
      <c r="G121" s="114" t="str">
        <f t="shared" si="89"/>
        <v>70바3161</v>
      </c>
      <c r="H121" s="115">
        <f t="shared" si="90"/>
        <v>1</v>
      </c>
      <c r="I121" s="116">
        <f t="shared" si="35"/>
        <v>1712.7280000000001</v>
      </c>
      <c r="J121" s="117">
        <f t="shared" si="91"/>
        <v>9.7466826470343822E-3</v>
      </c>
      <c r="K121" s="117">
        <f t="shared" si="92"/>
        <v>0.33046687551400156</v>
      </c>
      <c r="L121" s="117">
        <f t="shared" si="93"/>
        <v>0.26215487806586918</v>
      </c>
      <c r="M121" s="118">
        <f t="shared" si="94"/>
        <v>13.503</v>
      </c>
      <c r="N121" s="119">
        <f t="shared" si="95"/>
        <v>0.17515916129122663</v>
      </c>
      <c r="O121" s="119">
        <f t="shared" si="96"/>
        <v>4.4373654193777412</v>
      </c>
      <c r="P121" s="220">
        <f t="shared" si="97"/>
        <v>4</v>
      </c>
      <c r="Q121" s="221">
        <f t="shared" si="98"/>
        <v>3</v>
      </c>
      <c r="R121" s="221">
        <f t="shared" si="99"/>
        <v>76</v>
      </c>
      <c r="T121">
        <v>514</v>
      </c>
      <c r="U121">
        <v>3168</v>
      </c>
      <c r="V121" t="s">
        <v>539</v>
      </c>
      <c r="W121">
        <v>1712.7280000000001</v>
      </c>
      <c r="X121">
        <v>856.6</v>
      </c>
      <c r="Y121">
        <v>1.9990000000000001</v>
      </c>
      <c r="Z121">
        <v>13.503</v>
      </c>
      <c r="AA121">
        <v>115.876349</v>
      </c>
      <c r="AB121">
        <v>1.12941</v>
      </c>
      <c r="AC121">
        <v>38.293295000000001</v>
      </c>
      <c r="AD121" s="1">
        <v>449</v>
      </c>
      <c r="AE121">
        <v>3</v>
      </c>
      <c r="AF121">
        <v>76</v>
      </c>
      <c r="AG121">
        <v>91</v>
      </c>
      <c r="AH121">
        <v>14.780652</v>
      </c>
      <c r="AI121">
        <v>93.8</v>
      </c>
      <c r="AJ121">
        <v>1.1000000000000001</v>
      </c>
      <c r="AK121">
        <v>4</v>
      </c>
      <c r="AL121">
        <v>188</v>
      </c>
      <c r="AM121" t="s">
        <v>540</v>
      </c>
      <c r="AN121" t="s">
        <v>1110</v>
      </c>
      <c r="AO121">
        <v>1712.7280000000001</v>
      </c>
      <c r="AR121" t="s">
        <v>117</v>
      </c>
      <c r="AS121" t="s">
        <v>122</v>
      </c>
      <c r="AT121" t="s">
        <v>298</v>
      </c>
      <c r="AU121" t="s">
        <v>539</v>
      </c>
      <c r="AV121" t="s">
        <v>48</v>
      </c>
      <c r="AW121">
        <v>1</v>
      </c>
      <c r="BB121">
        <v>0.79960000000000009</v>
      </c>
      <c r="BC121" t="s">
        <v>69</v>
      </c>
      <c r="BF121" t="s">
        <v>117</v>
      </c>
      <c r="BG121" t="s">
        <v>122</v>
      </c>
      <c r="BH121" t="s">
        <v>539</v>
      </c>
      <c r="BI121">
        <v>3168</v>
      </c>
      <c r="BJ121">
        <v>1</v>
      </c>
      <c r="BK121" t="s">
        <v>298</v>
      </c>
      <c r="BL121" t="s">
        <v>178</v>
      </c>
      <c r="BM121">
        <v>0.79960000000000009</v>
      </c>
      <c r="BN121" t="s">
        <v>69</v>
      </c>
      <c r="BO121" t="s">
        <v>191</v>
      </c>
      <c r="BP121">
        <v>1712.7280000000001</v>
      </c>
    </row>
    <row r="122" spans="1:68" ht="16.5">
      <c r="A122" s="125" t="str">
        <f t="shared" si="84"/>
        <v>삼환교통</v>
      </c>
      <c r="B122" s="126" t="str">
        <f t="shared" si="34"/>
        <v>성명제</v>
      </c>
      <c r="C122" s="127" t="str">
        <f t="shared" si="85"/>
        <v>F</v>
      </c>
      <c r="D122" s="128">
        <f t="shared" si="86"/>
        <v>0.79787285284659648</v>
      </c>
      <c r="E122" s="129">
        <f t="shared" si="87"/>
        <v>4865</v>
      </c>
      <c r="F122" s="130" t="str">
        <f t="shared" si="88"/>
        <v>79</v>
      </c>
      <c r="G122" s="131" t="str">
        <f t="shared" si="89"/>
        <v>70바3153</v>
      </c>
      <c r="H122" s="132">
        <f t="shared" si="90"/>
        <v>5</v>
      </c>
      <c r="I122" s="133">
        <f t="shared" si="35"/>
        <v>2266.951</v>
      </c>
      <c r="J122" s="134">
        <f t="shared" si="91"/>
        <v>1.899248519832011E-2</v>
      </c>
      <c r="K122" s="134">
        <f t="shared" si="92"/>
        <v>0.37700277786013658</v>
      </c>
      <c r="L122" s="134">
        <f t="shared" si="93"/>
        <v>0.11822046440350938</v>
      </c>
      <c r="M122" s="135">
        <f t="shared" si="94"/>
        <v>12.489000000000001</v>
      </c>
      <c r="N122" s="136">
        <f t="shared" si="95"/>
        <v>0.13233634075019707</v>
      </c>
      <c r="O122" s="136">
        <f t="shared" si="96"/>
        <v>66.168170375098541</v>
      </c>
      <c r="P122" s="218">
        <f t="shared" si="97"/>
        <v>53</v>
      </c>
      <c r="Q122" s="219">
        <f t="shared" si="98"/>
        <v>3</v>
      </c>
      <c r="R122" s="219">
        <f t="shared" si="99"/>
        <v>1500</v>
      </c>
      <c r="T122">
        <v>514</v>
      </c>
      <c r="U122">
        <v>4865</v>
      </c>
      <c r="V122" t="s">
        <v>541</v>
      </c>
      <c r="W122">
        <v>2266.951</v>
      </c>
      <c r="X122">
        <v>1179.567</v>
      </c>
      <c r="Y122">
        <v>1.9219999999999999</v>
      </c>
      <c r="Z122">
        <v>12.489000000000001</v>
      </c>
      <c r="AA122">
        <v>138.62109000000001</v>
      </c>
      <c r="AB122">
        <v>2.6327590000000001</v>
      </c>
      <c r="AC122">
        <v>52.260536000000002</v>
      </c>
      <c r="AD122" s="1">
        <v>268</v>
      </c>
      <c r="AE122">
        <v>3</v>
      </c>
      <c r="AF122">
        <v>1500</v>
      </c>
      <c r="AG122">
        <v>82</v>
      </c>
      <c r="AH122">
        <v>16.353579</v>
      </c>
      <c r="AI122">
        <v>1690.1</v>
      </c>
      <c r="AJ122">
        <v>0</v>
      </c>
      <c r="AK122">
        <v>53</v>
      </c>
      <c r="AL122">
        <v>17956</v>
      </c>
      <c r="AM122" t="s">
        <v>542</v>
      </c>
      <c r="AN122" t="s">
        <v>1111</v>
      </c>
      <c r="AO122">
        <v>1727.085</v>
      </c>
      <c r="AR122" t="s">
        <v>117</v>
      </c>
      <c r="AS122" t="s">
        <v>123</v>
      </c>
      <c r="AT122" t="s">
        <v>325</v>
      </c>
      <c r="AU122" t="s">
        <v>541</v>
      </c>
      <c r="AV122" t="s">
        <v>48</v>
      </c>
      <c r="AW122">
        <v>5</v>
      </c>
      <c r="BB122">
        <v>0.79787285284659648</v>
      </c>
      <c r="BC122" t="s">
        <v>69</v>
      </c>
      <c r="BF122" t="s">
        <v>117</v>
      </c>
      <c r="BG122" t="s">
        <v>123</v>
      </c>
      <c r="BH122" t="s">
        <v>541</v>
      </c>
      <c r="BI122">
        <v>4865</v>
      </c>
      <c r="BJ122">
        <v>5</v>
      </c>
      <c r="BK122" t="s">
        <v>325</v>
      </c>
      <c r="BL122" t="s">
        <v>330</v>
      </c>
      <c r="BM122">
        <v>0.79787285284659648</v>
      </c>
      <c r="BN122" t="s">
        <v>69</v>
      </c>
      <c r="BO122" t="s">
        <v>191</v>
      </c>
      <c r="BP122">
        <v>2266.951</v>
      </c>
    </row>
    <row r="123" spans="1:68" ht="16.5">
      <c r="A123" s="108" t="str">
        <f t="shared" si="84"/>
        <v>삼환교통</v>
      </c>
      <c r="B123" s="109" t="str">
        <f t="shared" si="34"/>
        <v>손보영</v>
      </c>
      <c r="C123" s="110" t="str">
        <f t="shared" si="85"/>
        <v>F</v>
      </c>
      <c r="D123" s="111">
        <f t="shared" si="86"/>
        <v>0.78519255738752169</v>
      </c>
      <c r="E123" s="112">
        <f t="shared" si="87"/>
        <v>315</v>
      </c>
      <c r="F123" s="113" t="str">
        <f t="shared" si="88"/>
        <v>4</v>
      </c>
      <c r="G123" s="114" t="str">
        <f t="shared" si="89"/>
        <v>72아1219</v>
      </c>
      <c r="H123" s="115">
        <f t="shared" si="90"/>
        <v>2</v>
      </c>
      <c r="I123" s="116">
        <f t="shared" si="35"/>
        <v>5536.9359999999997</v>
      </c>
      <c r="J123" s="117">
        <f t="shared" si="91"/>
        <v>4.154052625518459E-2</v>
      </c>
      <c r="K123" s="117">
        <f t="shared" si="92"/>
        <v>0.33292024175861323</v>
      </c>
      <c r="L123" s="117">
        <f t="shared" si="93"/>
        <v>0.22846570738762378</v>
      </c>
      <c r="M123" s="118">
        <f t="shared" si="94"/>
        <v>12.541</v>
      </c>
      <c r="N123" s="119">
        <f t="shared" si="95"/>
        <v>1.0836318136962393</v>
      </c>
      <c r="O123" s="119">
        <f t="shared" si="96"/>
        <v>32.852104485224324</v>
      </c>
      <c r="P123" s="220">
        <f t="shared" si="97"/>
        <v>25</v>
      </c>
      <c r="Q123" s="221">
        <f t="shared" si="98"/>
        <v>60</v>
      </c>
      <c r="R123" s="221">
        <f t="shared" si="99"/>
        <v>1819</v>
      </c>
      <c r="T123">
        <v>514</v>
      </c>
      <c r="U123">
        <v>315</v>
      </c>
      <c r="V123" t="s">
        <v>543</v>
      </c>
      <c r="W123">
        <v>5536.9359999999997</v>
      </c>
      <c r="X123">
        <v>2434.576</v>
      </c>
      <c r="Y123">
        <v>2.274</v>
      </c>
      <c r="Z123">
        <v>12.541</v>
      </c>
      <c r="AA123">
        <v>346.65437100000003</v>
      </c>
      <c r="AB123">
        <v>14.400205</v>
      </c>
      <c r="AC123">
        <v>115.40825700000001</v>
      </c>
      <c r="AD123" s="1">
        <v>1265</v>
      </c>
      <c r="AE123">
        <v>60</v>
      </c>
      <c r="AF123">
        <v>1819</v>
      </c>
      <c r="AG123">
        <v>74</v>
      </c>
      <c r="AH123">
        <v>15.972497000000001</v>
      </c>
      <c r="AI123">
        <v>233.9</v>
      </c>
      <c r="AJ123">
        <v>0</v>
      </c>
      <c r="AK123">
        <v>25</v>
      </c>
      <c r="AL123">
        <v>7697</v>
      </c>
      <c r="AM123" t="s">
        <v>544</v>
      </c>
      <c r="AN123" t="s">
        <v>1112</v>
      </c>
      <c r="AO123">
        <v>5433.9009999999998</v>
      </c>
      <c r="AR123" t="s">
        <v>117</v>
      </c>
      <c r="AS123" t="s">
        <v>120</v>
      </c>
      <c r="AT123" t="s">
        <v>256</v>
      </c>
      <c r="AU123" t="s">
        <v>543</v>
      </c>
      <c r="AV123" t="s">
        <v>48</v>
      </c>
      <c r="AW123">
        <v>2</v>
      </c>
      <c r="BB123">
        <v>0.78519255738752169</v>
      </c>
      <c r="BC123" t="s">
        <v>69</v>
      </c>
      <c r="BF123" t="s">
        <v>117</v>
      </c>
      <c r="BG123" t="s">
        <v>120</v>
      </c>
      <c r="BH123" t="s">
        <v>543</v>
      </c>
      <c r="BI123">
        <v>315</v>
      </c>
      <c r="BJ123">
        <v>2</v>
      </c>
      <c r="BK123" t="s">
        <v>256</v>
      </c>
      <c r="BL123" t="s">
        <v>267</v>
      </c>
      <c r="BM123">
        <v>0.78519255738752169</v>
      </c>
      <c r="BN123" t="s">
        <v>69</v>
      </c>
      <c r="BO123" t="s">
        <v>191</v>
      </c>
      <c r="BP123">
        <v>5536.9359999999997</v>
      </c>
    </row>
    <row r="124" spans="1:68" ht="16.5">
      <c r="A124" s="125" t="str">
        <f t="shared" si="84"/>
        <v>삼환교통</v>
      </c>
      <c r="B124" s="126" t="str">
        <f t="shared" si="34"/>
        <v>손현수</v>
      </c>
      <c r="C124" s="127" t="str">
        <f t="shared" si="85"/>
        <v>C</v>
      </c>
      <c r="D124" s="128">
        <f t="shared" si="86"/>
        <v>0.88084475637202653</v>
      </c>
      <c r="E124" s="129">
        <f t="shared" si="87"/>
        <v>5147</v>
      </c>
      <c r="F124" s="130" t="str">
        <f t="shared" si="88"/>
        <v>23</v>
      </c>
      <c r="G124" s="131" t="str">
        <f t="shared" si="89"/>
        <v>72아1010</v>
      </c>
      <c r="H124" s="132">
        <f t="shared" si="90"/>
        <v>12</v>
      </c>
      <c r="I124" s="133">
        <f t="shared" si="35"/>
        <v>1438.271</v>
      </c>
      <c r="J124" s="134">
        <f t="shared" si="91"/>
        <v>1.963485979524059E-2</v>
      </c>
      <c r="K124" s="134">
        <f t="shared" si="92"/>
        <v>0.33907725062228405</v>
      </c>
      <c r="L124" s="134">
        <f t="shared" si="93"/>
        <v>0.21970824691591501</v>
      </c>
      <c r="M124" s="135">
        <f t="shared" si="94"/>
        <v>11.305</v>
      </c>
      <c r="N124" s="136">
        <f t="shared" si="95"/>
        <v>0.13905585247842722</v>
      </c>
      <c r="O124" s="136">
        <f t="shared" si="96"/>
        <v>18.842068010826889</v>
      </c>
      <c r="P124" s="218">
        <f t="shared" si="97"/>
        <v>0</v>
      </c>
      <c r="Q124" s="219">
        <f t="shared" si="98"/>
        <v>2</v>
      </c>
      <c r="R124" s="219">
        <f t="shared" si="99"/>
        <v>271</v>
      </c>
      <c r="T124">
        <v>514</v>
      </c>
      <c r="U124">
        <v>5147</v>
      </c>
      <c r="V124" t="s">
        <v>545</v>
      </c>
      <c r="W124">
        <v>1438.271</v>
      </c>
      <c r="X124">
        <v>777.654</v>
      </c>
      <c r="Y124">
        <v>1.849</v>
      </c>
      <c r="Z124">
        <v>11.305</v>
      </c>
      <c r="AA124">
        <v>87.866631999999996</v>
      </c>
      <c r="AB124">
        <v>1.725249</v>
      </c>
      <c r="AC124">
        <v>29.793576000000002</v>
      </c>
      <c r="AD124" s="1">
        <v>316</v>
      </c>
      <c r="AE124">
        <v>2</v>
      </c>
      <c r="AF124">
        <v>271</v>
      </c>
      <c r="AG124">
        <v>81</v>
      </c>
      <c r="AH124">
        <v>16.368796</v>
      </c>
      <c r="AI124">
        <v>370.2</v>
      </c>
      <c r="AJ124">
        <v>0</v>
      </c>
      <c r="AK124">
        <v>0</v>
      </c>
      <c r="AL124">
        <v>0</v>
      </c>
      <c r="AM124" t="s">
        <v>546</v>
      </c>
      <c r="AN124" t="s">
        <v>1113</v>
      </c>
      <c r="AO124">
        <v>196.14599999999999</v>
      </c>
      <c r="AR124" t="s">
        <v>117</v>
      </c>
      <c r="AS124" t="s">
        <v>119</v>
      </c>
      <c r="AT124" t="s">
        <v>242</v>
      </c>
      <c r="AU124" t="s">
        <v>545</v>
      </c>
      <c r="AV124" t="s">
        <v>48</v>
      </c>
      <c r="AW124">
        <v>12</v>
      </c>
      <c r="BB124">
        <v>0.88084475637202653</v>
      </c>
      <c r="BC124" t="s">
        <v>68</v>
      </c>
      <c r="BF124" t="s">
        <v>117</v>
      </c>
      <c r="BG124" t="s">
        <v>119</v>
      </c>
      <c r="BH124" t="s">
        <v>545</v>
      </c>
      <c r="BI124">
        <v>5147</v>
      </c>
      <c r="BJ124">
        <v>12</v>
      </c>
      <c r="BK124" t="s">
        <v>242</v>
      </c>
      <c r="BL124" t="s">
        <v>224</v>
      </c>
      <c r="BM124">
        <v>0.88084475637202653</v>
      </c>
      <c r="BN124" t="s">
        <v>68</v>
      </c>
      <c r="BO124" t="s">
        <v>180</v>
      </c>
      <c r="BP124">
        <v>1393.2729999999999</v>
      </c>
    </row>
    <row r="125" spans="1:68" ht="16.5">
      <c r="A125" s="108" t="str">
        <f t="shared" si="84"/>
        <v>삼환교통</v>
      </c>
      <c r="B125" s="109" t="str">
        <f t="shared" si="34"/>
        <v>송백석</v>
      </c>
      <c r="C125" s="110" t="str">
        <f t="shared" si="85"/>
        <v>D</v>
      </c>
      <c r="D125" s="111">
        <f t="shared" si="86"/>
        <v>0.82812499999999989</v>
      </c>
      <c r="E125" s="112">
        <f t="shared" si="87"/>
        <v>9627</v>
      </c>
      <c r="F125" s="113" t="str">
        <f t="shared" si="88"/>
        <v>급행99</v>
      </c>
      <c r="G125" s="114" t="str">
        <f t="shared" si="89"/>
        <v>70바3149</v>
      </c>
      <c r="H125" s="115">
        <f t="shared" si="90"/>
        <v>1</v>
      </c>
      <c r="I125" s="116">
        <f t="shared" si="35"/>
        <v>2516.5529999999999</v>
      </c>
      <c r="J125" s="117">
        <f t="shared" si="91"/>
        <v>8.5781053199312073E-3</v>
      </c>
      <c r="K125" s="117">
        <f t="shared" si="92"/>
        <v>0.33829569343621413</v>
      </c>
      <c r="L125" s="117">
        <f t="shared" si="93"/>
        <v>0.21895028636392719</v>
      </c>
      <c r="M125" s="118">
        <f t="shared" si="94"/>
        <v>12.069000000000001</v>
      </c>
      <c r="N125" s="119">
        <f t="shared" si="95"/>
        <v>3.9736894076937784E-2</v>
      </c>
      <c r="O125" s="119">
        <f t="shared" si="96"/>
        <v>7.5897467686951163</v>
      </c>
      <c r="P125" s="220">
        <f t="shared" si="97"/>
        <v>5</v>
      </c>
      <c r="Q125" s="221">
        <f t="shared" si="98"/>
        <v>1</v>
      </c>
      <c r="R125" s="221">
        <f t="shared" si="99"/>
        <v>191</v>
      </c>
      <c r="T125">
        <v>514</v>
      </c>
      <c r="U125">
        <v>9627</v>
      </c>
      <c r="V125" t="s">
        <v>547</v>
      </c>
      <c r="W125">
        <v>2516.5529999999999</v>
      </c>
      <c r="X125">
        <v>949.73800000000006</v>
      </c>
      <c r="Y125">
        <v>2.65</v>
      </c>
      <c r="Z125">
        <v>12.069000000000001</v>
      </c>
      <c r="AA125">
        <v>137.232752</v>
      </c>
      <c r="AB125">
        <v>1.177197</v>
      </c>
      <c r="AC125">
        <v>46.425249000000001</v>
      </c>
      <c r="AD125" s="1">
        <v>551</v>
      </c>
      <c r="AE125">
        <v>1</v>
      </c>
      <c r="AF125">
        <v>191</v>
      </c>
      <c r="AG125">
        <v>68</v>
      </c>
      <c r="AH125">
        <v>18.337845000000002</v>
      </c>
      <c r="AI125">
        <v>312.2</v>
      </c>
      <c r="AJ125">
        <v>0</v>
      </c>
      <c r="AK125">
        <v>5</v>
      </c>
      <c r="AL125">
        <v>2201</v>
      </c>
      <c r="AM125" t="s">
        <v>548</v>
      </c>
      <c r="AN125" t="s">
        <v>1114</v>
      </c>
      <c r="AO125">
        <v>2516.5529999999999</v>
      </c>
      <c r="AR125" t="s">
        <v>117</v>
      </c>
      <c r="AS125" t="s">
        <v>124</v>
      </c>
      <c r="AT125" t="s">
        <v>346</v>
      </c>
      <c r="AU125" t="s">
        <v>547</v>
      </c>
      <c r="AV125" t="s">
        <v>48</v>
      </c>
      <c r="AW125">
        <v>1</v>
      </c>
      <c r="BB125">
        <v>0.82812499999999989</v>
      </c>
      <c r="BC125" t="s">
        <v>66</v>
      </c>
      <c r="BF125" t="s">
        <v>117</v>
      </c>
      <c r="BG125" t="s">
        <v>124</v>
      </c>
      <c r="BH125" t="s">
        <v>547</v>
      </c>
      <c r="BI125">
        <v>9627</v>
      </c>
      <c r="BJ125">
        <v>1</v>
      </c>
      <c r="BK125" t="s">
        <v>346</v>
      </c>
      <c r="BL125" t="s">
        <v>178</v>
      </c>
      <c r="BM125">
        <v>0.82812499999999989</v>
      </c>
      <c r="BN125" t="s">
        <v>66</v>
      </c>
      <c r="BO125" t="s">
        <v>182</v>
      </c>
      <c r="BP125">
        <v>2516.5529999999999</v>
      </c>
    </row>
    <row r="126" spans="1:68" ht="16.5">
      <c r="A126" s="125" t="str">
        <f t="shared" si="84"/>
        <v>삼환교통</v>
      </c>
      <c r="B126" s="126" t="str">
        <f t="shared" si="34"/>
        <v>송병무</v>
      </c>
      <c r="C126" s="127" t="str">
        <f t="shared" si="85"/>
        <v>F</v>
      </c>
      <c r="D126" s="128">
        <f t="shared" si="86"/>
        <v>0.73968114606082969</v>
      </c>
      <c r="E126" s="129">
        <f t="shared" si="87"/>
        <v>9956</v>
      </c>
      <c r="F126" s="130" t="str">
        <f t="shared" si="88"/>
        <v>23</v>
      </c>
      <c r="G126" s="131" t="str">
        <f t="shared" si="89"/>
        <v>72아1008</v>
      </c>
      <c r="H126" s="132">
        <f t="shared" si="90"/>
        <v>9</v>
      </c>
      <c r="I126" s="133">
        <f t="shared" si="35"/>
        <v>1060.6210000000001</v>
      </c>
      <c r="J126" s="134">
        <f t="shared" si="91"/>
        <v>3.0762605972520517E-2</v>
      </c>
      <c r="K126" s="134">
        <f t="shared" si="92"/>
        <v>0.4104663408879462</v>
      </c>
      <c r="L126" s="134">
        <f t="shared" si="93"/>
        <v>0.26588196914826312</v>
      </c>
      <c r="M126" s="135">
        <f t="shared" si="94"/>
        <v>15.178000000000001</v>
      </c>
      <c r="N126" s="136">
        <f t="shared" si="95"/>
        <v>9.4284386222788341E-2</v>
      </c>
      <c r="O126" s="136">
        <f t="shared" si="96"/>
        <v>8.202741601382586</v>
      </c>
      <c r="P126" s="218">
        <f t="shared" si="97"/>
        <v>21</v>
      </c>
      <c r="Q126" s="219">
        <f t="shared" si="98"/>
        <v>1</v>
      </c>
      <c r="R126" s="219">
        <f t="shared" si="99"/>
        <v>87</v>
      </c>
      <c r="T126">
        <v>514</v>
      </c>
      <c r="U126">
        <v>9956</v>
      </c>
      <c r="V126" t="s">
        <v>1115</v>
      </c>
      <c r="W126">
        <v>1060.6210000000001</v>
      </c>
      <c r="X126">
        <v>626.56899999999996</v>
      </c>
      <c r="Y126">
        <v>1.6930000000000001</v>
      </c>
      <c r="Z126">
        <v>15.178000000000001</v>
      </c>
      <c r="AA126">
        <v>77.591931000000002</v>
      </c>
      <c r="AB126">
        <v>2.38693</v>
      </c>
      <c r="AC126">
        <v>31.848876000000001</v>
      </c>
      <c r="AD126" s="1">
        <v>282</v>
      </c>
      <c r="AE126">
        <v>1</v>
      </c>
      <c r="AF126">
        <v>87</v>
      </c>
      <c r="AG126">
        <v>66</v>
      </c>
      <c r="AH126">
        <v>13.669217</v>
      </c>
      <c r="AI126">
        <v>30.9</v>
      </c>
      <c r="AJ126">
        <v>0</v>
      </c>
      <c r="AK126">
        <v>21</v>
      </c>
      <c r="AL126">
        <v>8336</v>
      </c>
      <c r="AM126" t="s">
        <v>1116</v>
      </c>
      <c r="AN126" t="s">
        <v>1117</v>
      </c>
      <c r="AO126">
        <v>190.184</v>
      </c>
      <c r="AR126" t="s">
        <v>117</v>
      </c>
      <c r="AS126" t="s">
        <v>119</v>
      </c>
      <c r="AT126" t="s">
        <v>240</v>
      </c>
      <c r="AU126" t="s">
        <v>1115</v>
      </c>
      <c r="AV126" t="s">
        <v>48</v>
      </c>
      <c r="AW126">
        <v>9</v>
      </c>
      <c r="BB126">
        <v>0.73968114606082969</v>
      </c>
      <c r="BC126" t="s">
        <v>69</v>
      </c>
      <c r="BF126" t="s">
        <v>117</v>
      </c>
      <c r="BG126" t="s">
        <v>119</v>
      </c>
      <c r="BH126" t="s">
        <v>1115</v>
      </c>
      <c r="BI126">
        <v>9956</v>
      </c>
      <c r="BJ126">
        <v>9</v>
      </c>
      <c r="BK126" t="s">
        <v>240</v>
      </c>
      <c r="BL126" t="s">
        <v>348</v>
      </c>
      <c r="BM126">
        <v>0.73968114606082969</v>
      </c>
      <c r="BN126" t="s">
        <v>69</v>
      </c>
      <c r="BO126" t="s">
        <v>191</v>
      </c>
      <c r="BP126">
        <v>938.44499999999994</v>
      </c>
    </row>
    <row r="127" spans="1:68" ht="16.5">
      <c r="A127" s="108" t="str">
        <f t="shared" si="84"/>
        <v>삼환교통</v>
      </c>
      <c r="B127" s="109" t="str">
        <f t="shared" si="34"/>
        <v>송인만</v>
      </c>
      <c r="C127" s="110" t="str">
        <f t="shared" si="85"/>
        <v>S</v>
      </c>
      <c r="D127" s="111">
        <f t="shared" si="86"/>
        <v>1.0477272727272726</v>
      </c>
      <c r="E127" s="112">
        <f t="shared" si="87"/>
        <v>6995</v>
      </c>
      <c r="F127" s="113" t="str">
        <f t="shared" si="88"/>
        <v>급행99</v>
      </c>
      <c r="G127" s="114" t="str">
        <f t="shared" si="89"/>
        <v>70바3183</v>
      </c>
      <c r="H127" s="115">
        <f t="shared" si="90"/>
        <v>1</v>
      </c>
      <c r="I127" s="116">
        <f t="shared" si="35"/>
        <v>2616.5650000000001</v>
      </c>
      <c r="J127" s="117">
        <f t="shared" si="91"/>
        <v>7.12514761233418E-3</v>
      </c>
      <c r="K127" s="117">
        <f t="shared" si="92"/>
        <v>0.33302928230710888</v>
      </c>
      <c r="L127" s="117">
        <f t="shared" si="93"/>
        <v>0.24153804701966128</v>
      </c>
      <c r="M127" s="118">
        <f t="shared" si="94"/>
        <v>10.548999999999999</v>
      </c>
      <c r="N127" s="119">
        <f t="shared" si="95"/>
        <v>0.11465413624351009</v>
      </c>
      <c r="O127" s="119">
        <f t="shared" si="96"/>
        <v>6.6881579475380892</v>
      </c>
      <c r="P127" s="220">
        <f t="shared" si="97"/>
        <v>16</v>
      </c>
      <c r="Q127" s="221">
        <f t="shared" si="98"/>
        <v>3</v>
      </c>
      <c r="R127" s="221">
        <f t="shared" si="99"/>
        <v>175</v>
      </c>
      <c r="T127">
        <v>514</v>
      </c>
      <c r="U127">
        <v>6995</v>
      </c>
      <c r="V127" t="s">
        <v>889</v>
      </c>
      <c r="W127">
        <v>2616.5650000000001</v>
      </c>
      <c r="X127">
        <v>1135.173</v>
      </c>
      <c r="Y127">
        <v>2.3050000000000002</v>
      </c>
      <c r="Z127">
        <v>10.548999999999999</v>
      </c>
      <c r="AA127">
        <v>135.276636</v>
      </c>
      <c r="AB127">
        <v>0.963866</v>
      </c>
      <c r="AC127">
        <v>45.051081000000003</v>
      </c>
      <c r="AD127" s="1">
        <v>632</v>
      </c>
      <c r="AE127">
        <v>3</v>
      </c>
      <c r="AF127">
        <v>175</v>
      </c>
      <c r="AG127">
        <v>69</v>
      </c>
      <c r="AH127">
        <v>19.342327000000001</v>
      </c>
      <c r="AI127">
        <v>282.2</v>
      </c>
      <c r="AJ127">
        <v>0</v>
      </c>
      <c r="AK127">
        <v>16</v>
      </c>
      <c r="AL127">
        <v>2132</v>
      </c>
      <c r="AM127" t="s">
        <v>890</v>
      </c>
      <c r="AN127" t="s">
        <v>1118</v>
      </c>
      <c r="AO127">
        <v>2616.5650000000001</v>
      </c>
      <c r="AR127" t="s">
        <v>117</v>
      </c>
      <c r="AS127" t="s">
        <v>124</v>
      </c>
      <c r="AT127" t="s">
        <v>217</v>
      </c>
      <c r="AU127" t="s">
        <v>889</v>
      </c>
      <c r="AV127" t="s">
        <v>48</v>
      </c>
      <c r="AW127">
        <v>1</v>
      </c>
      <c r="BB127">
        <v>1.0477272727272726</v>
      </c>
      <c r="BC127" t="s">
        <v>891</v>
      </c>
      <c r="BF127" t="s">
        <v>117</v>
      </c>
      <c r="BG127" t="s">
        <v>124</v>
      </c>
      <c r="BH127" t="s">
        <v>889</v>
      </c>
      <c r="BI127">
        <v>6995</v>
      </c>
      <c r="BJ127">
        <v>1</v>
      </c>
      <c r="BK127" t="s">
        <v>217</v>
      </c>
      <c r="BL127" t="s">
        <v>178</v>
      </c>
      <c r="BM127">
        <v>1.0477272727272726</v>
      </c>
      <c r="BN127" t="s">
        <v>891</v>
      </c>
      <c r="BO127" t="s">
        <v>892</v>
      </c>
      <c r="BP127">
        <v>2616.5650000000001</v>
      </c>
    </row>
    <row r="128" spans="1:68" ht="16.5">
      <c r="A128" s="125" t="str">
        <f t="shared" si="84"/>
        <v>삼환교통</v>
      </c>
      <c r="B128" s="126" t="str">
        <f t="shared" si="34"/>
        <v>신동한</v>
      </c>
      <c r="C128" s="127" t="str">
        <f t="shared" si="85"/>
        <v>C</v>
      </c>
      <c r="D128" s="128">
        <f t="shared" si="86"/>
        <v>0.89208333333333334</v>
      </c>
      <c r="E128" s="129">
        <f t="shared" si="87"/>
        <v>4943</v>
      </c>
      <c r="F128" s="130" t="str">
        <f t="shared" si="88"/>
        <v>62</v>
      </c>
      <c r="G128" s="131" t="str">
        <f t="shared" si="89"/>
        <v>70바3199</v>
      </c>
      <c r="H128" s="132">
        <f t="shared" si="90"/>
        <v>1</v>
      </c>
      <c r="I128" s="133">
        <f t="shared" si="35"/>
        <v>2091.328</v>
      </c>
      <c r="J128" s="134">
        <f t="shared" si="91"/>
        <v>1.0855179083404646E-2</v>
      </c>
      <c r="K128" s="134">
        <f t="shared" si="92"/>
        <v>0.34559102485475968</v>
      </c>
      <c r="L128" s="134">
        <f t="shared" si="93"/>
        <v>0.10806530587263213</v>
      </c>
      <c r="M128" s="135">
        <f t="shared" si="94"/>
        <v>9.8490000000000002</v>
      </c>
      <c r="N128" s="136">
        <f t="shared" si="95"/>
        <v>4.7816507023288553E-2</v>
      </c>
      <c r="O128" s="136">
        <f t="shared" si="96"/>
        <v>3.3949719986534874</v>
      </c>
      <c r="P128" s="218">
        <f t="shared" si="97"/>
        <v>0</v>
      </c>
      <c r="Q128" s="219">
        <f t="shared" si="98"/>
        <v>1</v>
      </c>
      <c r="R128" s="219">
        <f t="shared" si="99"/>
        <v>71</v>
      </c>
      <c r="T128">
        <v>514</v>
      </c>
      <c r="U128">
        <v>4943</v>
      </c>
      <c r="V128" t="s">
        <v>549</v>
      </c>
      <c r="W128">
        <v>2091.328</v>
      </c>
      <c r="X128">
        <v>976.952</v>
      </c>
      <c r="Y128">
        <v>2.141</v>
      </c>
      <c r="Z128">
        <v>9.8490000000000002</v>
      </c>
      <c r="AA128">
        <v>143.27050600000001</v>
      </c>
      <c r="AB128">
        <v>1.5552269999999999</v>
      </c>
      <c r="AC128">
        <v>49.513001000000003</v>
      </c>
      <c r="AD128" s="1">
        <v>226</v>
      </c>
      <c r="AE128">
        <v>1</v>
      </c>
      <c r="AF128">
        <v>71</v>
      </c>
      <c r="AG128">
        <v>88</v>
      </c>
      <c r="AH128">
        <v>14.597058000000001</v>
      </c>
      <c r="AI128">
        <v>56</v>
      </c>
      <c r="AJ128">
        <v>17.2</v>
      </c>
      <c r="AK128">
        <v>0</v>
      </c>
      <c r="AL128">
        <v>0</v>
      </c>
      <c r="AM128" t="s">
        <v>550</v>
      </c>
      <c r="AN128" t="s">
        <v>1119</v>
      </c>
      <c r="AO128">
        <v>2091.328</v>
      </c>
      <c r="AR128" t="s">
        <v>117</v>
      </c>
      <c r="AS128" t="s">
        <v>122</v>
      </c>
      <c r="AT128" t="s">
        <v>313</v>
      </c>
      <c r="AU128" t="s">
        <v>549</v>
      </c>
      <c r="AV128" t="s">
        <v>48</v>
      </c>
      <c r="AW128">
        <v>1</v>
      </c>
      <c r="BB128">
        <v>0.89208333333333334</v>
      </c>
      <c r="BC128" t="s">
        <v>68</v>
      </c>
      <c r="BF128" t="s">
        <v>117</v>
      </c>
      <c r="BG128" t="s">
        <v>122</v>
      </c>
      <c r="BH128" t="s">
        <v>549</v>
      </c>
      <c r="BI128">
        <v>4943</v>
      </c>
      <c r="BJ128">
        <v>1</v>
      </c>
      <c r="BK128" t="s">
        <v>313</v>
      </c>
      <c r="BL128" t="s">
        <v>178</v>
      </c>
      <c r="BM128">
        <v>0.89208333333333334</v>
      </c>
      <c r="BN128" t="s">
        <v>68</v>
      </c>
      <c r="BO128" t="s">
        <v>180</v>
      </c>
      <c r="BP128">
        <v>2091.328</v>
      </c>
    </row>
    <row r="129" spans="1:68" ht="16.5">
      <c r="A129" s="108" t="str">
        <f t="shared" si="84"/>
        <v>삼환교통</v>
      </c>
      <c r="B129" s="109" t="str">
        <f t="shared" si="34"/>
        <v>신래수</v>
      </c>
      <c r="C129" s="110" t="str">
        <f t="shared" si="85"/>
        <v>D</v>
      </c>
      <c r="D129" s="111">
        <f t="shared" si="86"/>
        <v>0.84208333333333329</v>
      </c>
      <c r="E129" s="112">
        <f t="shared" si="87"/>
        <v>5643</v>
      </c>
      <c r="F129" s="113" t="str">
        <f t="shared" si="88"/>
        <v>62</v>
      </c>
      <c r="G129" s="114" t="str">
        <f t="shared" si="89"/>
        <v>70바3199</v>
      </c>
      <c r="H129" s="115">
        <f t="shared" si="90"/>
        <v>1</v>
      </c>
      <c r="I129" s="116">
        <f t="shared" si="35"/>
        <v>2303.8969999999999</v>
      </c>
      <c r="J129" s="117">
        <f t="shared" si="91"/>
        <v>6.727429730729745E-3</v>
      </c>
      <c r="K129" s="117">
        <f t="shared" si="92"/>
        <v>0.3786632844244518</v>
      </c>
      <c r="L129" s="117">
        <f t="shared" si="93"/>
        <v>0.23872594998821561</v>
      </c>
      <c r="M129" s="118">
        <f t="shared" si="94"/>
        <v>11.14</v>
      </c>
      <c r="N129" s="119">
        <f t="shared" si="95"/>
        <v>0</v>
      </c>
      <c r="O129" s="119">
        <f t="shared" si="96"/>
        <v>7.769444554161927</v>
      </c>
      <c r="P129" s="220">
        <f t="shared" si="97"/>
        <v>26</v>
      </c>
      <c r="Q129" s="221">
        <f t="shared" si="98"/>
        <v>0</v>
      </c>
      <c r="R129" s="221">
        <f t="shared" si="99"/>
        <v>179</v>
      </c>
      <c r="T129">
        <v>514</v>
      </c>
      <c r="U129">
        <v>5643</v>
      </c>
      <c r="V129" t="s">
        <v>551</v>
      </c>
      <c r="W129">
        <v>2303.8969999999999</v>
      </c>
      <c r="X129">
        <v>1140.0709999999999</v>
      </c>
      <c r="Y129">
        <v>2.0209999999999999</v>
      </c>
      <c r="Z129">
        <v>11.14</v>
      </c>
      <c r="AA129">
        <v>162.59746200000001</v>
      </c>
      <c r="AB129">
        <v>1.093863</v>
      </c>
      <c r="AC129">
        <v>61.569688999999997</v>
      </c>
      <c r="AD129" s="1">
        <v>550</v>
      </c>
      <c r="AE129">
        <v>0</v>
      </c>
      <c r="AF129">
        <v>179</v>
      </c>
      <c r="AG129">
        <v>75</v>
      </c>
      <c r="AH129">
        <v>14.169328999999999</v>
      </c>
      <c r="AI129">
        <v>50.6</v>
      </c>
      <c r="AJ129">
        <v>0</v>
      </c>
      <c r="AK129">
        <v>26</v>
      </c>
      <c r="AL129">
        <v>3446</v>
      </c>
      <c r="AM129" t="s">
        <v>552</v>
      </c>
      <c r="AN129" t="s">
        <v>1120</v>
      </c>
      <c r="AO129">
        <v>2303.8969999999999</v>
      </c>
      <c r="AR129" t="s">
        <v>117</v>
      </c>
      <c r="AS129" t="s">
        <v>122</v>
      </c>
      <c r="AT129" t="s">
        <v>313</v>
      </c>
      <c r="AU129" t="s">
        <v>551</v>
      </c>
      <c r="AV129" t="s">
        <v>48</v>
      </c>
      <c r="AW129">
        <v>1</v>
      </c>
      <c r="BB129">
        <v>0.84208333333333329</v>
      </c>
      <c r="BC129" t="s">
        <v>66</v>
      </c>
      <c r="BF129" t="s">
        <v>117</v>
      </c>
      <c r="BG129" t="s">
        <v>122</v>
      </c>
      <c r="BH129" t="s">
        <v>551</v>
      </c>
      <c r="BI129">
        <v>5643</v>
      </c>
      <c r="BJ129">
        <v>1</v>
      </c>
      <c r="BK129" t="s">
        <v>313</v>
      </c>
      <c r="BL129" t="s">
        <v>178</v>
      </c>
      <c r="BM129">
        <v>0.84208333333333329</v>
      </c>
      <c r="BN129" t="s">
        <v>66</v>
      </c>
      <c r="BO129" t="s">
        <v>182</v>
      </c>
      <c r="BP129">
        <v>2303.8969999999999</v>
      </c>
    </row>
    <row r="130" spans="1:68" ht="16.5">
      <c r="A130" s="125" t="str">
        <f t="shared" si="84"/>
        <v>삼환교통</v>
      </c>
      <c r="B130" s="126" t="str">
        <f t="shared" si="34"/>
        <v>신상철</v>
      </c>
      <c r="C130" s="127" t="str">
        <f t="shared" si="85"/>
        <v>D</v>
      </c>
      <c r="D130" s="128">
        <f t="shared" si="86"/>
        <v>0.82398740643624235</v>
      </c>
      <c r="E130" s="129">
        <f t="shared" si="87"/>
        <v>5357</v>
      </c>
      <c r="F130" s="130" t="str">
        <f t="shared" si="88"/>
        <v>79</v>
      </c>
      <c r="G130" s="131" t="str">
        <f t="shared" si="89"/>
        <v>70바3194</v>
      </c>
      <c r="H130" s="132">
        <f t="shared" si="90"/>
        <v>12</v>
      </c>
      <c r="I130" s="133">
        <f t="shared" si="35"/>
        <v>2082.2359999999999</v>
      </c>
      <c r="J130" s="134">
        <f t="shared" si="91"/>
        <v>1.0897988592605781E-2</v>
      </c>
      <c r="K130" s="134">
        <f t="shared" si="92"/>
        <v>0.38945794009096646</v>
      </c>
      <c r="L130" s="134">
        <f t="shared" si="93"/>
        <v>0.24636976788413995</v>
      </c>
      <c r="M130" s="135">
        <f t="shared" si="94"/>
        <v>12.872</v>
      </c>
      <c r="N130" s="136">
        <f t="shared" si="95"/>
        <v>4.8025295883847942E-2</v>
      </c>
      <c r="O130" s="136">
        <f t="shared" si="96"/>
        <v>54.172533756980478</v>
      </c>
      <c r="P130" s="218">
        <f t="shared" si="97"/>
        <v>13</v>
      </c>
      <c r="Q130" s="219">
        <f t="shared" si="98"/>
        <v>1</v>
      </c>
      <c r="R130" s="219">
        <f t="shared" si="99"/>
        <v>1128</v>
      </c>
      <c r="T130">
        <v>514</v>
      </c>
      <c r="U130">
        <v>5357</v>
      </c>
      <c r="V130" t="s">
        <v>553</v>
      </c>
      <c r="W130">
        <v>2082.2359999999999</v>
      </c>
      <c r="X130">
        <v>1054.2239999999999</v>
      </c>
      <c r="Y130">
        <v>1.9750000000000001</v>
      </c>
      <c r="Z130">
        <v>12.872</v>
      </c>
      <c r="AA130">
        <v>122.24246599999999</v>
      </c>
      <c r="AB130">
        <v>1.3321970000000001</v>
      </c>
      <c r="AC130">
        <v>47.608299000000002</v>
      </c>
      <c r="AD130" s="1">
        <v>513</v>
      </c>
      <c r="AE130">
        <v>1</v>
      </c>
      <c r="AF130">
        <v>1128</v>
      </c>
      <c r="AG130">
        <v>79</v>
      </c>
      <c r="AH130">
        <v>17.033655</v>
      </c>
      <c r="AI130">
        <v>762</v>
      </c>
      <c r="AJ130">
        <v>0</v>
      </c>
      <c r="AK130">
        <v>13</v>
      </c>
      <c r="AL130">
        <v>2374</v>
      </c>
      <c r="AM130" t="s">
        <v>554</v>
      </c>
      <c r="AN130" t="s">
        <v>1121</v>
      </c>
      <c r="AO130">
        <v>252.67400000000001</v>
      </c>
      <c r="AR130" t="s">
        <v>117</v>
      </c>
      <c r="AS130" t="s">
        <v>123</v>
      </c>
      <c r="AT130" t="s">
        <v>336</v>
      </c>
      <c r="AU130" t="s">
        <v>553</v>
      </c>
      <c r="AV130" t="s">
        <v>48</v>
      </c>
      <c r="AW130">
        <v>12</v>
      </c>
      <c r="BB130">
        <v>0.82398740643624235</v>
      </c>
      <c r="BC130" t="s">
        <v>66</v>
      </c>
      <c r="BF130" t="s">
        <v>117</v>
      </c>
      <c r="BG130" t="s">
        <v>123</v>
      </c>
      <c r="BH130" t="s">
        <v>553</v>
      </c>
      <c r="BI130">
        <v>5357</v>
      </c>
      <c r="BJ130">
        <v>12</v>
      </c>
      <c r="BK130" t="s">
        <v>336</v>
      </c>
      <c r="BL130" t="s">
        <v>323</v>
      </c>
      <c r="BM130">
        <v>0.82398740643624235</v>
      </c>
      <c r="BN130" t="s">
        <v>66</v>
      </c>
      <c r="BO130" t="s">
        <v>182</v>
      </c>
      <c r="BP130">
        <v>2057.4090000000001</v>
      </c>
    </row>
    <row r="131" spans="1:68" ht="16.5">
      <c r="A131" s="108" t="str">
        <f t="shared" si="84"/>
        <v>삼환교통</v>
      </c>
      <c r="B131" s="109" t="str">
        <f t="shared" si="34"/>
        <v>신성배</v>
      </c>
      <c r="C131" s="110" t="str">
        <f t="shared" si="85"/>
        <v>F</v>
      </c>
      <c r="D131" s="111">
        <f t="shared" si="86"/>
        <v>0.77188855738737061</v>
      </c>
      <c r="E131" s="112">
        <f t="shared" si="87"/>
        <v>6917</v>
      </c>
      <c r="F131" s="113" t="str">
        <f t="shared" si="88"/>
        <v>58</v>
      </c>
      <c r="G131" s="114" t="str">
        <f t="shared" si="89"/>
        <v>72아1195</v>
      </c>
      <c r="H131" s="115">
        <f t="shared" si="90"/>
        <v>13</v>
      </c>
      <c r="I131" s="116">
        <f t="shared" si="35"/>
        <v>1923.498</v>
      </c>
      <c r="J131" s="117">
        <f t="shared" si="91"/>
        <v>2.2241465010994482E-2</v>
      </c>
      <c r="K131" s="117">
        <f t="shared" si="92"/>
        <v>0.3771644491319408</v>
      </c>
      <c r="L131" s="117">
        <f t="shared" si="93"/>
        <v>0.25890331053112609</v>
      </c>
      <c r="M131" s="118">
        <f t="shared" si="94"/>
        <v>13.617000000000001</v>
      </c>
      <c r="N131" s="119">
        <f t="shared" si="95"/>
        <v>0.25994308286257639</v>
      </c>
      <c r="O131" s="119">
        <f t="shared" si="96"/>
        <v>25.318456270814941</v>
      </c>
      <c r="P131" s="220">
        <f t="shared" si="97"/>
        <v>7</v>
      </c>
      <c r="Q131" s="221">
        <f t="shared" si="98"/>
        <v>5</v>
      </c>
      <c r="R131" s="221">
        <f t="shared" si="99"/>
        <v>487</v>
      </c>
      <c r="T131">
        <v>514</v>
      </c>
      <c r="U131">
        <v>6917</v>
      </c>
      <c r="V131" t="s">
        <v>853</v>
      </c>
      <c r="W131">
        <v>1923.498</v>
      </c>
      <c r="X131">
        <v>894.08500000000004</v>
      </c>
      <c r="Y131">
        <v>2.1509999999999998</v>
      </c>
      <c r="Z131">
        <v>13.617000000000001</v>
      </c>
      <c r="AA131">
        <v>122.392747</v>
      </c>
      <c r="AB131">
        <v>2.722194</v>
      </c>
      <c r="AC131">
        <v>46.162193000000002</v>
      </c>
      <c r="AD131" s="1">
        <v>498</v>
      </c>
      <c r="AE131">
        <v>5</v>
      </c>
      <c r="AF131">
        <v>487</v>
      </c>
      <c r="AG131">
        <v>79</v>
      </c>
      <c r="AH131">
        <v>15.715783999999999</v>
      </c>
      <c r="AI131">
        <v>1953.3</v>
      </c>
      <c r="AJ131">
        <v>0</v>
      </c>
      <c r="AK131">
        <v>7</v>
      </c>
      <c r="AL131">
        <v>955</v>
      </c>
      <c r="AM131" t="s">
        <v>854</v>
      </c>
      <c r="AN131" t="s">
        <v>1122</v>
      </c>
      <c r="AO131">
        <v>436.38400000000001</v>
      </c>
      <c r="AR131" t="s">
        <v>117</v>
      </c>
      <c r="AS131" t="s">
        <v>121</v>
      </c>
      <c r="AT131" t="s">
        <v>275</v>
      </c>
      <c r="AU131" t="s">
        <v>853</v>
      </c>
      <c r="AV131" t="s">
        <v>48</v>
      </c>
      <c r="AW131">
        <v>13</v>
      </c>
      <c r="BB131">
        <v>0.77188855738737061</v>
      </c>
      <c r="BC131" t="s">
        <v>69</v>
      </c>
      <c r="BF131" t="s">
        <v>117</v>
      </c>
      <c r="BG131" t="s">
        <v>121</v>
      </c>
      <c r="BH131" t="s">
        <v>853</v>
      </c>
      <c r="BI131">
        <v>6917</v>
      </c>
      <c r="BJ131">
        <v>13</v>
      </c>
      <c r="BK131" t="s">
        <v>275</v>
      </c>
      <c r="BL131" t="s">
        <v>217</v>
      </c>
      <c r="BM131">
        <v>0.77188855738737061</v>
      </c>
      <c r="BN131" t="s">
        <v>69</v>
      </c>
      <c r="BO131" t="s">
        <v>191</v>
      </c>
      <c r="BP131">
        <v>1882.4619999999998</v>
      </c>
    </row>
    <row r="132" spans="1:68" ht="16.5">
      <c r="A132" s="125" t="str">
        <f t="shared" si="84"/>
        <v>삼환교통</v>
      </c>
      <c r="B132" s="126" t="str">
        <f t="shared" si="34"/>
        <v>신영민</v>
      </c>
      <c r="C132" s="127" t="str">
        <f t="shared" si="85"/>
        <v>S</v>
      </c>
      <c r="D132" s="128">
        <f t="shared" si="86"/>
        <v>1.0038050629427278</v>
      </c>
      <c r="E132" s="129">
        <f t="shared" si="87"/>
        <v>1911</v>
      </c>
      <c r="F132" s="130" t="str">
        <f t="shared" si="88"/>
        <v>급행99</v>
      </c>
      <c r="G132" s="131" t="str">
        <f t="shared" si="89"/>
        <v>70바3147</v>
      </c>
      <c r="H132" s="132">
        <f t="shared" si="90"/>
        <v>7</v>
      </c>
      <c r="I132" s="133">
        <f t="shared" si="35"/>
        <v>2469.4810000000002</v>
      </c>
      <c r="J132" s="134">
        <f t="shared" si="91"/>
        <v>1.1599919005970682E-2</v>
      </c>
      <c r="K132" s="134">
        <f t="shared" si="92"/>
        <v>0.31262056892357742</v>
      </c>
      <c r="L132" s="134">
        <f t="shared" si="93"/>
        <v>0.11419403510292242</v>
      </c>
      <c r="M132" s="135">
        <f t="shared" si="94"/>
        <v>9.0239999999999991</v>
      </c>
      <c r="N132" s="136">
        <f t="shared" si="95"/>
        <v>4.0494338688979586E-2</v>
      </c>
      <c r="O132" s="136">
        <f t="shared" si="96"/>
        <v>4.2114112236538768</v>
      </c>
      <c r="P132" s="218">
        <f t="shared" si="97"/>
        <v>0</v>
      </c>
      <c r="Q132" s="219">
        <f t="shared" si="98"/>
        <v>1</v>
      </c>
      <c r="R132" s="219">
        <f t="shared" si="99"/>
        <v>104</v>
      </c>
      <c r="T132">
        <v>514</v>
      </c>
      <c r="U132">
        <v>1911</v>
      </c>
      <c r="V132" t="s">
        <v>555</v>
      </c>
      <c r="W132">
        <v>2469.4810000000002</v>
      </c>
      <c r="X132">
        <v>843.51099999999997</v>
      </c>
      <c r="Y132">
        <v>2.9279999999999999</v>
      </c>
      <c r="Z132">
        <v>9.0239999999999991</v>
      </c>
      <c r="AA132">
        <v>135.679137</v>
      </c>
      <c r="AB132">
        <v>1.5738669999999999</v>
      </c>
      <c r="AC132">
        <v>42.416088999999999</v>
      </c>
      <c r="AD132" s="1">
        <v>282</v>
      </c>
      <c r="AE132">
        <v>1</v>
      </c>
      <c r="AF132">
        <v>104</v>
      </c>
      <c r="AG132">
        <v>74</v>
      </c>
      <c r="AH132">
        <v>18.200889</v>
      </c>
      <c r="AI132">
        <v>605.5</v>
      </c>
      <c r="AJ132">
        <v>0</v>
      </c>
      <c r="AK132">
        <v>0</v>
      </c>
      <c r="AL132">
        <v>0</v>
      </c>
      <c r="AM132" t="s">
        <v>556</v>
      </c>
      <c r="AN132" t="s">
        <v>1123</v>
      </c>
      <c r="AO132">
        <v>710.85199999999998</v>
      </c>
      <c r="AR132" t="s">
        <v>117</v>
      </c>
      <c r="AS132" t="s">
        <v>124</v>
      </c>
      <c r="AT132" t="s">
        <v>345</v>
      </c>
      <c r="AU132" t="s">
        <v>555</v>
      </c>
      <c r="AV132" t="s">
        <v>48</v>
      </c>
      <c r="AW132">
        <v>7</v>
      </c>
      <c r="BB132">
        <v>1.0038050629427278</v>
      </c>
      <c r="BC132" t="s">
        <v>891</v>
      </c>
      <c r="BF132" t="s">
        <v>117</v>
      </c>
      <c r="BG132" t="s">
        <v>124</v>
      </c>
      <c r="BH132" t="s">
        <v>555</v>
      </c>
      <c r="BI132">
        <v>1911</v>
      </c>
      <c r="BJ132">
        <v>7</v>
      </c>
      <c r="BK132" t="s">
        <v>345</v>
      </c>
      <c r="BL132" t="s">
        <v>343</v>
      </c>
      <c r="BM132">
        <v>1.0038050629427278</v>
      </c>
      <c r="BN132" t="s">
        <v>891</v>
      </c>
      <c r="BO132" t="s">
        <v>892</v>
      </c>
      <c r="BP132">
        <v>2469.4809999999998</v>
      </c>
    </row>
    <row r="133" spans="1:68" ht="16.5">
      <c r="A133" s="108" t="str">
        <f t="shared" si="84"/>
        <v>삼환교통</v>
      </c>
      <c r="B133" s="109" t="str">
        <f t="shared" ref="B133:B195" si="100">IF(BH133="NULL", E133, BH133)</f>
        <v>신영철</v>
      </c>
      <c r="C133" s="110" t="str">
        <f t="shared" si="85"/>
        <v>A</v>
      </c>
      <c r="D133" s="111">
        <f t="shared" si="86"/>
        <v>0.97083212679744935</v>
      </c>
      <c r="E133" s="112">
        <f t="shared" si="87"/>
        <v>2409</v>
      </c>
      <c r="F133" s="113" t="str">
        <f t="shared" si="88"/>
        <v>급행99</v>
      </c>
      <c r="G133" s="114" t="str">
        <f t="shared" si="89"/>
        <v>70바3124</v>
      </c>
      <c r="H133" s="115">
        <f t="shared" si="90"/>
        <v>12</v>
      </c>
      <c r="I133" s="116">
        <f t="shared" ref="I133:I195" si="101">W133</f>
        <v>2404.384</v>
      </c>
      <c r="J133" s="117">
        <f t="shared" si="91"/>
        <v>2.4768508660327582E-2</v>
      </c>
      <c r="K133" s="117">
        <f t="shared" si="92"/>
        <v>0.32237655098216139</v>
      </c>
      <c r="L133" s="117">
        <f t="shared" si="93"/>
        <v>0.22708519105101349</v>
      </c>
      <c r="M133" s="118">
        <f t="shared" si="94"/>
        <v>9.4339999999999993</v>
      </c>
      <c r="N133" s="119">
        <f t="shared" si="95"/>
        <v>8.3181388663374906E-2</v>
      </c>
      <c r="O133" s="119">
        <f t="shared" si="96"/>
        <v>15.055831348070857</v>
      </c>
      <c r="P133" s="220">
        <f t="shared" si="97"/>
        <v>2</v>
      </c>
      <c r="Q133" s="221">
        <f t="shared" si="98"/>
        <v>2</v>
      </c>
      <c r="R133" s="221">
        <f t="shared" si="99"/>
        <v>362</v>
      </c>
      <c r="T133">
        <v>514</v>
      </c>
      <c r="U133">
        <v>2409</v>
      </c>
      <c r="V133" t="s">
        <v>557</v>
      </c>
      <c r="W133">
        <v>2404.384</v>
      </c>
      <c r="X133">
        <v>835.51300000000003</v>
      </c>
      <c r="Y133">
        <v>2.8780000000000001</v>
      </c>
      <c r="Z133">
        <v>9.4339999999999993</v>
      </c>
      <c r="AA133">
        <v>134.24163100000001</v>
      </c>
      <c r="AB133">
        <v>3.3249650000000002</v>
      </c>
      <c r="AC133">
        <v>43.276353999999998</v>
      </c>
      <c r="AD133" s="1">
        <v>546</v>
      </c>
      <c r="AE133">
        <v>2</v>
      </c>
      <c r="AF133">
        <v>362</v>
      </c>
      <c r="AG133">
        <v>66</v>
      </c>
      <c r="AH133">
        <v>17.910867</v>
      </c>
      <c r="AI133">
        <v>233.7</v>
      </c>
      <c r="AJ133">
        <v>0</v>
      </c>
      <c r="AK133">
        <v>2</v>
      </c>
      <c r="AL133">
        <v>48</v>
      </c>
      <c r="AM133" t="s">
        <v>558</v>
      </c>
      <c r="AN133" t="s">
        <v>1124</v>
      </c>
      <c r="AO133">
        <v>382.02699999999999</v>
      </c>
      <c r="AR133" t="s">
        <v>117</v>
      </c>
      <c r="AS133" t="s">
        <v>124</v>
      </c>
      <c r="AT133" t="s">
        <v>343</v>
      </c>
      <c r="AU133" t="s">
        <v>557</v>
      </c>
      <c r="AV133" t="s">
        <v>48</v>
      </c>
      <c r="AW133">
        <v>12</v>
      </c>
      <c r="BB133">
        <v>0.97083212679744935</v>
      </c>
      <c r="BC133" t="s">
        <v>65</v>
      </c>
      <c r="BF133" t="s">
        <v>117</v>
      </c>
      <c r="BG133" t="s">
        <v>124</v>
      </c>
      <c r="BH133" t="s">
        <v>557</v>
      </c>
      <c r="BI133">
        <v>2409</v>
      </c>
      <c r="BJ133">
        <v>12</v>
      </c>
      <c r="BK133" t="s">
        <v>343</v>
      </c>
      <c r="BL133" t="s">
        <v>340</v>
      </c>
      <c r="BM133">
        <v>0.97083212679744935</v>
      </c>
      <c r="BN133" t="s">
        <v>65</v>
      </c>
      <c r="BO133" t="s">
        <v>181</v>
      </c>
      <c r="BP133">
        <v>2404.384</v>
      </c>
    </row>
    <row r="134" spans="1:68" ht="16.5">
      <c r="A134" s="108" t="str">
        <f t="shared" si="84"/>
        <v>삼환교통</v>
      </c>
      <c r="B134" s="109" t="str">
        <f t="shared" si="100"/>
        <v>신정호</v>
      </c>
      <c r="C134" s="110" t="str">
        <f t="shared" si="85"/>
        <v>F</v>
      </c>
      <c r="D134" s="111">
        <f t="shared" si="86"/>
        <v>0.67433333333333334</v>
      </c>
      <c r="E134" s="112">
        <f t="shared" si="87"/>
        <v>5991</v>
      </c>
      <c r="F134" s="113" t="str">
        <f t="shared" si="88"/>
        <v>급행99</v>
      </c>
      <c r="G134" s="114" t="str">
        <f t="shared" si="89"/>
        <v>70바3147</v>
      </c>
      <c r="H134" s="115">
        <f t="shared" si="90"/>
        <v>1</v>
      </c>
      <c r="I134" s="116">
        <f t="shared" si="101"/>
        <v>2415.0300000000002</v>
      </c>
      <c r="J134" s="117">
        <f t="shared" si="91"/>
        <v>3.7441432226755292E-2</v>
      </c>
      <c r="K134" s="117">
        <f t="shared" si="92"/>
        <v>0.38829987253365461</v>
      </c>
      <c r="L134" s="117">
        <f t="shared" si="93"/>
        <v>0.20496639793294491</v>
      </c>
      <c r="M134" s="118">
        <f t="shared" si="94"/>
        <v>19.55</v>
      </c>
      <c r="N134" s="119">
        <f t="shared" si="95"/>
        <v>0.12422205935329995</v>
      </c>
      <c r="O134" s="119">
        <f t="shared" si="96"/>
        <v>16.148867715928994</v>
      </c>
      <c r="P134" s="220">
        <f t="shared" si="97"/>
        <v>35</v>
      </c>
      <c r="Q134" s="221">
        <f t="shared" si="98"/>
        <v>3</v>
      </c>
      <c r="R134" s="221">
        <f t="shared" si="99"/>
        <v>390</v>
      </c>
      <c r="T134">
        <v>514</v>
      </c>
      <c r="U134">
        <v>5991</v>
      </c>
      <c r="V134" t="s">
        <v>893</v>
      </c>
      <c r="W134">
        <v>2415.0300000000002</v>
      </c>
      <c r="X134">
        <v>1193.837</v>
      </c>
      <c r="Y134">
        <v>2.0230000000000001</v>
      </c>
      <c r="Z134">
        <v>19.55</v>
      </c>
      <c r="AA134">
        <v>140.930533</v>
      </c>
      <c r="AB134">
        <v>5.2766409999999997</v>
      </c>
      <c r="AC134">
        <v>54.723308000000003</v>
      </c>
      <c r="AD134" s="1">
        <v>495</v>
      </c>
      <c r="AE134">
        <v>3</v>
      </c>
      <c r="AF134">
        <v>390</v>
      </c>
      <c r="AG134">
        <v>69</v>
      </c>
      <c r="AH134">
        <v>17.136313999999999</v>
      </c>
      <c r="AI134">
        <v>527.1</v>
      </c>
      <c r="AJ134">
        <v>0</v>
      </c>
      <c r="AK134">
        <v>35</v>
      </c>
      <c r="AL134">
        <v>17887</v>
      </c>
      <c r="AM134" t="s">
        <v>894</v>
      </c>
      <c r="AN134" t="s">
        <v>1125</v>
      </c>
      <c r="AO134">
        <v>2415.0300000000002</v>
      </c>
      <c r="AR134" t="s">
        <v>117</v>
      </c>
      <c r="AS134" t="s">
        <v>124</v>
      </c>
      <c r="AT134" t="s">
        <v>345</v>
      </c>
      <c r="AU134" t="s">
        <v>893</v>
      </c>
      <c r="AV134" t="s">
        <v>48</v>
      </c>
      <c r="AW134">
        <v>1</v>
      </c>
      <c r="BB134">
        <v>0.67433333333333334</v>
      </c>
      <c r="BC134" t="s">
        <v>69</v>
      </c>
      <c r="BF134" t="s">
        <v>117</v>
      </c>
      <c r="BG134" t="s">
        <v>124</v>
      </c>
      <c r="BH134" t="s">
        <v>893</v>
      </c>
      <c r="BI134">
        <v>5991</v>
      </c>
      <c r="BJ134">
        <v>1</v>
      </c>
      <c r="BK134" t="s">
        <v>345</v>
      </c>
      <c r="BL134" t="s">
        <v>178</v>
      </c>
      <c r="BM134">
        <v>0.67433333333333334</v>
      </c>
      <c r="BN134" t="s">
        <v>69</v>
      </c>
      <c r="BO134" t="s">
        <v>191</v>
      </c>
      <c r="BP134">
        <v>2415.0300000000002</v>
      </c>
    </row>
    <row r="135" spans="1:68" ht="16.5">
      <c r="A135" s="125" t="str">
        <f t="shared" si="84"/>
        <v>삼환교통</v>
      </c>
      <c r="B135" s="126" t="str">
        <f t="shared" si="100"/>
        <v>신진호</v>
      </c>
      <c r="C135" s="127" t="str">
        <f t="shared" si="85"/>
        <v>F</v>
      </c>
      <c r="D135" s="128">
        <f t="shared" si="86"/>
        <v>0.77363636363636357</v>
      </c>
      <c r="E135" s="129">
        <f t="shared" si="87"/>
        <v>7740</v>
      </c>
      <c r="F135" s="130" t="str">
        <f t="shared" si="88"/>
        <v>14</v>
      </c>
      <c r="G135" s="131" t="str">
        <f t="shared" si="89"/>
        <v>70바3178</v>
      </c>
      <c r="H135" s="132">
        <f t="shared" si="90"/>
        <v>1</v>
      </c>
      <c r="I135" s="133">
        <f t="shared" si="101"/>
        <v>863.66700000000003</v>
      </c>
      <c r="J135" s="134">
        <f t="shared" si="91"/>
        <v>3.2336135494336789E-2</v>
      </c>
      <c r="K135" s="134">
        <f t="shared" si="92"/>
        <v>0.35654790073516823</v>
      </c>
      <c r="L135" s="134">
        <f t="shared" si="93"/>
        <v>0.22115004972981483</v>
      </c>
      <c r="M135" s="135">
        <f t="shared" si="94"/>
        <v>11.773</v>
      </c>
      <c r="N135" s="136">
        <f t="shared" si="95"/>
        <v>0.46314146540275358</v>
      </c>
      <c r="O135" s="136">
        <f t="shared" si="96"/>
        <v>11.346965902367463</v>
      </c>
      <c r="P135" s="218">
        <f t="shared" si="97"/>
        <v>0</v>
      </c>
      <c r="Q135" s="219">
        <f t="shared" si="98"/>
        <v>4</v>
      </c>
      <c r="R135" s="219">
        <f t="shared" si="99"/>
        <v>98</v>
      </c>
      <c r="T135">
        <v>514</v>
      </c>
      <c r="U135">
        <v>7740</v>
      </c>
      <c r="V135" t="s">
        <v>559</v>
      </c>
      <c r="W135">
        <v>863.66700000000003</v>
      </c>
      <c r="X135">
        <v>507.34899999999999</v>
      </c>
      <c r="Y135">
        <v>1.702</v>
      </c>
      <c r="Z135">
        <v>11.773</v>
      </c>
      <c r="AA135">
        <v>57.047756999999997</v>
      </c>
      <c r="AB135">
        <v>1.8447039999999999</v>
      </c>
      <c r="AC135">
        <v>20.340257999999999</v>
      </c>
      <c r="AD135" s="1">
        <v>191</v>
      </c>
      <c r="AE135">
        <v>4</v>
      </c>
      <c r="AF135">
        <v>98</v>
      </c>
      <c r="AG135">
        <v>65</v>
      </c>
      <c r="AH135">
        <v>15.139367999999999</v>
      </c>
      <c r="AI135">
        <v>5.9</v>
      </c>
      <c r="AJ135">
        <v>0</v>
      </c>
      <c r="AK135">
        <v>0</v>
      </c>
      <c r="AL135">
        <v>0</v>
      </c>
      <c r="AM135" t="s">
        <v>560</v>
      </c>
      <c r="AN135" t="s">
        <v>1126</v>
      </c>
      <c r="AO135">
        <v>863.66700000000003</v>
      </c>
      <c r="AR135" t="s">
        <v>117</v>
      </c>
      <c r="AS135" t="s">
        <v>118</v>
      </c>
      <c r="AT135" t="s">
        <v>216</v>
      </c>
      <c r="AU135" t="s">
        <v>559</v>
      </c>
      <c r="AV135" t="s">
        <v>48</v>
      </c>
      <c r="AW135">
        <v>1</v>
      </c>
      <c r="BB135">
        <v>0.77363636363636357</v>
      </c>
      <c r="BC135" t="s">
        <v>69</v>
      </c>
      <c r="BF135" t="s">
        <v>117</v>
      </c>
      <c r="BG135" t="s">
        <v>118</v>
      </c>
      <c r="BH135" t="s">
        <v>559</v>
      </c>
      <c r="BI135">
        <v>7740</v>
      </c>
      <c r="BJ135">
        <v>1</v>
      </c>
      <c r="BK135" t="s">
        <v>216</v>
      </c>
      <c r="BL135" t="s">
        <v>178</v>
      </c>
      <c r="BM135">
        <v>0.77363636363636357</v>
      </c>
      <c r="BN135" t="s">
        <v>69</v>
      </c>
      <c r="BO135" t="s">
        <v>191</v>
      </c>
      <c r="BP135">
        <v>863.66700000000003</v>
      </c>
    </row>
    <row r="136" spans="1:68" ht="16.5">
      <c r="A136" s="108" t="str">
        <f t="shared" si="84"/>
        <v>삼환교통</v>
      </c>
      <c r="B136" s="109" t="str">
        <f t="shared" si="100"/>
        <v>심길석</v>
      </c>
      <c r="C136" s="110" t="str">
        <f t="shared" si="85"/>
        <v>C</v>
      </c>
      <c r="D136" s="111">
        <f t="shared" si="86"/>
        <v>0.8621853936825653</v>
      </c>
      <c r="E136" s="112">
        <f t="shared" si="87"/>
        <v>3773</v>
      </c>
      <c r="F136" s="113" t="str">
        <f t="shared" si="88"/>
        <v>58</v>
      </c>
      <c r="G136" s="114" t="str">
        <f t="shared" si="89"/>
        <v>72아1197</v>
      </c>
      <c r="H136" s="115">
        <f t="shared" si="90"/>
        <v>3</v>
      </c>
      <c r="I136" s="116">
        <f t="shared" si="101"/>
        <v>2287.3820000000001</v>
      </c>
      <c r="J136" s="117">
        <f t="shared" si="91"/>
        <v>2.3643166645735823E-2</v>
      </c>
      <c r="K136" s="117">
        <f t="shared" si="92"/>
        <v>0.37703461179163306</v>
      </c>
      <c r="L136" s="117">
        <f t="shared" si="93"/>
        <v>0.27498686271029499</v>
      </c>
      <c r="M136" s="118">
        <f t="shared" si="94"/>
        <v>10.032</v>
      </c>
      <c r="N136" s="119">
        <f t="shared" si="95"/>
        <v>4.3718102179697134E-2</v>
      </c>
      <c r="O136" s="119">
        <f t="shared" si="96"/>
        <v>18.929938243808859</v>
      </c>
      <c r="P136" s="220">
        <f t="shared" si="97"/>
        <v>6</v>
      </c>
      <c r="Q136" s="221">
        <f t="shared" si="98"/>
        <v>1</v>
      </c>
      <c r="R136" s="221">
        <f t="shared" si="99"/>
        <v>433</v>
      </c>
      <c r="T136">
        <v>514</v>
      </c>
      <c r="U136">
        <v>3773</v>
      </c>
      <c r="V136" t="s">
        <v>561</v>
      </c>
      <c r="W136">
        <v>2287.3820000000001</v>
      </c>
      <c r="X136">
        <v>912.78</v>
      </c>
      <c r="Y136">
        <v>2.5059999999999998</v>
      </c>
      <c r="Z136">
        <v>10.032</v>
      </c>
      <c r="AA136">
        <v>152.21552399999999</v>
      </c>
      <c r="AB136">
        <v>3.5988570000000002</v>
      </c>
      <c r="AC136">
        <v>57.390521</v>
      </c>
      <c r="AD136" s="1">
        <v>629</v>
      </c>
      <c r="AE136">
        <v>1</v>
      </c>
      <c r="AF136">
        <v>433</v>
      </c>
      <c r="AG136">
        <v>74</v>
      </c>
      <c r="AH136">
        <v>15.027258</v>
      </c>
      <c r="AI136">
        <v>1889</v>
      </c>
      <c r="AJ136">
        <v>0</v>
      </c>
      <c r="AK136">
        <v>6</v>
      </c>
      <c r="AL136">
        <v>740</v>
      </c>
      <c r="AM136" t="s">
        <v>562</v>
      </c>
      <c r="AN136" t="s">
        <v>1127</v>
      </c>
      <c r="AO136">
        <v>2034.9480000000001</v>
      </c>
      <c r="AR136" t="s">
        <v>117</v>
      </c>
      <c r="AS136" t="s">
        <v>121</v>
      </c>
      <c r="AT136" t="s">
        <v>278</v>
      </c>
      <c r="AU136" t="s">
        <v>561</v>
      </c>
      <c r="AV136" t="s">
        <v>48</v>
      </c>
      <c r="AW136">
        <v>3</v>
      </c>
      <c r="BB136">
        <v>0.8621853936825653</v>
      </c>
      <c r="BC136" t="s">
        <v>68</v>
      </c>
      <c r="BF136" t="s">
        <v>117</v>
      </c>
      <c r="BG136" t="s">
        <v>121</v>
      </c>
      <c r="BH136" t="s">
        <v>561</v>
      </c>
      <c r="BI136">
        <v>3773</v>
      </c>
      <c r="BJ136">
        <v>3</v>
      </c>
      <c r="BK136" t="s">
        <v>278</v>
      </c>
      <c r="BL136" t="s">
        <v>351</v>
      </c>
      <c r="BM136">
        <v>0.8621853936825653</v>
      </c>
      <c r="BN136" t="s">
        <v>68</v>
      </c>
      <c r="BO136" t="s">
        <v>180</v>
      </c>
      <c r="BP136">
        <v>2287.3820000000001</v>
      </c>
    </row>
    <row r="137" spans="1:68" ht="16.5">
      <c r="A137" s="125" t="str">
        <f t="shared" si="84"/>
        <v>삼환교통</v>
      </c>
      <c r="B137" s="126" t="str">
        <f t="shared" si="100"/>
        <v>심영보</v>
      </c>
      <c r="C137" s="127" t="str">
        <f t="shared" si="85"/>
        <v>F</v>
      </c>
      <c r="D137" s="128">
        <f t="shared" si="86"/>
        <v>0.76758620689655177</v>
      </c>
      <c r="E137" s="129">
        <f t="shared" si="87"/>
        <v>1298</v>
      </c>
      <c r="F137" s="130" t="str">
        <f t="shared" si="88"/>
        <v>58</v>
      </c>
      <c r="G137" s="131" t="str">
        <f t="shared" si="89"/>
        <v>72아1195</v>
      </c>
      <c r="H137" s="132">
        <f t="shared" si="90"/>
        <v>1</v>
      </c>
      <c r="I137" s="133">
        <f t="shared" si="101"/>
        <v>1934.731</v>
      </c>
      <c r="J137" s="134">
        <f t="shared" si="91"/>
        <v>1.8332129605546529E-2</v>
      </c>
      <c r="K137" s="134">
        <f t="shared" si="92"/>
        <v>0.41027109213217744</v>
      </c>
      <c r="L137" s="134">
        <f t="shared" si="93"/>
        <v>0.27187242050703692</v>
      </c>
      <c r="M137" s="135">
        <f t="shared" si="94"/>
        <v>13.617000000000001</v>
      </c>
      <c r="N137" s="136">
        <f t="shared" si="95"/>
        <v>0</v>
      </c>
      <c r="O137" s="136">
        <f t="shared" si="96"/>
        <v>22.173625170630956</v>
      </c>
      <c r="P137" s="218">
        <f t="shared" si="97"/>
        <v>13</v>
      </c>
      <c r="Q137" s="219">
        <f t="shared" si="98"/>
        <v>0</v>
      </c>
      <c r="R137" s="219">
        <f t="shared" si="99"/>
        <v>429</v>
      </c>
      <c r="T137">
        <v>514</v>
      </c>
      <c r="U137">
        <v>1298</v>
      </c>
      <c r="V137" t="s">
        <v>563</v>
      </c>
      <c r="W137">
        <v>1934.731</v>
      </c>
      <c r="X137">
        <v>868.82899999999995</v>
      </c>
      <c r="Y137">
        <v>2.2269999999999999</v>
      </c>
      <c r="Z137">
        <v>13.617000000000001</v>
      </c>
      <c r="AA137">
        <v>128.32497100000001</v>
      </c>
      <c r="AB137">
        <v>2.3524699999999998</v>
      </c>
      <c r="AC137">
        <v>52.648026000000002</v>
      </c>
      <c r="AD137" s="1">
        <v>526</v>
      </c>
      <c r="AE137">
        <v>0</v>
      </c>
      <c r="AF137">
        <v>429</v>
      </c>
      <c r="AG137">
        <v>73</v>
      </c>
      <c r="AH137">
        <v>15.076808</v>
      </c>
      <c r="AI137">
        <v>3412.8</v>
      </c>
      <c r="AJ137">
        <v>0</v>
      </c>
      <c r="AK137">
        <v>13</v>
      </c>
      <c r="AL137">
        <v>4474</v>
      </c>
      <c r="AM137" t="s">
        <v>564</v>
      </c>
      <c r="AN137" t="s">
        <v>1128</v>
      </c>
      <c r="AO137">
        <v>1931.2670000000001</v>
      </c>
      <c r="AR137" t="s">
        <v>117</v>
      </c>
      <c r="AS137" t="s">
        <v>121</v>
      </c>
      <c r="AT137" t="s">
        <v>275</v>
      </c>
      <c r="AU137" t="s">
        <v>563</v>
      </c>
      <c r="AV137" t="s">
        <v>48</v>
      </c>
      <c r="AW137">
        <v>1</v>
      </c>
      <c r="BB137">
        <v>0.76758620689655177</v>
      </c>
      <c r="BC137" t="s">
        <v>69</v>
      </c>
      <c r="BF137" t="s">
        <v>117</v>
      </c>
      <c r="BG137" t="s">
        <v>121</v>
      </c>
      <c r="BH137" t="s">
        <v>563</v>
      </c>
      <c r="BI137">
        <v>1298</v>
      </c>
      <c r="BJ137">
        <v>1</v>
      </c>
      <c r="BK137" t="s">
        <v>275</v>
      </c>
      <c r="BL137" t="s">
        <v>178</v>
      </c>
      <c r="BM137">
        <v>0.76758620689655177</v>
      </c>
      <c r="BN137" t="s">
        <v>69</v>
      </c>
      <c r="BO137" t="s">
        <v>191</v>
      </c>
      <c r="BP137">
        <v>1931.2670000000001</v>
      </c>
    </row>
    <row r="138" spans="1:68" ht="16.5">
      <c r="A138" s="108" t="str">
        <f t="shared" si="84"/>
        <v>삼환교통</v>
      </c>
      <c r="B138" s="109" t="str">
        <f t="shared" si="100"/>
        <v>심재익</v>
      </c>
      <c r="C138" s="110" t="str">
        <f t="shared" si="85"/>
        <v>D</v>
      </c>
      <c r="D138" s="111">
        <f t="shared" si="86"/>
        <v>0.83952380952380945</v>
      </c>
      <c r="E138" s="112">
        <f t="shared" si="87"/>
        <v>205</v>
      </c>
      <c r="F138" s="113" t="str">
        <f t="shared" si="88"/>
        <v>23</v>
      </c>
      <c r="G138" s="114" t="str">
        <f t="shared" si="89"/>
        <v>70바3164</v>
      </c>
      <c r="H138" s="115">
        <f t="shared" si="90"/>
        <v>1</v>
      </c>
      <c r="I138" s="116">
        <f t="shared" si="101"/>
        <v>1931.4929999999999</v>
      </c>
      <c r="J138" s="117">
        <f t="shared" si="91"/>
        <v>2.4131263237211702E-2</v>
      </c>
      <c r="K138" s="117">
        <f t="shared" si="92"/>
        <v>0.37065064771250789</v>
      </c>
      <c r="L138" s="117">
        <f t="shared" si="93"/>
        <v>0.19932767035655838</v>
      </c>
      <c r="M138" s="118">
        <f t="shared" si="94"/>
        <v>9.9469999999999992</v>
      </c>
      <c r="N138" s="119">
        <f t="shared" si="95"/>
        <v>5.1773420871833342E-2</v>
      </c>
      <c r="O138" s="119">
        <f t="shared" si="96"/>
        <v>5.1255686663115014</v>
      </c>
      <c r="P138" s="220">
        <f t="shared" si="97"/>
        <v>4</v>
      </c>
      <c r="Q138" s="221">
        <f t="shared" si="98"/>
        <v>1</v>
      </c>
      <c r="R138" s="221">
        <f t="shared" si="99"/>
        <v>99</v>
      </c>
      <c r="T138">
        <v>514</v>
      </c>
      <c r="U138">
        <v>205</v>
      </c>
      <c r="V138" t="s">
        <v>565</v>
      </c>
      <c r="W138">
        <v>1931.4929999999999</v>
      </c>
      <c r="X138">
        <v>1095.798</v>
      </c>
      <c r="Y138">
        <v>1.7629999999999999</v>
      </c>
      <c r="Z138">
        <v>9.9469999999999992</v>
      </c>
      <c r="AA138">
        <v>128.20911899999999</v>
      </c>
      <c r="AB138">
        <v>3.0938479999999999</v>
      </c>
      <c r="AC138">
        <v>47.520792999999998</v>
      </c>
      <c r="AD138" s="1">
        <v>385</v>
      </c>
      <c r="AE138">
        <v>1</v>
      </c>
      <c r="AF138">
        <v>99</v>
      </c>
      <c r="AG138">
        <v>82</v>
      </c>
      <c r="AH138">
        <v>15.065175999999999</v>
      </c>
      <c r="AI138">
        <v>190.9</v>
      </c>
      <c r="AJ138">
        <v>2.2000000000000002</v>
      </c>
      <c r="AK138">
        <v>4</v>
      </c>
      <c r="AL138">
        <v>217</v>
      </c>
      <c r="AM138" t="s">
        <v>566</v>
      </c>
      <c r="AN138" t="s">
        <v>1129</v>
      </c>
      <c r="AO138">
        <v>1931.4929999999999</v>
      </c>
      <c r="AR138" t="s">
        <v>117</v>
      </c>
      <c r="AS138" t="s">
        <v>119</v>
      </c>
      <c r="AT138" t="s">
        <v>233</v>
      </c>
      <c r="AU138" t="s">
        <v>565</v>
      </c>
      <c r="AV138" t="s">
        <v>48</v>
      </c>
      <c r="AW138">
        <v>1</v>
      </c>
      <c r="BB138">
        <v>0.83952380952380945</v>
      </c>
      <c r="BC138" t="s">
        <v>66</v>
      </c>
      <c r="BF138" t="s">
        <v>117</v>
      </c>
      <c r="BG138" t="s">
        <v>119</v>
      </c>
      <c r="BH138" t="s">
        <v>565</v>
      </c>
      <c r="BI138">
        <v>205</v>
      </c>
      <c r="BJ138">
        <v>1</v>
      </c>
      <c r="BK138" t="s">
        <v>233</v>
      </c>
      <c r="BL138" t="s">
        <v>178</v>
      </c>
      <c r="BM138">
        <v>0.83952380952380945</v>
      </c>
      <c r="BN138" t="s">
        <v>66</v>
      </c>
      <c r="BO138" t="s">
        <v>182</v>
      </c>
      <c r="BP138">
        <v>1931.4929999999999</v>
      </c>
    </row>
    <row r="139" spans="1:68" ht="16.5">
      <c r="A139" s="125" t="str">
        <f t="shared" si="84"/>
        <v>삼환교통</v>
      </c>
      <c r="B139" s="126" t="str">
        <f t="shared" si="100"/>
        <v>안경묵</v>
      </c>
      <c r="C139" s="127" t="str">
        <f t="shared" si="85"/>
        <v>C</v>
      </c>
      <c r="D139" s="128">
        <f t="shared" si="86"/>
        <v>0.87442828152108676</v>
      </c>
      <c r="E139" s="129">
        <f t="shared" si="87"/>
        <v>7593</v>
      </c>
      <c r="F139" s="130" t="str">
        <f t="shared" si="88"/>
        <v>4</v>
      </c>
      <c r="G139" s="131" t="str">
        <f t="shared" si="89"/>
        <v>72아1211</v>
      </c>
      <c r="H139" s="132">
        <f t="shared" si="90"/>
        <v>15</v>
      </c>
      <c r="I139" s="133">
        <f t="shared" si="101"/>
        <v>2302.8069999999998</v>
      </c>
      <c r="J139" s="134">
        <f t="shared" si="91"/>
        <v>2.3928038885940205E-2</v>
      </c>
      <c r="K139" s="134">
        <f t="shared" si="92"/>
        <v>0.36318018434122734</v>
      </c>
      <c r="L139" s="134">
        <f t="shared" si="93"/>
        <v>0.28182995796000276</v>
      </c>
      <c r="M139" s="135">
        <f t="shared" si="94"/>
        <v>10.628</v>
      </c>
      <c r="N139" s="136">
        <f t="shared" si="95"/>
        <v>0.21712631583975558</v>
      </c>
      <c r="O139" s="136">
        <f t="shared" si="96"/>
        <v>36.390370534743035</v>
      </c>
      <c r="P139" s="218">
        <f t="shared" si="97"/>
        <v>4</v>
      </c>
      <c r="Q139" s="219">
        <f t="shared" si="98"/>
        <v>5</v>
      </c>
      <c r="R139" s="219">
        <f t="shared" si="99"/>
        <v>838</v>
      </c>
      <c r="T139">
        <v>514</v>
      </c>
      <c r="U139">
        <v>7593</v>
      </c>
      <c r="V139" t="s">
        <v>567</v>
      </c>
      <c r="W139">
        <v>2302.8069999999998</v>
      </c>
      <c r="X139">
        <v>916.85699999999997</v>
      </c>
      <c r="Y139">
        <v>2.512</v>
      </c>
      <c r="Z139">
        <v>10.628</v>
      </c>
      <c r="AA139">
        <v>148.06997000000001</v>
      </c>
      <c r="AB139">
        <v>3.543024</v>
      </c>
      <c r="AC139">
        <v>53.776079000000003</v>
      </c>
      <c r="AD139" s="1">
        <v>649</v>
      </c>
      <c r="AE139">
        <v>5</v>
      </c>
      <c r="AF139">
        <v>838</v>
      </c>
      <c r="AG139">
        <v>79</v>
      </c>
      <c r="AH139">
        <v>15.552154</v>
      </c>
      <c r="AI139">
        <v>1464.9</v>
      </c>
      <c r="AJ139">
        <v>0</v>
      </c>
      <c r="AK139">
        <v>4</v>
      </c>
      <c r="AL139">
        <v>243</v>
      </c>
      <c r="AM139" t="s">
        <v>568</v>
      </c>
      <c r="AN139" t="s">
        <v>1130</v>
      </c>
      <c r="AO139">
        <v>329.67700000000002</v>
      </c>
      <c r="AR139" t="s">
        <v>117</v>
      </c>
      <c r="AS139" t="s">
        <v>120</v>
      </c>
      <c r="AT139" t="s">
        <v>247</v>
      </c>
      <c r="AU139" t="s">
        <v>567</v>
      </c>
      <c r="AV139" t="s">
        <v>48</v>
      </c>
      <c r="AW139">
        <v>15</v>
      </c>
      <c r="BB139">
        <v>0.87442828152108676</v>
      </c>
      <c r="BC139" t="s">
        <v>68</v>
      </c>
      <c r="BF139" t="s">
        <v>117</v>
      </c>
      <c r="BG139" t="s">
        <v>120</v>
      </c>
      <c r="BH139" t="s">
        <v>567</v>
      </c>
      <c r="BI139">
        <v>7593</v>
      </c>
      <c r="BJ139">
        <v>15</v>
      </c>
      <c r="BK139" t="s">
        <v>247</v>
      </c>
      <c r="BL139" t="s">
        <v>258</v>
      </c>
      <c r="BM139">
        <v>0.87442828152108676</v>
      </c>
      <c r="BN139" t="s">
        <v>68</v>
      </c>
      <c r="BO139" t="s">
        <v>180</v>
      </c>
      <c r="BP139">
        <v>2302.8069999999998</v>
      </c>
    </row>
    <row r="140" spans="1:68" ht="16.5">
      <c r="A140" s="108" t="str">
        <f t="shared" si="84"/>
        <v>삼환교통</v>
      </c>
      <c r="B140" s="109" t="str">
        <f t="shared" si="100"/>
        <v>안병선</v>
      </c>
      <c r="C140" s="110" t="str">
        <f t="shared" si="85"/>
        <v>B</v>
      </c>
      <c r="D140" s="111">
        <f t="shared" si="86"/>
        <v>0.90879999999999994</v>
      </c>
      <c r="E140" s="112">
        <f t="shared" si="87"/>
        <v>5107</v>
      </c>
      <c r="F140" s="113" t="str">
        <f t="shared" si="88"/>
        <v>79</v>
      </c>
      <c r="G140" s="114" t="str">
        <f t="shared" si="89"/>
        <v>70바3128</v>
      </c>
      <c r="H140" s="115">
        <f t="shared" si="90"/>
        <v>1</v>
      </c>
      <c r="I140" s="116">
        <f t="shared" si="101"/>
        <v>2372.8620000000001</v>
      </c>
      <c r="J140" s="117">
        <f t="shared" si="91"/>
        <v>1.47712844017921E-2</v>
      </c>
      <c r="K140" s="117">
        <f t="shared" si="92"/>
        <v>0.32404641142224566</v>
      </c>
      <c r="L140" s="117">
        <f t="shared" si="93"/>
        <v>0.21619462067326292</v>
      </c>
      <c r="M140" s="118">
        <f t="shared" si="94"/>
        <v>7.5419999999999998</v>
      </c>
      <c r="N140" s="119">
        <f t="shared" si="95"/>
        <v>0</v>
      </c>
      <c r="O140" s="119">
        <f t="shared" si="96"/>
        <v>3.2028832692335247</v>
      </c>
      <c r="P140" s="220">
        <f t="shared" si="97"/>
        <v>0</v>
      </c>
      <c r="Q140" s="221">
        <f t="shared" si="98"/>
        <v>0</v>
      </c>
      <c r="R140" s="221">
        <f t="shared" si="99"/>
        <v>76</v>
      </c>
      <c r="T140">
        <v>514</v>
      </c>
      <c r="U140">
        <v>5107</v>
      </c>
      <c r="V140" t="s">
        <v>569</v>
      </c>
      <c r="W140">
        <v>2372.8620000000001</v>
      </c>
      <c r="X140">
        <v>1044.32</v>
      </c>
      <c r="Y140">
        <v>2.2719999999999998</v>
      </c>
      <c r="Z140">
        <v>7.5419999999999998</v>
      </c>
      <c r="AA140">
        <v>140.13412400000001</v>
      </c>
      <c r="AB140">
        <v>2.0699610000000002</v>
      </c>
      <c r="AC140">
        <v>45.409959999999998</v>
      </c>
      <c r="AD140" s="1">
        <v>513</v>
      </c>
      <c r="AE140">
        <v>0</v>
      </c>
      <c r="AF140">
        <v>76</v>
      </c>
      <c r="AG140">
        <v>78</v>
      </c>
      <c r="AH140">
        <v>16.932791999999999</v>
      </c>
      <c r="AI140">
        <v>396.4</v>
      </c>
      <c r="AJ140">
        <v>0</v>
      </c>
      <c r="AK140">
        <v>0</v>
      </c>
      <c r="AL140">
        <v>0</v>
      </c>
      <c r="AM140" t="s">
        <v>570</v>
      </c>
      <c r="AN140" t="s">
        <v>1131</v>
      </c>
      <c r="AO140">
        <v>2372.8620000000001</v>
      </c>
      <c r="AR140" t="s">
        <v>117</v>
      </c>
      <c r="AS140" t="s">
        <v>123</v>
      </c>
      <c r="AT140" t="s">
        <v>324</v>
      </c>
      <c r="AU140" t="s">
        <v>569</v>
      </c>
      <c r="AV140" t="s">
        <v>48</v>
      </c>
      <c r="AW140">
        <v>1</v>
      </c>
      <c r="BB140">
        <v>0.90879999999999994</v>
      </c>
      <c r="BC140" t="s">
        <v>67</v>
      </c>
      <c r="BF140" t="s">
        <v>117</v>
      </c>
      <c r="BG140" t="s">
        <v>123</v>
      </c>
      <c r="BH140" t="s">
        <v>569</v>
      </c>
      <c r="BI140">
        <v>5107</v>
      </c>
      <c r="BJ140">
        <v>1</v>
      </c>
      <c r="BK140" t="s">
        <v>324</v>
      </c>
      <c r="BL140" t="s">
        <v>178</v>
      </c>
      <c r="BM140">
        <v>0.90879999999999994</v>
      </c>
      <c r="BN140" t="s">
        <v>67</v>
      </c>
      <c r="BO140" t="s">
        <v>179</v>
      </c>
      <c r="BP140">
        <v>2372.8620000000001</v>
      </c>
    </row>
    <row r="141" spans="1:68" ht="16.5">
      <c r="A141" s="125" t="str">
        <f t="shared" si="84"/>
        <v>삼환교통</v>
      </c>
      <c r="B141" s="126" t="str">
        <f t="shared" si="100"/>
        <v>안은석</v>
      </c>
      <c r="C141" s="127" t="str">
        <f t="shared" si="85"/>
        <v>D</v>
      </c>
      <c r="D141" s="128">
        <f t="shared" si="86"/>
        <v>0.8147619047619048</v>
      </c>
      <c r="E141" s="129">
        <f t="shared" si="87"/>
        <v>9190</v>
      </c>
      <c r="F141" s="130" t="str">
        <f t="shared" si="88"/>
        <v>23</v>
      </c>
      <c r="G141" s="131" t="str">
        <f t="shared" si="89"/>
        <v>70바3129</v>
      </c>
      <c r="H141" s="132">
        <f t="shared" si="90"/>
        <v>1</v>
      </c>
      <c r="I141" s="133">
        <f t="shared" si="101"/>
        <v>1318.4870000000001</v>
      </c>
      <c r="J141" s="134">
        <f t="shared" si="91"/>
        <v>3.0180972817189039E-2</v>
      </c>
      <c r="K141" s="134">
        <f t="shared" si="92"/>
        <v>0.36503127557394116</v>
      </c>
      <c r="L141" s="134">
        <f t="shared" si="93"/>
        <v>0.18961127413467102</v>
      </c>
      <c r="M141" s="135">
        <f t="shared" si="94"/>
        <v>12.396000000000001</v>
      </c>
      <c r="N141" s="136">
        <f t="shared" si="95"/>
        <v>0.15168901930773682</v>
      </c>
      <c r="O141" s="136">
        <f t="shared" si="96"/>
        <v>24.497776618199495</v>
      </c>
      <c r="P141" s="218">
        <f t="shared" si="97"/>
        <v>5</v>
      </c>
      <c r="Q141" s="219">
        <f t="shared" si="98"/>
        <v>2</v>
      </c>
      <c r="R141" s="219">
        <f t="shared" si="99"/>
        <v>323</v>
      </c>
      <c r="T141">
        <v>514</v>
      </c>
      <c r="U141">
        <v>9190</v>
      </c>
      <c r="V141" t="s">
        <v>571</v>
      </c>
      <c r="W141">
        <v>1318.4870000000001</v>
      </c>
      <c r="X141">
        <v>770.40099999999995</v>
      </c>
      <c r="Y141">
        <v>1.7110000000000001</v>
      </c>
      <c r="Z141">
        <v>12.396000000000001</v>
      </c>
      <c r="AA141">
        <v>84.728581000000005</v>
      </c>
      <c r="AB141">
        <v>2.557191</v>
      </c>
      <c r="AC141">
        <v>30.928581999999999</v>
      </c>
      <c r="AD141" s="1">
        <v>250</v>
      </c>
      <c r="AE141">
        <v>2</v>
      </c>
      <c r="AF141">
        <v>323</v>
      </c>
      <c r="AG141">
        <v>68</v>
      </c>
      <c r="AH141">
        <v>15.561301</v>
      </c>
      <c r="AI141">
        <v>20.100000000000001</v>
      </c>
      <c r="AJ141">
        <v>0</v>
      </c>
      <c r="AK141">
        <v>5</v>
      </c>
      <c r="AL141">
        <v>846</v>
      </c>
      <c r="AM141" t="s">
        <v>572</v>
      </c>
      <c r="AN141" t="s">
        <v>1132</v>
      </c>
      <c r="AO141">
        <v>1318.4870000000001</v>
      </c>
      <c r="AR141" t="s">
        <v>117</v>
      </c>
      <c r="AS141" t="s">
        <v>119</v>
      </c>
      <c r="AT141" t="s">
        <v>229</v>
      </c>
      <c r="AU141" t="s">
        <v>571</v>
      </c>
      <c r="AV141" t="s">
        <v>48</v>
      </c>
      <c r="AW141">
        <v>1</v>
      </c>
      <c r="BB141">
        <v>0.8147619047619048</v>
      </c>
      <c r="BC141" t="s">
        <v>66</v>
      </c>
      <c r="BF141" t="s">
        <v>117</v>
      </c>
      <c r="BG141" t="s">
        <v>119</v>
      </c>
      <c r="BH141" t="s">
        <v>571</v>
      </c>
      <c r="BI141">
        <v>9190</v>
      </c>
      <c r="BJ141">
        <v>1</v>
      </c>
      <c r="BK141" t="s">
        <v>229</v>
      </c>
      <c r="BL141" t="s">
        <v>178</v>
      </c>
      <c r="BM141">
        <v>0.8147619047619048</v>
      </c>
      <c r="BN141" t="s">
        <v>66</v>
      </c>
      <c r="BO141" t="s">
        <v>182</v>
      </c>
      <c r="BP141">
        <v>1318.4870000000001</v>
      </c>
    </row>
    <row r="142" spans="1:68" ht="16.5">
      <c r="A142" s="108" t="str">
        <f t="shared" si="84"/>
        <v>삼환교통</v>
      </c>
      <c r="B142" s="109" t="str">
        <f t="shared" si="100"/>
        <v>안종열</v>
      </c>
      <c r="C142" s="110" t="str">
        <f t="shared" si="85"/>
        <v>F</v>
      </c>
      <c r="D142" s="111">
        <f t="shared" si="86"/>
        <v>0.76600000000000001</v>
      </c>
      <c r="E142" s="112">
        <f t="shared" si="87"/>
        <v>9187</v>
      </c>
      <c r="F142" s="113" t="str">
        <f t="shared" si="88"/>
        <v>62</v>
      </c>
      <c r="G142" s="114" t="str">
        <f t="shared" si="89"/>
        <v>70바3193</v>
      </c>
      <c r="H142" s="115">
        <f t="shared" si="90"/>
        <v>1</v>
      </c>
      <c r="I142" s="116">
        <f t="shared" si="101"/>
        <v>2008.056</v>
      </c>
      <c r="J142" s="117">
        <f t="shared" si="91"/>
        <v>1.7767385138607171E-2</v>
      </c>
      <c r="K142" s="117">
        <f t="shared" si="92"/>
        <v>0.37461625661081194</v>
      </c>
      <c r="L142" s="117">
        <f t="shared" si="93"/>
        <v>0.32568812821953175</v>
      </c>
      <c r="M142" s="118">
        <f t="shared" si="94"/>
        <v>11.503</v>
      </c>
      <c r="N142" s="119">
        <f t="shared" si="95"/>
        <v>0.1991976319385515</v>
      </c>
      <c r="O142" s="119">
        <f t="shared" si="96"/>
        <v>11.204866796543522</v>
      </c>
      <c r="P142" s="220">
        <f t="shared" si="97"/>
        <v>1</v>
      </c>
      <c r="Q142" s="221">
        <f t="shared" si="98"/>
        <v>4</v>
      </c>
      <c r="R142" s="221">
        <f t="shared" si="99"/>
        <v>225</v>
      </c>
      <c r="T142">
        <v>514</v>
      </c>
      <c r="U142">
        <v>9187</v>
      </c>
      <c r="V142" t="s">
        <v>573</v>
      </c>
      <c r="W142">
        <v>2008.056</v>
      </c>
      <c r="X142">
        <v>1048.4570000000001</v>
      </c>
      <c r="Y142">
        <v>1.915</v>
      </c>
      <c r="Z142">
        <v>11.503</v>
      </c>
      <c r="AA142">
        <v>139.876351</v>
      </c>
      <c r="AB142">
        <v>2.4852370000000001</v>
      </c>
      <c r="AC142">
        <v>52.399954999999999</v>
      </c>
      <c r="AD142" s="1">
        <v>654</v>
      </c>
      <c r="AE142">
        <v>4</v>
      </c>
      <c r="AF142">
        <v>225</v>
      </c>
      <c r="AG142">
        <v>65</v>
      </c>
      <c r="AH142">
        <v>14.355936</v>
      </c>
      <c r="AI142">
        <v>6.4</v>
      </c>
      <c r="AJ142">
        <v>0</v>
      </c>
      <c r="AK142">
        <v>1</v>
      </c>
      <c r="AL142">
        <v>21</v>
      </c>
      <c r="AM142" t="s">
        <v>574</v>
      </c>
      <c r="AN142" t="s">
        <v>1133</v>
      </c>
      <c r="AO142">
        <v>2008.056</v>
      </c>
      <c r="AR142" t="s">
        <v>117</v>
      </c>
      <c r="AS142" t="s">
        <v>122</v>
      </c>
      <c r="AT142" t="s">
        <v>310</v>
      </c>
      <c r="AU142" t="s">
        <v>573</v>
      </c>
      <c r="AV142" t="s">
        <v>48</v>
      </c>
      <c r="AW142">
        <v>1</v>
      </c>
      <c r="BB142">
        <v>0.76600000000000001</v>
      </c>
      <c r="BC142" t="s">
        <v>69</v>
      </c>
      <c r="BF142" t="s">
        <v>117</v>
      </c>
      <c r="BG142" t="s">
        <v>122</v>
      </c>
      <c r="BH142" t="s">
        <v>573</v>
      </c>
      <c r="BI142">
        <v>9187</v>
      </c>
      <c r="BJ142">
        <v>1</v>
      </c>
      <c r="BK142" t="s">
        <v>310</v>
      </c>
      <c r="BL142" t="s">
        <v>178</v>
      </c>
      <c r="BM142">
        <v>0.76600000000000001</v>
      </c>
      <c r="BN142" t="s">
        <v>69</v>
      </c>
      <c r="BO142" t="s">
        <v>191</v>
      </c>
      <c r="BP142">
        <v>2008.056</v>
      </c>
    </row>
    <row r="143" spans="1:68" ht="16.5">
      <c r="A143" s="125" t="str">
        <f t="shared" si="84"/>
        <v>삼환교통</v>
      </c>
      <c r="B143" s="126" t="str">
        <f t="shared" si="100"/>
        <v>양만영</v>
      </c>
      <c r="C143" s="127" t="str">
        <f t="shared" si="85"/>
        <v>D</v>
      </c>
      <c r="D143" s="128">
        <f t="shared" si="86"/>
        <v>0.83695652173913049</v>
      </c>
      <c r="E143" s="129">
        <f t="shared" si="87"/>
        <v>5230</v>
      </c>
      <c r="F143" s="130" t="str">
        <f t="shared" si="88"/>
        <v>79</v>
      </c>
      <c r="G143" s="131" t="str">
        <f t="shared" si="89"/>
        <v>70바3167</v>
      </c>
      <c r="H143" s="132">
        <f t="shared" si="90"/>
        <v>1</v>
      </c>
      <c r="I143" s="133">
        <f t="shared" si="101"/>
        <v>1744.2429999999999</v>
      </c>
      <c r="J143" s="134">
        <f t="shared" si="91"/>
        <v>1.0187867988309259E-2</v>
      </c>
      <c r="K143" s="134">
        <f t="shared" si="92"/>
        <v>0.37946108776091653</v>
      </c>
      <c r="L143" s="134">
        <f t="shared" si="93"/>
        <v>0.32105618311210077</v>
      </c>
      <c r="M143" s="135">
        <f t="shared" si="94"/>
        <v>14.555999999999999</v>
      </c>
      <c r="N143" s="136">
        <f t="shared" si="95"/>
        <v>1.43328653175045</v>
      </c>
      <c r="O143" s="136">
        <f t="shared" si="96"/>
        <v>46.610478012524631</v>
      </c>
      <c r="P143" s="218">
        <f t="shared" si="97"/>
        <v>1</v>
      </c>
      <c r="Q143" s="219">
        <f t="shared" si="98"/>
        <v>25</v>
      </c>
      <c r="R143" s="219">
        <f t="shared" si="99"/>
        <v>813</v>
      </c>
      <c r="T143">
        <v>514</v>
      </c>
      <c r="U143">
        <v>5230</v>
      </c>
      <c r="V143" t="s">
        <v>1134</v>
      </c>
      <c r="W143">
        <v>1744.2429999999999</v>
      </c>
      <c r="X143">
        <v>906.28399999999999</v>
      </c>
      <c r="Y143">
        <v>1.925</v>
      </c>
      <c r="Z143">
        <v>14.555999999999999</v>
      </c>
      <c r="AA143">
        <v>99.216637000000006</v>
      </c>
      <c r="AB143">
        <v>1.0108060000000001</v>
      </c>
      <c r="AC143">
        <v>37.648853000000003</v>
      </c>
      <c r="AD143" s="1">
        <v>560</v>
      </c>
      <c r="AE143">
        <v>25</v>
      </c>
      <c r="AF143">
        <v>813</v>
      </c>
      <c r="AG143">
        <v>76</v>
      </c>
      <c r="AH143">
        <v>17.580145999999999</v>
      </c>
      <c r="AI143">
        <v>685.7</v>
      </c>
      <c r="AJ143">
        <v>0</v>
      </c>
      <c r="AK143">
        <v>1</v>
      </c>
      <c r="AL143">
        <v>11</v>
      </c>
      <c r="AM143" t="s">
        <v>1135</v>
      </c>
      <c r="AN143" t="s">
        <v>1136</v>
      </c>
      <c r="AO143">
        <v>1744.2429999999999</v>
      </c>
      <c r="AR143" t="s">
        <v>117</v>
      </c>
      <c r="AS143" t="s">
        <v>123</v>
      </c>
      <c r="AT143" t="s">
        <v>329</v>
      </c>
      <c r="AU143" t="s">
        <v>1134</v>
      </c>
      <c r="AV143" t="s">
        <v>48</v>
      </c>
      <c r="AW143">
        <v>1</v>
      </c>
      <c r="BB143">
        <v>0.83695652173913049</v>
      </c>
      <c r="BC143" t="s">
        <v>66</v>
      </c>
      <c r="BF143" t="s">
        <v>117</v>
      </c>
      <c r="BG143" t="s">
        <v>123</v>
      </c>
      <c r="BH143" t="s">
        <v>1134</v>
      </c>
      <c r="BI143">
        <v>5230</v>
      </c>
      <c r="BJ143">
        <v>1</v>
      </c>
      <c r="BK143" t="s">
        <v>329</v>
      </c>
      <c r="BL143" t="s">
        <v>178</v>
      </c>
      <c r="BM143">
        <v>0.83695652173913049</v>
      </c>
      <c r="BN143" t="s">
        <v>66</v>
      </c>
      <c r="BO143" t="s">
        <v>182</v>
      </c>
      <c r="BP143">
        <v>1744.2429999999999</v>
      </c>
    </row>
    <row r="144" spans="1:68" ht="16.5">
      <c r="A144" s="108" t="str">
        <f t="shared" si="84"/>
        <v>삼환교통</v>
      </c>
      <c r="B144" s="109" t="str">
        <f t="shared" si="100"/>
        <v>양해석</v>
      </c>
      <c r="C144" s="110" t="str">
        <f t="shared" si="85"/>
        <v>C</v>
      </c>
      <c r="D144" s="111">
        <f t="shared" si="86"/>
        <v>0.87150000000000005</v>
      </c>
      <c r="E144" s="112">
        <f t="shared" si="87"/>
        <v>2015</v>
      </c>
      <c r="F144" s="113" t="str">
        <f t="shared" si="88"/>
        <v>14</v>
      </c>
      <c r="G144" s="114" t="str">
        <f t="shared" si="89"/>
        <v>70바3127</v>
      </c>
      <c r="H144" s="115">
        <f t="shared" si="90"/>
        <v>1</v>
      </c>
      <c r="I144" s="116">
        <f t="shared" si="101"/>
        <v>1796.8230000000001</v>
      </c>
      <c r="J144" s="117">
        <f t="shared" si="91"/>
        <v>7.4201584227104531E-3</v>
      </c>
      <c r="K144" s="117">
        <f t="shared" si="92"/>
        <v>0.31211144280959247</v>
      </c>
      <c r="L144" s="117">
        <f t="shared" si="93"/>
        <v>0.17308326974888455</v>
      </c>
      <c r="M144" s="118">
        <f t="shared" si="94"/>
        <v>12.423999999999999</v>
      </c>
      <c r="N144" s="119">
        <f t="shared" si="95"/>
        <v>0.33392270691103126</v>
      </c>
      <c r="O144" s="119">
        <f t="shared" si="96"/>
        <v>28.606045225378345</v>
      </c>
      <c r="P144" s="220">
        <f t="shared" si="97"/>
        <v>2</v>
      </c>
      <c r="Q144" s="221">
        <f t="shared" si="98"/>
        <v>6</v>
      </c>
      <c r="R144" s="221">
        <f t="shared" si="99"/>
        <v>514</v>
      </c>
      <c r="T144">
        <v>514</v>
      </c>
      <c r="U144">
        <v>2015</v>
      </c>
      <c r="V144" t="s">
        <v>575</v>
      </c>
      <c r="W144">
        <v>1796.8230000000001</v>
      </c>
      <c r="X144">
        <v>1031.0309999999999</v>
      </c>
      <c r="Y144">
        <v>1.7430000000000001</v>
      </c>
      <c r="Z144">
        <v>12.423999999999999</v>
      </c>
      <c r="AA144">
        <v>109.981075</v>
      </c>
      <c r="AB144">
        <v>0.81607700000000005</v>
      </c>
      <c r="AC144">
        <v>34.326352</v>
      </c>
      <c r="AD144" s="1">
        <v>311</v>
      </c>
      <c r="AE144">
        <v>6</v>
      </c>
      <c r="AF144">
        <v>514</v>
      </c>
      <c r="AG144">
        <v>63</v>
      </c>
      <c r="AH144">
        <v>16.337565000000001</v>
      </c>
      <c r="AI144">
        <v>13.3</v>
      </c>
      <c r="AJ144">
        <v>0</v>
      </c>
      <c r="AK144">
        <v>2</v>
      </c>
      <c r="AL144">
        <v>65</v>
      </c>
      <c r="AM144" t="s">
        <v>576</v>
      </c>
      <c r="AN144" t="s">
        <v>1137</v>
      </c>
      <c r="AO144">
        <v>1796.8230000000001</v>
      </c>
      <c r="AR144" t="s">
        <v>117</v>
      </c>
      <c r="AS144" t="s">
        <v>118</v>
      </c>
      <c r="AT144" t="s">
        <v>208</v>
      </c>
      <c r="AU144" t="s">
        <v>575</v>
      </c>
      <c r="AV144" t="s">
        <v>48</v>
      </c>
      <c r="AW144">
        <v>1</v>
      </c>
      <c r="BB144">
        <v>0.87150000000000005</v>
      </c>
      <c r="BC144" t="s">
        <v>68</v>
      </c>
      <c r="BF144" t="s">
        <v>117</v>
      </c>
      <c r="BG144" t="s">
        <v>118</v>
      </c>
      <c r="BH144" t="s">
        <v>575</v>
      </c>
      <c r="BI144">
        <v>2015</v>
      </c>
      <c r="BJ144">
        <v>1</v>
      </c>
      <c r="BK144" t="s">
        <v>208</v>
      </c>
      <c r="BL144" t="s">
        <v>178</v>
      </c>
      <c r="BM144">
        <v>0.87150000000000005</v>
      </c>
      <c r="BN144" t="s">
        <v>68</v>
      </c>
      <c r="BO144" t="s">
        <v>180</v>
      </c>
      <c r="BP144">
        <v>1796.8230000000001</v>
      </c>
    </row>
    <row r="145" spans="1:68" ht="16.5">
      <c r="A145" s="125" t="str">
        <f t="shared" si="84"/>
        <v>삼환교통</v>
      </c>
      <c r="B145" s="126" t="str">
        <f t="shared" si="100"/>
        <v>염승민</v>
      </c>
      <c r="C145" s="127" t="str">
        <f t="shared" si="85"/>
        <v>B</v>
      </c>
      <c r="D145" s="128">
        <f t="shared" si="86"/>
        <v>0.93581751197062446</v>
      </c>
      <c r="E145" s="129">
        <f t="shared" si="87"/>
        <v>6965</v>
      </c>
      <c r="F145" s="130" t="str">
        <f t="shared" si="88"/>
        <v>79</v>
      </c>
      <c r="G145" s="131" t="str">
        <f t="shared" si="89"/>
        <v>70바3196</v>
      </c>
      <c r="H145" s="132">
        <f t="shared" si="90"/>
        <v>4</v>
      </c>
      <c r="I145" s="133">
        <f t="shared" si="101"/>
        <v>2265.549</v>
      </c>
      <c r="J145" s="134">
        <f t="shared" si="91"/>
        <v>1.8593014870426441E-2</v>
      </c>
      <c r="K145" s="134">
        <f t="shared" si="92"/>
        <v>0.35579483893484842</v>
      </c>
      <c r="L145" s="134">
        <f t="shared" si="93"/>
        <v>0.2154003290151747</v>
      </c>
      <c r="M145" s="135">
        <f t="shared" si="94"/>
        <v>8.6649999999999991</v>
      </c>
      <c r="N145" s="136">
        <f t="shared" si="95"/>
        <v>4.4139411683437435E-2</v>
      </c>
      <c r="O145" s="136">
        <f t="shared" si="96"/>
        <v>6.7533299875659276</v>
      </c>
      <c r="P145" s="218">
        <f t="shared" si="97"/>
        <v>6</v>
      </c>
      <c r="Q145" s="219">
        <f t="shared" si="98"/>
        <v>1</v>
      </c>
      <c r="R145" s="219">
        <f t="shared" si="99"/>
        <v>153</v>
      </c>
      <c r="T145">
        <v>514</v>
      </c>
      <c r="U145">
        <v>6965</v>
      </c>
      <c r="V145" t="s">
        <v>577</v>
      </c>
      <c r="W145">
        <v>2265.549</v>
      </c>
      <c r="X145">
        <v>975.399</v>
      </c>
      <c r="Y145">
        <v>2.323</v>
      </c>
      <c r="Z145">
        <v>8.6649999999999991</v>
      </c>
      <c r="AA145">
        <v>135.593018</v>
      </c>
      <c r="AB145">
        <v>2.521083</v>
      </c>
      <c r="AC145">
        <v>48.243296000000001</v>
      </c>
      <c r="AD145" s="1">
        <v>488</v>
      </c>
      <c r="AE145">
        <v>1</v>
      </c>
      <c r="AF145">
        <v>153</v>
      </c>
      <c r="AG145">
        <v>73</v>
      </c>
      <c r="AH145">
        <v>16.708448000000001</v>
      </c>
      <c r="AI145">
        <v>554.20000000000005</v>
      </c>
      <c r="AJ145">
        <v>0</v>
      </c>
      <c r="AK145">
        <v>6</v>
      </c>
      <c r="AL145">
        <v>1829</v>
      </c>
      <c r="AM145" t="s">
        <v>578</v>
      </c>
      <c r="AN145" t="s">
        <v>1138</v>
      </c>
      <c r="AO145">
        <v>1897.675</v>
      </c>
      <c r="AR145" t="s">
        <v>117</v>
      </c>
      <c r="AS145" t="s">
        <v>123</v>
      </c>
      <c r="AT145" t="s">
        <v>337</v>
      </c>
      <c r="AU145" t="s">
        <v>577</v>
      </c>
      <c r="AV145" t="s">
        <v>48</v>
      </c>
      <c r="AW145">
        <v>4</v>
      </c>
      <c r="BB145">
        <v>0.93581751197062446</v>
      </c>
      <c r="BC145" t="s">
        <v>67</v>
      </c>
      <c r="BF145" t="s">
        <v>117</v>
      </c>
      <c r="BG145" t="s">
        <v>123</v>
      </c>
      <c r="BH145" t="s">
        <v>577</v>
      </c>
      <c r="BI145">
        <v>6965</v>
      </c>
      <c r="BJ145">
        <v>4</v>
      </c>
      <c r="BK145" t="s">
        <v>337</v>
      </c>
      <c r="BL145" t="s">
        <v>325</v>
      </c>
      <c r="BM145">
        <v>0.93581751197062446</v>
      </c>
      <c r="BN145" t="s">
        <v>67</v>
      </c>
      <c r="BO145" t="s">
        <v>179</v>
      </c>
      <c r="BP145">
        <v>2265.549</v>
      </c>
    </row>
    <row r="146" spans="1:68" ht="16.5">
      <c r="A146" s="108" t="str">
        <f t="shared" si="84"/>
        <v>삼환교통</v>
      </c>
      <c r="B146" s="109" t="str">
        <f t="shared" si="100"/>
        <v>오대성</v>
      </c>
      <c r="C146" s="110" t="str">
        <f t="shared" si="85"/>
        <v>C</v>
      </c>
      <c r="D146" s="111">
        <f t="shared" si="86"/>
        <v>0.85499999999999998</v>
      </c>
      <c r="E146" s="112">
        <f t="shared" si="87"/>
        <v>9006</v>
      </c>
      <c r="F146" s="113" t="str">
        <f t="shared" si="88"/>
        <v>23</v>
      </c>
      <c r="G146" s="114" t="str">
        <f t="shared" si="89"/>
        <v>70바3184</v>
      </c>
      <c r="H146" s="115">
        <f t="shared" si="90"/>
        <v>1</v>
      </c>
      <c r="I146" s="116">
        <f t="shared" si="101"/>
        <v>1715.749</v>
      </c>
      <c r="J146" s="117">
        <f t="shared" si="91"/>
        <v>1.5743143212089201E-2</v>
      </c>
      <c r="K146" s="117">
        <f t="shared" si="92"/>
        <v>0.36426501357074398</v>
      </c>
      <c r="L146" s="117">
        <f t="shared" si="93"/>
        <v>0.32522239558350319</v>
      </c>
      <c r="M146" s="118">
        <f t="shared" si="94"/>
        <v>14.510999999999999</v>
      </c>
      <c r="N146" s="119">
        <f t="shared" si="95"/>
        <v>5.8283583437903796E-2</v>
      </c>
      <c r="O146" s="119">
        <f t="shared" si="96"/>
        <v>5.5952240100387645</v>
      </c>
      <c r="P146" s="220">
        <f t="shared" si="97"/>
        <v>1</v>
      </c>
      <c r="Q146" s="221">
        <f t="shared" si="98"/>
        <v>1</v>
      </c>
      <c r="R146" s="221">
        <f t="shared" si="99"/>
        <v>96</v>
      </c>
      <c r="T146">
        <v>514</v>
      </c>
      <c r="U146">
        <v>9006</v>
      </c>
      <c r="V146" t="s">
        <v>579</v>
      </c>
      <c r="W146">
        <v>1715.749</v>
      </c>
      <c r="X146">
        <v>1003.386</v>
      </c>
      <c r="Y146">
        <v>1.71</v>
      </c>
      <c r="Z146">
        <v>14.510999999999999</v>
      </c>
      <c r="AA146">
        <v>106.093299</v>
      </c>
      <c r="AB146">
        <v>1.670242</v>
      </c>
      <c r="AC146">
        <v>38.646076999999998</v>
      </c>
      <c r="AD146" s="1">
        <v>558</v>
      </c>
      <c r="AE146">
        <v>1</v>
      </c>
      <c r="AF146">
        <v>96</v>
      </c>
      <c r="AG146">
        <v>67</v>
      </c>
      <c r="AH146">
        <v>16.172076000000001</v>
      </c>
      <c r="AI146">
        <v>13</v>
      </c>
      <c r="AJ146">
        <v>0</v>
      </c>
      <c r="AK146">
        <v>1</v>
      </c>
      <c r="AL146">
        <v>230</v>
      </c>
      <c r="AM146" t="s">
        <v>580</v>
      </c>
      <c r="AN146" t="s">
        <v>1139</v>
      </c>
      <c r="AO146">
        <v>1715.749</v>
      </c>
      <c r="AR146" t="s">
        <v>117</v>
      </c>
      <c r="AS146" t="s">
        <v>119</v>
      </c>
      <c r="AT146" t="s">
        <v>235</v>
      </c>
      <c r="AU146" t="s">
        <v>579</v>
      </c>
      <c r="AV146" t="s">
        <v>48</v>
      </c>
      <c r="AW146">
        <v>1</v>
      </c>
      <c r="BB146">
        <v>0.85499999999999998</v>
      </c>
      <c r="BC146" t="s">
        <v>68</v>
      </c>
      <c r="BF146" t="s">
        <v>117</v>
      </c>
      <c r="BG146" t="s">
        <v>119</v>
      </c>
      <c r="BH146" t="s">
        <v>579</v>
      </c>
      <c r="BI146">
        <v>9006</v>
      </c>
      <c r="BJ146">
        <v>1</v>
      </c>
      <c r="BK146" t="s">
        <v>235</v>
      </c>
      <c r="BL146" t="s">
        <v>178</v>
      </c>
      <c r="BM146">
        <v>0.85499999999999998</v>
      </c>
      <c r="BN146" t="s">
        <v>68</v>
      </c>
      <c r="BO146" t="s">
        <v>180</v>
      </c>
      <c r="BP146">
        <v>1715.749</v>
      </c>
    </row>
    <row r="147" spans="1:68" ht="16.5">
      <c r="A147" s="125" t="str">
        <f t="shared" si="84"/>
        <v>삼환교통</v>
      </c>
      <c r="B147" s="126" t="str">
        <f t="shared" si="100"/>
        <v>오병삼</v>
      </c>
      <c r="C147" s="127" t="str">
        <f t="shared" si="85"/>
        <v>F</v>
      </c>
      <c r="D147" s="128">
        <f t="shared" si="86"/>
        <v>0.76392740476002818</v>
      </c>
      <c r="E147" s="129">
        <f t="shared" si="87"/>
        <v>41</v>
      </c>
      <c r="F147" s="130" t="str">
        <f t="shared" si="88"/>
        <v>79</v>
      </c>
      <c r="G147" s="131" t="str">
        <f t="shared" si="89"/>
        <v>70바3190</v>
      </c>
      <c r="H147" s="132">
        <f t="shared" si="90"/>
        <v>9</v>
      </c>
      <c r="I147" s="133">
        <f t="shared" si="101"/>
        <v>1855.95</v>
      </c>
      <c r="J147" s="134">
        <f t="shared" si="91"/>
        <v>3.6974400449119524E-2</v>
      </c>
      <c r="K147" s="134">
        <f t="shared" si="92"/>
        <v>0.36120512596523729</v>
      </c>
      <c r="L147" s="134">
        <f t="shared" si="93"/>
        <v>0.22576039225194644</v>
      </c>
      <c r="M147" s="135">
        <f t="shared" si="94"/>
        <v>15.867000000000001</v>
      </c>
      <c r="N147" s="136">
        <f t="shared" si="95"/>
        <v>0.4849268568657561</v>
      </c>
      <c r="O147" s="136">
        <f t="shared" si="96"/>
        <v>64.764675772515417</v>
      </c>
      <c r="P147" s="218">
        <f t="shared" si="97"/>
        <v>12</v>
      </c>
      <c r="Q147" s="219">
        <f t="shared" si="98"/>
        <v>9</v>
      </c>
      <c r="R147" s="219">
        <f t="shared" si="99"/>
        <v>1202</v>
      </c>
      <c r="T147">
        <v>514</v>
      </c>
      <c r="U147">
        <v>41</v>
      </c>
      <c r="V147" t="s">
        <v>581</v>
      </c>
      <c r="W147">
        <v>1855.95</v>
      </c>
      <c r="X147">
        <v>1012.784</v>
      </c>
      <c r="Y147">
        <v>1.833</v>
      </c>
      <c r="Z147">
        <v>15.867000000000001</v>
      </c>
      <c r="AA147">
        <v>101.43580300000001</v>
      </c>
      <c r="AB147">
        <v>3.7505280000000001</v>
      </c>
      <c r="AC147">
        <v>36.639131999999996</v>
      </c>
      <c r="AD147" s="1">
        <v>419</v>
      </c>
      <c r="AE147">
        <v>9</v>
      </c>
      <c r="AF147">
        <v>1202</v>
      </c>
      <c r="AG147">
        <v>81</v>
      </c>
      <c r="AH147">
        <v>18.296793999999998</v>
      </c>
      <c r="AI147">
        <v>847.2</v>
      </c>
      <c r="AJ147">
        <v>0</v>
      </c>
      <c r="AK147">
        <v>12</v>
      </c>
      <c r="AL147">
        <v>3023</v>
      </c>
      <c r="AM147" t="s">
        <v>582</v>
      </c>
      <c r="AN147" t="s">
        <v>1140</v>
      </c>
      <c r="AO147">
        <v>499.83600000000001</v>
      </c>
      <c r="AR147" t="s">
        <v>117</v>
      </c>
      <c r="AS147" t="s">
        <v>123</v>
      </c>
      <c r="AT147" t="s">
        <v>335</v>
      </c>
      <c r="AU147" t="s">
        <v>581</v>
      </c>
      <c r="AV147" t="s">
        <v>48</v>
      </c>
      <c r="AW147">
        <v>9</v>
      </c>
      <c r="BB147">
        <v>0.76392740476002818</v>
      </c>
      <c r="BC147" t="s">
        <v>69</v>
      </c>
      <c r="BF147" t="s">
        <v>117</v>
      </c>
      <c r="BG147" t="s">
        <v>123</v>
      </c>
      <c r="BH147" t="s">
        <v>581</v>
      </c>
      <c r="BI147">
        <v>41</v>
      </c>
      <c r="BJ147">
        <v>9</v>
      </c>
      <c r="BK147" t="s">
        <v>335</v>
      </c>
      <c r="BL147" t="s">
        <v>333</v>
      </c>
      <c r="BM147">
        <v>0.76392740476002818</v>
      </c>
      <c r="BN147" t="s">
        <v>69</v>
      </c>
      <c r="BO147" t="s">
        <v>191</v>
      </c>
      <c r="BP147">
        <v>1802.2489999999998</v>
      </c>
    </row>
    <row r="148" spans="1:68" ht="16.5">
      <c r="A148" s="108" t="str">
        <f t="shared" si="84"/>
        <v>삼환교통</v>
      </c>
      <c r="B148" s="109" t="str">
        <f t="shared" si="100"/>
        <v>오성근</v>
      </c>
      <c r="C148" s="110" t="str">
        <f t="shared" si="85"/>
        <v>F</v>
      </c>
      <c r="D148" s="111">
        <f t="shared" si="86"/>
        <v>0.78294275989498563</v>
      </c>
      <c r="E148" s="112">
        <f t="shared" si="87"/>
        <v>225</v>
      </c>
      <c r="F148" s="113" t="str">
        <f t="shared" si="88"/>
        <v>79</v>
      </c>
      <c r="G148" s="114" t="str">
        <f t="shared" si="89"/>
        <v>70바3179</v>
      </c>
      <c r="H148" s="115">
        <f t="shared" si="90"/>
        <v>12</v>
      </c>
      <c r="I148" s="116">
        <f t="shared" si="101"/>
        <v>1892.78</v>
      </c>
      <c r="J148" s="117">
        <f t="shared" si="91"/>
        <v>1.6174623597963234E-2</v>
      </c>
      <c r="K148" s="117">
        <f t="shared" si="92"/>
        <v>0.34448847744056832</v>
      </c>
      <c r="L148" s="117">
        <f t="shared" si="93"/>
        <v>0.25042530035186339</v>
      </c>
      <c r="M148" s="118">
        <f t="shared" si="94"/>
        <v>14.002000000000001</v>
      </c>
      <c r="N148" s="119">
        <f t="shared" si="95"/>
        <v>0.31699405107830808</v>
      </c>
      <c r="O148" s="119">
        <f t="shared" si="96"/>
        <v>21.87258952440326</v>
      </c>
      <c r="P148" s="220">
        <f t="shared" si="97"/>
        <v>3</v>
      </c>
      <c r="Q148" s="221">
        <f t="shared" si="98"/>
        <v>6</v>
      </c>
      <c r="R148" s="221">
        <f t="shared" si="99"/>
        <v>414</v>
      </c>
      <c r="T148">
        <v>514</v>
      </c>
      <c r="U148">
        <v>225</v>
      </c>
      <c r="V148" t="s">
        <v>583</v>
      </c>
      <c r="W148">
        <v>1892.78</v>
      </c>
      <c r="X148">
        <v>1015.06</v>
      </c>
      <c r="Y148">
        <v>1.865</v>
      </c>
      <c r="Z148">
        <v>14.002000000000001</v>
      </c>
      <c r="AA148">
        <v>103.52135800000001</v>
      </c>
      <c r="AB148">
        <v>1.6744190000000001</v>
      </c>
      <c r="AC148">
        <v>35.661915</v>
      </c>
      <c r="AD148" s="1">
        <v>474</v>
      </c>
      <c r="AE148">
        <v>6</v>
      </c>
      <c r="AF148">
        <v>414</v>
      </c>
      <c r="AG148">
        <v>83</v>
      </c>
      <c r="AH148">
        <v>18.283956</v>
      </c>
      <c r="AI148">
        <v>930.1</v>
      </c>
      <c r="AJ148">
        <v>6.8</v>
      </c>
      <c r="AK148">
        <v>3</v>
      </c>
      <c r="AL148">
        <v>214</v>
      </c>
      <c r="AM148" t="s">
        <v>584</v>
      </c>
      <c r="AN148" t="s">
        <v>1141</v>
      </c>
      <c r="AO148">
        <v>466.233</v>
      </c>
      <c r="AR148" t="s">
        <v>117</v>
      </c>
      <c r="AS148" t="s">
        <v>123</v>
      </c>
      <c r="AT148" t="s">
        <v>333</v>
      </c>
      <c r="AU148" t="s">
        <v>583</v>
      </c>
      <c r="AV148" t="s">
        <v>48</v>
      </c>
      <c r="AW148">
        <v>12</v>
      </c>
      <c r="BB148">
        <v>0.78294275989498563</v>
      </c>
      <c r="BC148" t="s">
        <v>69</v>
      </c>
      <c r="BF148" t="s">
        <v>117</v>
      </c>
      <c r="BG148" t="s">
        <v>123</v>
      </c>
      <c r="BH148" t="s">
        <v>583</v>
      </c>
      <c r="BI148">
        <v>225</v>
      </c>
      <c r="BJ148">
        <v>12</v>
      </c>
      <c r="BK148" t="s">
        <v>333</v>
      </c>
      <c r="BL148" t="s">
        <v>332</v>
      </c>
      <c r="BM148">
        <v>0.78294275989498563</v>
      </c>
      <c r="BN148" t="s">
        <v>69</v>
      </c>
      <c r="BO148" t="s">
        <v>191</v>
      </c>
      <c r="BP148">
        <v>1892.78</v>
      </c>
    </row>
    <row r="149" spans="1:68" ht="16.5">
      <c r="A149" s="125" t="str">
        <f t="shared" si="84"/>
        <v>삼환교통</v>
      </c>
      <c r="B149" s="126" t="str">
        <f t="shared" si="100"/>
        <v>오세국</v>
      </c>
      <c r="C149" s="127" t="str">
        <f t="shared" si="85"/>
        <v>F</v>
      </c>
      <c r="D149" s="128">
        <f t="shared" si="86"/>
        <v>0.75567723316704116</v>
      </c>
      <c r="E149" s="129">
        <f t="shared" si="87"/>
        <v>1631</v>
      </c>
      <c r="F149" s="130" t="str">
        <f t="shared" si="88"/>
        <v>4</v>
      </c>
      <c r="G149" s="131" t="str">
        <f t="shared" si="89"/>
        <v>72아1226</v>
      </c>
      <c r="H149" s="132">
        <f t="shared" si="90"/>
        <v>3</v>
      </c>
      <c r="I149" s="133">
        <f t="shared" si="101"/>
        <v>2291.6089999999999</v>
      </c>
      <c r="J149" s="134">
        <f t="shared" si="91"/>
        <v>4.860266418458669E-2</v>
      </c>
      <c r="K149" s="134">
        <f t="shared" si="92"/>
        <v>0.3414908805566354</v>
      </c>
      <c r="L149" s="134">
        <f t="shared" si="93"/>
        <v>0.25047903023596085</v>
      </c>
      <c r="M149" s="135">
        <f t="shared" si="94"/>
        <v>13.372999999999999</v>
      </c>
      <c r="N149" s="136">
        <f t="shared" si="95"/>
        <v>0.30546223199507422</v>
      </c>
      <c r="O149" s="136">
        <f t="shared" si="96"/>
        <v>49.179419351206946</v>
      </c>
      <c r="P149" s="218">
        <f t="shared" si="97"/>
        <v>15</v>
      </c>
      <c r="Q149" s="219">
        <f t="shared" si="98"/>
        <v>7</v>
      </c>
      <c r="R149" s="219">
        <f t="shared" si="99"/>
        <v>1127</v>
      </c>
      <c r="T149">
        <v>514</v>
      </c>
      <c r="U149">
        <v>1631</v>
      </c>
      <c r="V149" t="s">
        <v>585</v>
      </c>
      <c r="W149">
        <v>2291.6089999999999</v>
      </c>
      <c r="X149">
        <v>1046.9780000000001</v>
      </c>
      <c r="Y149">
        <v>2.1890000000000001</v>
      </c>
      <c r="Z149">
        <v>13.372999999999999</v>
      </c>
      <c r="AA149">
        <v>146.41913400000001</v>
      </c>
      <c r="AB149">
        <v>7.1163600000000002</v>
      </c>
      <c r="AC149">
        <v>50.000799000000001</v>
      </c>
      <c r="AD149" s="1">
        <v>574</v>
      </c>
      <c r="AE149">
        <v>7</v>
      </c>
      <c r="AF149">
        <v>1127</v>
      </c>
      <c r="AG149">
        <v>69</v>
      </c>
      <c r="AH149">
        <v>15.651021</v>
      </c>
      <c r="AI149">
        <v>133.6</v>
      </c>
      <c r="AJ149">
        <v>0</v>
      </c>
      <c r="AK149">
        <v>15</v>
      </c>
      <c r="AL149">
        <v>5729</v>
      </c>
      <c r="AM149" t="s">
        <v>586</v>
      </c>
      <c r="AN149" t="s">
        <v>1142</v>
      </c>
      <c r="AO149">
        <v>2023.5350000000001</v>
      </c>
      <c r="AR149" t="s">
        <v>117</v>
      </c>
      <c r="AS149" t="s">
        <v>120</v>
      </c>
      <c r="AT149" t="s">
        <v>264</v>
      </c>
      <c r="AU149" t="s">
        <v>585</v>
      </c>
      <c r="AV149" t="s">
        <v>48</v>
      </c>
      <c r="AW149">
        <v>3</v>
      </c>
      <c r="BB149">
        <v>0.75567723316704116</v>
      </c>
      <c r="BC149" t="s">
        <v>69</v>
      </c>
      <c r="BF149" t="s">
        <v>117</v>
      </c>
      <c r="BG149" t="s">
        <v>120</v>
      </c>
      <c r="BH149" t="s">
        <v>585</v>
      </c>
      <c r="BI149">
        <v>1631</v>
      </c>
      <c r="BJ149">
        <v>3</v>
      </c>
      <c r="BK149" t="s">
        <v>264</v>
      </c>
      <c r="BL149" t="s">
        <v>816</v>
      </c>
      <c r="BM149">
        <v>0.75567723316704116</v>
      </c>
      <c r="BN149" t="s">
        <v>69</v>
      </c>
      <c r="BO149" t="s">
        <v>191</v>
      </c>
      <c r="BP149">
        <v>2291.6089999999999</v>
      </c>
    </row>
    <row r="150" spans="1:68" ht="16.5">
      <c r="A150" s="108" t="str">
        <f t="shared" si="84"/>
        <v>삼환교통</v>
      </c>
      <c r="B150" s="109" t="str">
        <f t="shared" si="100"/>
        <v>오승진</v>
      </c>
      <c r="C150" s="110" t="str">
        <f t="shared" si="85"/>
        <v>D</v>
      </c>
      <c r="D150" s="111">
        <f t="shared" si="86"/>
        <v>0.81957103354605487</v>
      </c>
      <c r="E150" s="112">
        <f t="shared" si="87"/>
        <v>3642</v>
      </c>
      <c r="F150" s="113" t="str">
        <f t="shared" si="88"/>
        <v>23</v>
      </c>
      <c r="G150" s="114" t="str">
        <f t="shared" si="89"/>
        <v>72아1008</v>
      </c>
      <c r="H150" s="115">
        <f t="shared" si="90"/>
        <v>3</v>
      </c>
      <c r="I150" s="116">
        <f t="shared" si="101"/>
        <v>1827.0360000000001</v>
      </c>
      <c r="J150" s="117">
        <f t="shared" si="91"/>
        <v>2.298846190675409E-2</v>
      </c>
      <c r="K150" s="117">
        <f t="shared" si="92"/>
        <v>0.39837189991843008</v>
      </c>
      <c r="L150" s="117">
        <f t="shared" si="93"/>
        <v>0.21400782469529883</v>
      </c>
      <c r="M150" s="118">
        <f t="shared" si="94"/>
        <v>14.278</v>
      </c>
      <c r="N150" s="119">
        <f t="shared" si="95"/>
        <v>0.1094669180027104</v>
      </c>
      <c r="O150" s="119">
        <f t="shared" si="96"/>
        <v>29.610801319733163</v>
      </c>
      <c r="P150" s="220">
        <f t="shared" si="97"/>
        <v>5</v>
      </c>
      <c r="Q150" s="221">
        <f t="shared" si="98"/>
        <v>2</v>
      </c>
      <c r="R150" s="221">
        <f t="shared" si="99"/>
        <v>541</v>
      </c>
      <c r="T150">
        <v>514</v>
      </c>
      <c r="U150">
        <v>3642</v>
      </c>
      <c r="V150" t="s">
        <v>587</v>
      </c>
      <c r="W150">
        <v>1827.0360000000001</v>
      </c>
      <c r="X150">
        <v>972.02099999999996</v>
      </c>
      <c r="Y150">
        <v>1.88</v>
      </c>
      <c r="Z150">
        <v>14.278</v>
      </c>
      <c r="AA150">
        <v>119.031626</v>
      </c>
      <c r="AB150">
        <v>2.736354</v>
      </c>
      <c r="AC150">
        <v>47.418855000000001</v>
      </c>
      <c r="AD150" s="1">
        <v>391</v>
      </c>
      <c r="AE150">
        <v>2</v>
      </c>
      <c r="AF150">
        <v>541</v>
      </c>
      <c r="AG150">
        <v>71</v>
      </c>
      <c r="AH150">
        <v>15.349164</v>
      </c>
      <c r="AI150">
        <v>159.30000000000001</v>
      </c>
      <c r="AJ150">
        <v>0</v>
      </c>
      <c r="AK150">
        <v>5</v>
      </c>
      <c r="AL150">
        <v>355</v>
      </c>
      <c r="AM150" t="s">
        <v>588</v>
      </c>
      <c r="AN150" t="s">
        <v>1143</v>
      </c>
      <c r="AO150">
        <v>1687.942</v>
      </c>
      <c r="AR150" t="s">
        <v>117</v>
      </c>
      <c r="AS150" t="s">
        <v>119</v>
      </c>
      <c r="AT150" t="s">
        <v>240</v>
      </c>
      <c r="AU150" t="s">
        <v>587</v>
      </c>
      <c r="AV150" t="s">
        <v>48</v>
      </c>
      <c r="AW150">
        <v>3</v>
      </c>
      <c r="BB150">
        <v>0.81957103354605487</v>
      </c>
      <c r="BC150" t="s">
        <v>66</v>
      </c>
      <c r="BF150" t="s">
        <v>117</v>
      </c>
      <c r="BG150" t="s">
        <v>119</v>
      </c>
      <c r="BH150" t="s">
        <v>587</v>
      </c>
      <c r="BI150">
        <v>3642</v>
      </c>
      <c r="BJ150">
        <v>3</v>
      </c>
      <c r="BK150" t="s">
        <v>240</v>
      </c>
      <c r="BL150" t="s">
        <v>242</v>
      </c>
      <c r="BM150">
        <v>0.81957103354605487</v>
      </c>
      <c r="BN150" t="s">
        <v>66</v>
      </c>
      <c r="BO150" t="s">
        <v>182</v>
      </c>
      <c r="BP150">
        <v>1827.0360000000001</v>
      </c>
    </row>
    <row r="151" spans="1:68" ht="16.5">
      <c r="A151" s="125" t="str">
        <f t="shared" si="84"/>
        <v>삼환교통</v>
      </c>
      <c r="B151" s="126" t="str">
        <f t="shared" si="100"/>
        <v>오이섭</v>
      </c>
      <c r="C151" s="127" t="str">
        <f t="shared" si="85"/>
        <v>F</v>
      </c>
      <c r="D151" s="128">
        <f t="shared" si="86"/>
        <v>0.7441060229593226</v>
      </c>
      <c r="E151" s="129">
        <f t="shared" si="87"/>
        <v>7389</v>
      </c>
      <c r="F151" s="130" t="str">
        <f t="shared" si="88"/>
        <v>62</v>
      </c>
      <c r="G151" s="131" t="str">
        <f t="shared" si="89"/>
        <v>70바3171</v>
      </c>
      <c r="H151" s="132">
        <f t="shared" si="90"/>
        <v>2</v>
      </c>
      <c r="I151" s="133">
        <f t="shared" si="101"/>
        <v>2033.59</v>
      </c>
      <c r="J151" s="134">
        <f t="shared" si="91"/>
        <v>2.5774070777825387E-2</v>
      </c>
      <c r="K151" s="134">
        <f t="shared" si="92"/>
        <v>0.3784662468128116</v>
      </c>
      <c r="L151" s="134">
        <f t="shared" si="93"/>
        <v>0.1755516106983217</v>
      </c>
      <c r="M151" s="135">
        <f t="shared" si="94"/>
        <v>11.987</v>
      </c>
      <c r="N151" s="136">
        <f t="shared" si="95"/>
        <v>4.9174120643787587E-2</v>
      </c>
      <c r="O151" s="136">
        <f t="shared" si="96"/>
        <v>16.670026898243993</v>
      </c>
      <c r="P151" s="218">
        <f t="shared" si="97"/>
        <v>17</v>
      </c>
      <c r="Q151" s="219">
        <f t="shared" si="98"/>
        <v>1</v>
      </c>
      <c r="R151" s="219">
        <f t="shared" si="99"/>
        <v>339</v>
      </c>
      <c r="T151">
        <v>514</v>
      </c>
      <c r="U151">
        <v>7389</v>
      </c>
      <c r="V151" t="s">
        <v>589</v>
      </c>
      <c r="W151">
        <v>2033.59</v>
      </c>
      <c r="X151">
        <v>1167.3689999999999</v>
      </c>
      <c r="Y151">
        <v>1.742</v>
      </c>
      <c r="Z151">
        <v>11.987</v>
      </c>
      <c r="AA151">
        <v>146.808862</v>
      </c>
      <c r="AB151">
        <v>3.7838620000000001</v>
      </c>
      <c r="AC151">
        <v>55.562199</v>
      </c>
      <c r="AD151" s="1">
        <v>357</v>
      </c>
      <c r="AE151">
        <v>1</v>
      </c>
      <c r="AF151">
        <v>339</v>
      </c>
      <c r="AG151">
        <v>78</v>
      </c>
      <c r="AH151">
        <v>13.851955999999999</v>
      </c>
      <c r="AI151">
        <v>100.3</v>
      </c>
      <c r="AJ151">
        <v>0</v>
      </c>
      <c r="AK151">
        <v>17</v>
      </c>
      <c r="AL151">
        <v>2539</v>
      </c>
      <c r="AM151" t="s">
        <v>590</v>
      </c>
      <c r="AN151" t="s">
        <v>1144</v>
      </c>
      <c r="AO151">
        <v>1846.827</v>
      </c>
      <c r="AR151" t="s">
        <v>117</v>
      </c>
      <c r="AS151" t="s">
        <v>122</v>
      </c>
      <c r="AT151" t="s">
        <v>300</v>
      </c>
      <c r="AU151" t="s">
        <v>589</v>
      </c>
      <c r="AV151" t="s">
        <v>48</v>
      </c>
      <c r="AW151">
        <v>2</v>
      </c>
      <c r="BB151">
        <v>0.7441060229593226</v>
      </c>
      <c r="BC151" t="s">
        <v>69</v>
      </c>
      <c r="BF151" t="s">
        <v>117</v>
      </c>
      <c r="BG151" t="s">
        <v>122</v>
      </c>
      <c r="BH151" t="s">
        <v>589</v>
      </c>
      <c r="BI151">
        <v>7389</v>
      </c>
      <c r="BJ151">
        <v>2</v>
      </c>
      <c r="BK151" t="s">
        <v>300</v>
      </c>
      <c r="BL151" t="s">
        <v>350</v>
      </c>
      <c r="BM151">
        <v>0.7441060229593226</v>
      </c>
      <c r="BN151" t="s">
        <v>69</v>
      </c>
      <c r="BO151" t="s">
        <v>191</v>
      </c>
      <c r="BP151">
        <v>2003.5309999999999</v>
      </c>
    </row>
    <row r="152" spans="1:68" ht="16.5">
      <c r="A152" s="108" t="str">
        <f t="shared" si="84"/>
        <v>삼환교통</v>
      </c>
      <c r="B152" s="109" t="str">
        <f t="shared" si="100"/>
        <v>우문식</v>
      </c>
      <c r="C152" s="110" t="str">
        <f t="shared" si="85"/>
        <v>B</v>
      </c>
      <c r="D152" s="111">
        <f t="shared" si="86"/>
        <v>0.92608695652173911</v>
      </c>
      <c r="E152" s="112">
        <f t="shared" si="87"/>
        <v>9297</v>
      </c>
      <c r="F152" s="113" t="str">
        <f t="shared" si="88"/>
        <v>79</v>
      </c>
      <c r="G152" s="114" t="str">
        <f t="shared" si="89"/>
        <v>70바3167</v>
      </c>
      <c r="H152" s="115">
        <f t="shared" si="90"/>
        <v>1</v>
      </c>
      <c r="I152" s="116">
        <f t="shared" si="101"/>
        <v>2563.663</v>
      </c>
      <c r="J152" s="117">
        <f t="shared" si="91"/>
        <v>1.9091667944798555E-2</v>
      </c>
      <c r="K152" s="117">
        <f t="shared" si="92"/>
        <v>0.36269866753396213</v>
      </c>
      <c r="L152" s="117">
        <f t="shared" si="93"/>
        <v>0.28552894822759467</v>
      </c>
      <c r="M152" s="118">
        <f t="shared" si="94"/>
        <v>12.856</v>
      </c>
      <c r="N152" s="119">
        <f t="shared" si="95"/>
        <v>0.15602674766535227</v>
      </c>
      <c r="O152" s="119">
        <f t="shared" si="96"/>
        <v>81.094902099066843</v>
      </c>
      <c r="P152" s="220">
        <f t="shared" si="97"/>
        <v>4</v>
      </c>
      <c r="Q152" s="221">
        <f t="shared" si="98"/>
        <v>4</v>
      </c>
      <c r="R152" s="221">
        <f t="shared" si="99"/>
        <v>2079</v>
      </c>
      <c r="T152">
        <v>514</v>
      </c>
      <c r="U152">
        <v>9297</v>
      </c>
      <c r="V152" t="s">
        <v>591</v>
      </c>
      <c r="W152">
        <v>2563.663</v>
      </c>
      <c r="X152">
        <v>1203.758</v>
      </c>
      <c r="Y152">
        <v>2.13</v>
      </c>
      <c r="Z152">
        <v>12.856</v>
      </c>
      <c r="AA152">
        <v>141.20217299999999</v>
      </c>
      <c r="AB152">
        <v>2.6957849999999999</v>
      </c>
      <c r="AC152">
        <v>51.213839999999998</v>
      </c>
      <c r="AD152" s="1">
        <v>732</v>
      </c>
      <c r="AE152">
        <v>4</v>
      </c>
      <c r="AF152">
        <v>2079</v>
      </c>
      <c r="AG152">
        <v>80</v>
      </c>
      <c r="AH152">
        <v>18.155974000000001</v>
      </c>
      <c r="AI152">
        <v>939.9</v>
      </c>
      <c r="AJ152">
        <v>0</v>
      </c>
      <c r="AK152">
        <v>4</v>
      </c>
      <c r="AL152">
        <v>692</v>
      </c>
      <c r="AM152" t="s">
        <v>592</v>
      </c>
      <c r="AN152" t="s">
        <v>1145</v>
      </c>
      <c r="AO152">
        <v>2563.663</v>
      </c>
      <c r="AR152" t="s">
        <v>117</v>
      </c>
      <c r="AS152" t="s">
        <v>123</v>
      </c>
      <c r="AT152" t="s">
        <v>329</v>
      </c>
      <c r="AU152" t="s">
        <v>591</v>
      </c>
      <c r="AV152" t="s">
        <v>48</v>
      </c>
      <c r="AW152">
        <v>1</v>
      </c>
      <c r="BB152">
        <v>0.92608695652173911</v>
      </c>
      <c r="BC152" t="s">
        <v>67</v>
      </c>
      <c r="BF152" t="s">
        <v>117</v>
      </c>
      <c r="BG152" t="s">
        <v>123</v>
      </c>
      <c r="BH152" t="s">
        <v>591</v>
      </c>
      <c r="BI152">
        <v>9297</v>
      </c>
      <c r="BJ152">
        <v>1</v>
      </c>
      <c r="BK152" t="s">
        <v>329</v>
      </c>
      <c r="BL152" t="s">
        <v>178</v>
      </c>
      <c r="BM152">
        <v>0.92608695652173911</v>
      </c>
      <c r="BN152" t="s">
        <v>67</v>
      </c>
      <c r="BO152" t="s">
        <v>179</v>
      </c>
      <c r="BP152">
        <v>2563.663</v>
      </c>
    </row>
    <row r="153" spans="1:68" ht="16.5">
      <c r="A153" s="125" t="str">
        <f t="shared" si="84"/>
        <v>삼환교통</v>
      </c>
      <c r="B153" s="126" t="str">
        <f t="shared" si="100"/>
        <v>우석</v>
      </c>
      <c r="C153" s="127" t="str">
        <f t="shared" si="85"/>
        <v>F</v>
      </c>
      <c r="D153" s="128">
        <f t="shared" si="86"/>
        <v>0.79148930931592132</v>
      </c>
      <c r="E153" s="129">
        <f t="shared" si="87"/>
        <v>1201</v>
      </c>
      <c r="F153" s="130" t="str">
        <f t="shared" si="88"/>
        <v>62</v>
      </c>
      <c r="G153" s="131" t="str">
        <f t="shared" si="89"/>
        <v>72아1192</v>
      </c>
      <c r="H153" s="132">
        <f t="shared" si="90"/>
        <v>2</v>
      </c>
      <c r="I153" s="133">
        <f t="shared" si="101"/>
        <v>1975.65</v>
      </c>
      <c r="J153" s="134">
        <f t="shared" si="91"/>
        <v>3.8333374332416979E-2</v>
      </c>
      <c r="K153" s="134">
        <f t="shared" si="92"/>
        <v>0.35097403247686698</v>
      </c>
      <c r="L153" s="134">
        <f t="shared" si="93"/>
        <v>0.24295801381823703</v>
      </c>
      <c r="M153" s="135">
        <f t="shared" si="94"/>
        <v>10.413</v>
      </c>
      <c r="N153" s="136">
        <f t="shared" si="95"/>
        <v>0.20246501151519752</v>
      </c>
      <c r="O153" s="136">
        <f t="shared" si="96"/>
        <v>17.361374737428186</v>
      </c>
      <c r="P153" s="218">
        <f t="shared" si="97"/>
        <v>12</v>
      </c>
      <c r="Q153" s="219">
        <f t="shared" si="98"/>
        <v>4</v>
      </c>
      <c r="R153" s="219">
        <f t="shared" si="99"/>
        <v>343</v>
      </c>
      <c r="T153">
        <v>514</v>
      </c>
      <c r="U153">
        <v>1201</v>
      </c>
      <c r="V153" t="s">
        <v>593</v>
      </c>
      <c r="W153">
        <v>1975.65</v>
      </c>
      <c r="X153">
        <v>1036.058</v>
      </c>
      <c r="Y153">
        <v>1.907</v>
      </c>
      <c r="Z153">
        <v>10.413</v>
      </c>
      <c r="AA153">
        <v>140.897458</v>
      </c>
      <c r="AB153">
        <v>5.4010749999999996</v>
      </c>
      <c r="AC153">
        <v>49.451349</v>
      </c>
      <c r="AD153" s="1">
        <v>480</v>
      </c>
      <c r="AE153">
        <v>4</v>
      </c>
      <c r="AF153">
        <v>343</v>
      </c>
      <c r="AG153">
        <v>67</v>
      </c>
      <c r="AH153">
        <v>14.021898999999999</v>
      </c>
      <c r="AI153">
        <v>5.6</v>
      </c>
      <c r="AJ153">
        <v>0</v>
      </c>
      <c r="AK153">
        <v>12</v>
      </c>
      <c r="AL153">
        <v>2625</v>
      </c>
      <c r="AM153" t="s">
        <v>594</v>
      </c>
      <c r="AN153" t="s">
        <v>1146</v>
      </c>
      <c r="AO153">
        <v>1757.0429999999999</v>
      </c>
      <c r="AR153" t="s">
        <v>117</v>
      </c>
      <c r="AS153" t="s">
        <v>122</v>
      </c>
      <c r="AT153" t="s">
        <v>317</v>
      </c>
      <c r="AU153" t="s">
        <v>593</v>
      </c>
      <c r="AV153" t="s">
        <v>48</v>
      </c>
      <c r="AW153">
        <v>2</v>
      </c>
      <c r="BB153">
        <v>0.79148930931592132</v>
      </c>
      <c r="BC153" t="s">
        <v>69</v>
      </c>
      <c r="BF153" t="s">
        <v>117</v>
      </c>
      <c r="BG153" t="s">
        <v>122</v>
      </c>
      <c r="BH153" t="s">
        <v>593</v>
      </c>
      <c r="BI153">
        <v>1201</v>
      </c>
      <c r="BJ153">
        <v>2</v>
      </c>
      <c r="BK153" t="s">
        <v>317</v>
      </c>
      <c r="BL153" t="s">
        <v>310</v>
      </c>
      <c r="BM153">
        <v>0.79148930931592132</v>
      </c>
      <c r="BN153" t="s">
        <v>69</v>
      </c>
      <c r="BO153" t="s">
        <v>191</v>
      </c>
      <c r="BP153">
        <v>1975.6499999999999</v>
      </c>
    </row>
    <row r="154" spans="1:68" ht="16.5">
      <c r="A154" s="108" t="str">
        <f t="shared" si="84"/>
        <v>삼환교통</v>
      </c>
      <c r="B154" s="109" t="str">
        <f t="shared" si="100"/>
        <v>우영훈</v>
      </c>
      <c r="C154" s="110" t="str">
        <f t="shared" si="85"/>
        <v>F</v>
      </c>
      <c r="D154" s="111">
        <f t="shared" si="86"/>
        <v>0.77565384252339276</v>
      </c>
      <c r="E154" s="112">
        <f t="shared" si="87"/>
        <v>5600</v>
      </c>
      <c r="F154" s="113" t="str">
        <f t="shared" si="88"/>
        <v>23</v>
      </c>
      <c r="G154" s="114" t="str">
        <f t="shared" si="89"/>
        <v>70바3191</v>
      </c>
      <c r="H154" s="115">
        <f t="shared" si="90"/>
        <v>2</v>
      </c>
      <c r="I154" s="116">
        <f t="shared" si="101"/>
        <v>1030.3689999999999</v>
      </c>
      <c r="J154" s="117">
        <f t="shared" si="91"/>
        <v>3.3787119941473841E-2</v>
      </c>
      <c r="K154" s="117">
        <f t="shared" si="92"/>
        <v>0.36068563224433181</v>
      </c>
      <c r="L154" s="117">
        <f t="shared" si="93"/>
        <v>0.17275364456811104</v>
      </c>
      <c r="M154" s="118">
        <f t="shared" si="94"/>
        <v>12.289</v>
      </c>
      <c r="N154" s="119">
        <f t="shared" si="95"/>
        <v>0.19410521861585511</v>
      </c>
      <c r="O154" s="119">
        <f t="shared" si="96"/>
        <v>27.368835824835571</v>
      </c>
      <c r="P154" s="220">
        <f t="shared" si="97"/>
        <v>7</v>
      </c>
      <c r="Q154" s="221">
        <f t="shared" si="98"/>
        <v>2</v>
      </c>
      <c r="R154" s="221">
        <f t="shared" si="99"/>
        <v>282</v>
      </c>
      <c r="T154">
        <v>514</v>
      </c>
      <c r="U154">
        <v>5600</v>
      </c>
      <c r="V154" t="s">
        <v>595</v>
      </c>
      <c r="W154">
        <v>1030.3689999999999</v>
      </c>
      <c r="X154">
        <v>610.00199999999995</v>
      </c>
      <c r="Y154">
        <v>1.6890000000000001</v>
      </c>
      <c r="Z154">
        <v>12.289</v>
      </c>
      <c r="AA154">
        <v>66.132479000000004</v>
      </c>
      <c r="AB154">
        <v>2.234426</v>
      </c>
      <c r="AC154">
        <v>23.853034999999998</v>
      </c>
      <c r="AD154" s="1">
        <v>178</v>
      </c>
      <c r="AE154">
        <v>2</v>
      </c>
      <c r="AF154">
        <v>282</v>
      </c>
      <c r="AG154">
        <v>77</v>
      </c>
      <c r="AH154">
        <v>15.580377</v>
      </c>
      <c r="AI154">
        <v>47.5</v>
      </c>
      <c r="AJ154">
        <v>0</v>
      </c>
      <c r="AK154">
        <v>7</v>
      </c>
      <c r="AL154">
        <v>1394</v>
      </c>
      <c r="AM154" t="s">
        <v>596</v>
      </c>
      <c r="AN154" t="s">
        <v>1147</v>
      </c>
      <c r="AO154">
        <v>962.60599999999999</v>
      </c>
      <c r="AR154" t="s">
        <v>117</v>
      </c>
      <c r="AS154" t="s">
        <v>119</v>
      </c>
      <c r="AT154" t="s">
        <v>237</v>
      </c>
      <c r="AU154" t="s">
        <v>595</v>
      </c>
      <c r="AV154" t="s">
        <v>48</v>
      </c>
      <c r="AW154">
        <v>2</v>
      </c>
      <c r="BB154">
        <v>0.77565384252339276</v>
      </c>
      <c r="BC154" t="s">
        <v>69</v>
      </c>
      <c r="BF154" t="s">
        <v>117</v>
      </c>
      <c r="BG154" t="s">
        <v>119</v>
      </c>
      <c r="BH154" t="s">
        <v>595</v>
      </c>
      <c r="BI154">
        <v>5600</v>
      </c>
      <c r="BJ154">
        <v>2</v>
      </c>
      <c r="BK154" t="s">
        <v>237</v>
      </c>
      <c r="BL154" t="s">
        <v>226</v>
      </c>
      <c r="BM154">
        <v>0.77565384252339276</v>
      </c>
      <c r="BN154" t="s">
        <v>69</v>
      </c>
      <c r="BO154" t="s">
        <v>191</v>
      </c>
      <c r="BP154">
        <v>1030.3689999999999</v>
      </c>
    </row>
    <row r="155" spans="1:68" ht="16.5">
      <c r="A155" s="125" t="str">
        <f t="shared" si="84"/>
        <v>삼환교통</v>
      </c>
      <c r="B155" s="126" t="str">
        <f t="shared" si="100"/>
        <v>우진국</v>
      </c>
      <c r="C155" s="127" t="str">
        <f t="shared" si="85"/>
        <v>F</v>
      </c>
      <c r="D155" s="128">
        <f t="shared" si="86"/>
        <v>0.79361711761918696</v>
      </c>
      <c r="E155" s="129">
        <f t="shared" si="87"/>
        <v>2451</v>
      </c>
      <c r="F155" s="130" t="str">
        <f t="shared" si="88"/>
        <v>79</v>
      </c>
      <c r="G155" s="131" t="str">
        <f t="shared" si="89"/>
        <v>70바3170</v>
      </c>
      <c r="H155" s="132">
        <f t="shared" si="90"/>
        <v>13</v>
      </c>
      <c r="I155" s="133">
        <f t="shared" si="101"/>
        <v>2232.643</v>
      </c>
      <c r="J155" s="134">
        <f t="shared" si="91"/>
        <v>3.5167265405621345E-2</v>
      </c>
      <c r="K155" s="134">
        <f t="shared" si="92"/>
        <v>0.39532385119393021</v>
      </c>
      <c r="L155" s="134">
        <f t="shared" si="93"/>
        <v>0.10167321869192701</v>
      </c>
      <c r="M155" s="135">
        <f t="shared" si="94"/>
        <v>13.297000000000001</v>
      </c>
      <c r="N155" s="136">
        <f t="shared" si="95"/>
        <v>4.4789964181465643E-2</v>
      </c>
      <c r="O155" s="136">
        <f t="shared" si="96"/>
        <v>43.580635148566074</v>
      </c>
      <c r="P155" s="218">
        <f t="shared" si="97"/>
        <v>43</v>
      </c>
      <c r="Q155" s="219">
        <f t="shared" si="98"/>
        <v>1</v>
      </c>
      <c r="R155" s="219">
        <f t="shared" si="99"/>
        <v>973</v>
      </c>
      <c r="T155">
        <v>514</v>
      </c>
      <c r="U155">
        <v>2451</v>
      </c>
      <c r="V155" t="s">
        <v>597</v>
      </c>
      <c r="W155">
        <v>2232.643</v>
      </c>
      <c r="X155">
        <v>1165.5630000000001</v>
      </c>
      <c r="Y155">
        <v>1.9159999999999999</v>
      </c>
      <c r="Z155">
        <v>13.297000000000001</v>
      </c>
      <c r="AA155">
        <v>137.1772</v>
      </c>
      <c r="AB155">
        <v>4.824147</v>
      </c>
      <c r="AC155">
        <v>54.229419</v>
      </c>
      <c r="AD155" s="1">
        <v>227</v>
      </c>
      <c r="AE155">
        <v>1</v>
      </c>
      <c r="AF155">
        <v>973</v>
      </c>
      <c r="AG155">
        <v>83</v>
      </c>
      <c r="AH155">
        <v>16.275611999999999</v>
      </c>
      <c r="AI155">
        <v>1499</v>
      </c>
      <c r="AJ155">
        <v>0</v>
      </c>
      <c r="AK155">
        <v>43</v>
      </c>
      <c r="AL155">
        <v>10791</v>
      </c>
      <c r="AM155" t="s">
        <v>598</v>
      </c>
      <c r="AN155" t="s">
        <v>1148</v>
      </c>
      <c r="AO155">
        <v>387.18799999999999</v>
      </c>
      <c r="AR155" t="s">
        <v>117</v>
      </c>
      <c r="AS155" t="s">
        <v>123</v>
      </c>
      <c r="AT155" t="s">
        <v>332</v>
      </c>
      <c r="AU155" t="s">
        <v>597</v>
      </c>
      <c r="AV155" t="s">
        <v>48</v>
      </c>
      <c r="AW155">
        <v>13</v>
      </c>
      <c r="BB155">
        <v>0.79361711761918696</v>
      </c>
      <c r="BC155" t="s">
        <v>69</v>
      </c>
      <c r="BF155" t="s">
        <v>117</v>
      </c>
      <c r="BG155" t="s">
        <v>123</v>
      </c>
      <c r="BH155" t="s">
        <v>597</v>
      </c>
      <c r="BI155">
        <v>2451</v>
      </c>
      <c r="BJ155">
        <v>13</v>
      </c>
      <c r="BK155" t="s">
        <v>332</v>
      </c>
      <c r="BL155" t="s">
        <v>337</v>
      </c>
      <c r="BM155">
        <v>0.79361711761918696</v>
      </c>
      <c r="BN155" t="s">
        <v>69</v>
      </c>
      <c r="BO155" t="s">
        <v>191</v>
      </c>
      <c r="BP155">
        <v>2185.5820000000003</v>
      </c>
    </row>
    <row r="156" spans="1:68" ht="16.5">
      <c r="A156" s="108" t="str">
        <f t="shared" si="84"/>
        <v>삼환교통</v>
      </c>
      <c r="B156" s="109" t="str">
        <f t="shared" si="100"/>
        <v>우창경</v>
      </c>
      <c r="C156" s="110" t="str">
        <f t="shared" si="85"/>
        <v>F</v>
      </c>
      <c r="D156" s="111">
        <f t="shared" si="86"/>
        <v>0.78310344827586209</v>
      </c>
      <c r="E156" s="112">
        <f t="shared" si="87"/>
        <v>2100</v>
      </c>
      <c r="F156" s="113" t="str">
        <f t="shared" si="88"/>
        <v>58</v>
      </c>
      <c r="G156" s="114" t="str">
        <f t="shared" si="89"/>
        <v>72아1195</v>
      </c>
      <c r="H156" s="115">
        <f t="shared" si="90"/>
        <v>1</v>
      </c>
      <c r="I156" s="116">
        <f t="shared" si="101"/>
        <v>1978.5409999999999</v>
      </c>
      <c r="J156" s="117">
        <f t="shared" si="91"/>
        <v>2.0542259536223077E-2</v>
      </c>
      <c r="K156" s="117">
        <f t="shared" si="92"/>
        <v>0.39022815592136867</v>
      </c>
      <c r="L156" s="117">
        <f t="shared" si="93"/>
        <v>0.17942514206175156</v>
      </c>
      <c r="M156" s="118">
        <f t="shared" si="94"/>
        <v>12.061999999999999</v>
      </c>
      <c r="N156" s="119">
        <f t="shared" si="95"/>
        <v>0</v>
      </c>
      <c r="O156" s="119">
        <f t="shared" si="96"/>
        <v>8.2889361403175368</v>
      </c>
      <c r="P156" s="220">
        <f t="shared" si="97"/>
        <v>5</v>
      </c>
      <c r="Q156" s="221">
        <f t="shared" si="98"/>
        <v>0</v>
      </c>
      <c r="R156" s="221">
        <f t="shared" si="99"/>
        <v>164</v>
      </c>
      <c r="T156">
        <v>514</v>
      </c>
      <c r="U156">
        <v>2100</v>
      </c>
      <c r="V156" t="s">
        <v>599</v>
      </c>
      <c r="W156">
        <v>1978.5409999999999</v>
      </c>
      <c r="X156">
        <v>871.24099999999999</v>
      </c>
      <c r="Y156">
        <v>2.2709999999999999</v>
      </c>
      <c r="Z156">
        <v>12.061999999999999</v>
      </c>
      <c r="AA156">
        <v>134.96441300000001</v>
      </c>
      <c r="AB156">
        <v>2.7724739999999999</v>
      </c>
      <c r="AC156">
        <v>52.666913999999998</v>
      </c>
      <c r="AD156" s="1">
        <v>355</v>
      </c>
      <c r="AE156">
        <v>0</v>
      </c>
      <c r="AF156">
        <v>164</v>
      </c>
      <c r="AG156">
        <v>74</v>
      </c>
      <c r="AH156">
        <v>14.659723</v>
      </c>
      <c r="AI156">
        <v>1613</v>
      </c>
      <c r="AJ156">
        <v>0</v>
      </c>
      <c r="AK156">
        <v>5</v>
      </c>
      <c r="AL156">
        <v>1283</v>
      </c>
      <c r="AM156" t="s">
        <v>600</v>
      </c>
      <c r="AN156" t="s">
        <v>1149</v>
      </c>
      <c r="AO156">
        <v>1978.5409999999999</v>
      </c>
      <c r="AR156" t="s">
        <v>117</v>
      </c>
      <c r="AS156" t="s">
        <v>121</v>
      </c>
      <c r="AT156" t="s">
        <v>275</v>
      </c>
      <c r="AU156" t="s">
        <v>599</v>
      </c>
      <c r="AV156" t="s">
        <v>48</v>
      </c>
      <c r="AW156">
        <v>1</v>
      </c>
      <c r="BB156">
        <v>0.78310344827586209</v>
      </c>
      <c r="BC156" t="s">
        <v>69</v>
      </c>
      <c r="BF156" t="s">
        <v>117</v>
      </c>
      <c r="BG156" t="s">
        <v>121</v>
      </c>
      <c r="BH156" t="s">
        <v>599</v>
      </c>
      <c r="BI156">
        <v>2100</v>
      </c>
      <c r="BJ156">
        <v>1</v>
      </c>
      <c r="BK156" t="s">
        <v>275</v>
      </c>
      <c r="BL156" t="s">
        <v>178</v>
      </c>
      <c r="BM156">
        <v>0.78310344827586209</v>
      </c>
      <c r="BN156" t="s">
        <v>69</v>
      </c>
      <c r="BO156" t="s">
        <v>191</v>
      </c>
      <c r="BP156">
        <v>1978.5409999999999</v>
      </c>
    </row>
    <row r="157" spans="1:68" ht="16.5">
      <c r="A157" s="125" t="str">
        <f t="shared" si="84"/>
        <v>삼환교통</v>
      </c>
      <c r="B157" s="126" t="str">
        <f t="shared" si="100"/>
        <v>유대용</v>
      </c>
      <c r="C157" s="127" t="str">
        <f t="shared" si="85"/>
        <v>B</v>
      </c>
      <c r="D157" s="128">
        <f t="shared" si="86"/>
        <v>0.90368421052631587</v>
      </c>
      <c r="E157" s="129">
        <f t="shared" si="87"/>
        <v>4105</v>
      </c>
      <c r="F157" s="130" t="str">
        <f t="shared" si="88"/>
        <v>23</v>
      </c>
      <c r="G157" s="131" t="str">
        <f t="shared" si="89"/>
        <v>70바3116</v>
      </c>
      <c r="H157" s="132">
        <f t="shared" si="90"/>
        <v>1</v>
      </c>
      <c r="I157" s="133">
        <f t="shared" si="101"/>
        <v>1501.143</v>
      </c>
      <c r="J157" s="134">
        <f t="shared" si="91"/>
        <v>6.9947019807046831E-3</v>
      </c>
      <c r="K157" s="134">
        <f t="shared" si="92"/>
        <v>0.3546838681385508</v>
      </c>
      <c r="L157" s="134">
        <f t="shared" si="93"/>
        <v>0.26912825760104131</v>
      </c>
      <c r="M157" s="135">
        <f t="shared" si="94"/>
        <v>14.657</v>
      </c>
      <c r="N157" s="136">
        <f t="shared" si="95"/>
        <v>6.6615905346792403E-2</v>
      </c>
      <c r="O157" s="136">
        <f t="shared" si="96"/>
        <v>20.784162468199231</v>
      </c>
      <c r="P157" s="218">
        <f t="shared" si="97"/>
        <v>1</v>
      </c>
      <c r="Q157" s="219">
        <f t="shared" si="98"/>
        <v>1</v>
      </c>
      <c r="R157" s="219">
        <f t="shared" si="99"/>
        <v>312</v>
      </c>
      <c r="T157">
        <v>514</v>
      </c>
      <c r="U157">
        <v>4105</v>
      </c>
      <c r="V157" t="s">
        <v>601</v>
      </c>
      <c r="W157">
        <v>1501.143</v>
      </c>
      <c r="X157">
        <v>874.16200000000003</v>
      </c>
      <c r="Y157">
        <v>1.7170000000000001</v>
      </c>
      <c r="Z157">
        <v>14.657</v>
      </c>
      <c r="AA157">
        <v>85.377189999999999</v>
      </c>
      <c r="AB157">
        <v>0.59718800000000005</v>
      </c>
      <c r="AC157">
        <v>30.281911999999998</v>
      </c>
      <c r="AD157" s="1">
        <v>404</v>
      </c>
      <c r="AE157">
        <v>1</v>
      </c>
      <c r="AF157">
        <v>312</v>
      </c>
      <c r="AG157">
        <v>81</v>
      </c>
      <c r="AH157">
        <v>17.582483</v>
      </c>
      <c r="AI157">
        <v>1291.2</v>
      </c>
      <c r="AJ157">
        <v>0</v>
      </c>
      <c r="AK157">
        <v>1</v>
      </c>
      <c r="AL157">
        <v>27</v>
      </c>
      <c r="AM157" t="s">
        <v>602</v>
      </c>
      <c r="AN157" t="s">
        <v>1150</v>
      </c>
      <c r="AO157">
        <v>1501.143</v>
      </c>
      <c r="AR157" t="s">
        <v>117</v>
      </c>
      <c r="AS157" t="s">
        <v>119</v>
      </c>
      <c r="AT157" t="s">
        <v>226</v>
      </c>
      <c r="AU157" t="s">
        <v>601</v>
      </c>
      <c r="AV157" t="s">
        <v>48</v>
      </c>
      <c r="AW157">
        <v>1</v>
      </c>
      <c r="BB157">
        <v>0.90368421052631587</v>
      </c>
      <c r="BC157" t="s">
        <v>67</v>
      </c>
      <c r="BF157" t="s">
        <v>117</v>
      </c>
      <c r="BG157" t="s">
        <v>119</v>
      </c>
      <c r="BH157" t="s">
        <v>601</v>
      </c>
      <c r="BI157">
        <v>4105</v>
      </c>
      <c r="BJ157">
        <v>1</v>
      </c>
      <c r="BK157" t="s">
        <v>226</v>
      </c>
      <c r="BL157" t="s">
        <v>178</v>
      </c>
      <c r="BM157">
        <v>0.90368421052631587</v>
      </c>
      <c r="BN157" t="s">
        <v>67</v>
      </c>
      <c r="BO157" t="s">
        <v>179</v>
      </c>
      <c r="BP157">
        <v>1501.143</v>
      </c>
    </row>
    <row r="158" spans="1:68" ht="16.5">
      <c r="A158" s="108" t="str">
        <f t="shared" si="84"/>
        <v>삼환교통</v>
      </c>
      <c r="B158" s="109" t="str">
        <f t="shared" si="100"/>
        <v>유민호</v>
      </c>
      <c r="C158" s="110" t="str">
        <f t="shared" si="85"/>
        <v>D</v>
      </c>
      <c r="D158" s="111">
        <f t="shared" si="86"/>
        <v>0.83347617789203765</v>
      </c>
      <c r="E158" s="112">
        <f t="shared" si="87"/>
        <v>2782</v>
      </c>
      <c r="F158" s="113" t="str">
        <f t="shared" si="88"/>
        <v>14</v>
      </c>
      <c r="G158" s="114" t="str">
        <f t="shared" si="89"/>
        <v>70바3110</v>
      </c>
      <c r="H158" s="115">
        <f t="shared" si="90"/>
        <v>6</v>
      </c>
      <c r="I158" s="116">
        <f t="shared" si="101"/>
        <v>1056.9960000000001</v>
      </c>
      <c r="J158" s="117">
        <f t="shared" si="91"/>
        <v>2.195510455321896E-2</v>
      </c>
      <c r="K158" s="117">
        <f t="shared" si="92"/>
        <v>0.39489049352646649</v>
      </c>
      <c r="L158" s="117">
        <f t="shared" si="93"/>
        <v>0.15610276670867249</v>
      </c>
      <c r="M158" s="118">
        <f t="shared" si="94"/>
        <v>11.587</v>
      </c>
      <c r="N158" s="119">
        <f t="shared" si="95"/>
        <v>0.37843094959678181</v>
      </c>
      <c r="O158" s="119">
        <f t="shared" si="96"/>
        <v>9.5553814773187398</v>
      </c>
      <c r="P158" s="220">
        <f t="shared" si="97"/>
        <v>22</v>
      </c>
      <c r="Q158" s="221">
        <f t="shared" si="98"/>
        <v>4</v>
      </c>
      <c r="R158" s="221">
        <f t="shared" si="99"/>
        <v>101</v>
      </c>
      <c r="T158">
        <v>514</v>
      </c>
      <c r="U158">
        <v>2782</v>
      </c>
      <c r="V158" t="s">
        <v>895</v>
      </c>
      <c r="W158">
        <v>1056.9960000000001</v>
      </c>
      <c r="X158">
        <v>570.78300000000002</v>
      </c>
      <c r="Y158">
        <v>1.8520000000000001</v>
      </c>
      <c r="Z158">
        <v>11.587</v>
      </c>
      <c r="AA158">
        <v>71.306652</v>
      </c>
      <c r="AB158">
        <v>1.565545</v>
      </c>
      <c r="AC158">
        <v>28.158318999999999</v>
      </c>
      <c r="AD158" s="1">
        <v>165</v>
      </c>
      <c r="AE158">
        <v>4</v>
      </c>
      <c r="AF158">
        <v>101</v>
      </c>
      <c r="AG158">
        <v>79</v>
      </c>
      <c r="AH158">
        <v>14.823245</v>
      </c>
      <c r="AI158">
        <v>385.7</v>
      </c>
      <c r="AJ158">
        <v>0</v>
      </c>
      <c r="AK158">
        <v>22</v>
      </c>
      <c r="AL158">
        <v>10955</v>
      </c>
      <c r="AM158" t="s">
        <v>896</v>
      </c>
      <c r="AN158" t="s">
        <v>1151</v>
      </c>
      <c r="AO158">
        <v>191.37</v>
      </c>
      <c r="AR158" t="s">
        <v>117</v>
      </c>
      <c r="AS158" t="s">
        <v>118</v>
      </c>
      <c r="AT158" t="s">
        <v>203</v>
      </c>
      <c r="AU158" t="s">
        <v>895</v>
      </c>
      <c r="AV158" t="s">
        <v>48</v>
      </c>
      <c r="AW158">
        <v>6</v>
      </c>
      <c r="BB158">
        <v>0.83347617789203765</v>
      </c>
      <c r="BC158" t="s">
        <v>66</v>
      </c>
      <c r="BF158" t="s">
        <v>117</v>
      </c>
      <c r="BG158" t="s">
        <v>118</v>
      </c>
      <c r="BH158" t="s">
        <v>895</v>
      </c>
      <c r="BI158">
        <v>2782</v>
      </c>
      <c r="BJ158">
        <v>6</v>
      </c>
      <c r="BK158" t="s">
        <v>203</v>
      </c>
      <c r="BL158" t="s">
        <v>349</v>
      </c>
      <c r="BM158">
        <v>0.83347617789203765</v>
      </c>
      <c r="BN158" t="s">
        <v>66</v>
      </c>
      <c r="BO158" t="s">
        <v>182</v>
      </c>
      <c r="BP158">
        <v>931.90800000000002</v>
      </c>
    </row>
    <row r="159" spans="1:68" ht="16.5">
      <c r="A159" s="125" t="str">
        <f t="shared" si="84"/>
        <v>삼환교통</v>
      </c>
      <c r="B159" s="126" t="str">
        <f t="shared" si="100"/>
        <v>유봉모</v>
      </c>
      <c r="C159" s="127" t="str">
        <f t="shared" si="85"/>
        <v>D</v>
      </c>
      <c r="D159" s="128">
        <f t="shared" si="86"/>
        <v>0.8327849395958965</v>
      </c>
      <c r="E159" s="129">
        <f t="shared" si="87"/>
        <v>9727</v>
      </c>
      <c r="F159" s="130" t="str">
        <f t="shared" si="88"/>
        <v>62</v>
      </c>
      <c r="G159" s="131" t="str">
        <f t="shared" si="89"/>
        <v>70바3176</v>
      </c>
      <c r="H159" s="132">
        <f t="shared" si="90"/>
        <v>3</v>
      </c>
      <c r="I159" s="133">
        <f t="shared" si="101"/>
        <v>1929.337</v>
      </c>
      <c r="J159" s="134">
        <f t="shared" si="91"/>
        <v>1.3344092888433927E-2</v>
      </c>
      <c r="K159" s="134">
        <f t="shared" si="92"/>
        <v>0.38230496338218178</v>
      </c>
      <c r="L159" s="134">
        <f t="shared" si="93"/>
        <v>0.23064918155822442</v>
      </c>
      <c r="M159" s="135">
        <f t="shared" si="94"/>
        <v>11.061</v>
      </c>
      <c r="N159" s="136">
        <f t="shared" si="95"/>
        <v>5.1831276754657173E-2</v>
      </c>
      <c r="O159" s="136">
        <f t="shared" si="96"/>
        <v>13.165144295682921</v>
      </c>
      <c r="P159" s="218">
        <f t="shared" si="97"/>
        <v>11</v>
      </c>
      <c r="Q159" s="219">
        <f t="shared" si="98"/>
        <v>1</v>
      </c>
      <c r="R159" s="219">
        <f t="shared" si="99"/>
        <v>254</v>
      </c>
      <c r="T159">
        <v>514</v>
      </c>
      <c r="U159">
        <v>9727</v>
      </c>
      <c r="V159" t="s">
        <v>603</v>
      </c>
      <c r="W159">
        <v>1929.337</v>
      </c>
      <c r="X159">
        <v>959.00400000000002</v>
      </c>
      <c r="Y159">
        <v>2.012</v>
      </c>
      <c r="Z159">
        <v>11.061</v>
      </c>
      <c r="AA159">
        <v>131.933584</v>
      </c>
      <c r="AB159">
        <v>1.760534</v>
      </c>
      <c r="AC159">
        <v>50.438864000000002</v>
      </c>
      <c r="AD159" s="1">
        <v>445</v>
      </c>
      <c r="AE159">
        <v>1</v>
      </c>
      <c r="AF159">
        <v>254</v>
      </c>
      <c r="AG159">
        <v>92</v>
      </c>
      <c r="AH159">
        <v>14.623547</v>
      </c>
      <c r="AI159">
        <v>208.1</v>
      </c>
      <c r="AJ159">
        <v>58.6</v>
      </c>
      <c r="AK159">
        <v>11</v>
      </c>
      <c r="AL159">
        <v>1011</v>
      </c>
      <c r="AM159" t="s">
        <v>604</v>
      </c>
      <c r="AN159" t="s">
        <v>1152</v>
      </c>
      <c r="AO159">
        <v>1707.4639999999999</v>
      </c>
      <c r="AR159" t="s">
        <v>117</v>
      </c>
      <c r="AS159" t="s">
        <v>122</v>
      </c>
      <c r="AT159" t="s">
        <v>305</v>
      </c>
      <c r="AU159" t="s">
        <v>603</v>
      </c>
      <c r="AV159" t="s">
        <v>48</v>
      </c>
      <c r="AW159">
        <v>3</v>
      </c>
      <c r="BB159">
        <v>0.8327849395958965</v>
      </c>
      <c r="BC159" t="s">
        <v>66</v>
      </c>
      <c r="BF159" t="s">
        <v>117</v>
      </c>
      <c r="BG159" t="s">
        <v>122</v>
      </c>
      <c r="BH159" t="s">
        <v>603</v>
      </c>
      <c r="BI159">
        <v>9727</v>
      </c>
      <c r="BJ159">
        <v>3</v>
      </c>
      <c r="BK159" t="s">
        <v>305</v>
      </c>
      <c r="BL159" t="s">
        <v>293</v>
      </c>
      <c r="BM159">
        <v>0.8327849395958965</v>
      </c>
      <c r="BN159" t="s">
        <v>66</v>
      </c>
      <c r="BO159" t="s">
        <v>182</v>
      </c>
      <c r="BP159">
        <v>1929.337</v>
      </c>
    </row>
    <row r="160" spans="1:68" ht="16.5">
      <c r="A160" s="108" t="str">
        <f t="shared" si="84"/>
        <v>삼환교통</v>
      </c>
      <c r="B160" s="109" t="str">
        <f t="shared" si="100"/>
        <v>유상기</v>
      </c>
      <c r="C160" s="110" t="str">
        <f t="shared" si="85"/>
        <v>B</v>
      </c>
      <c r="D160" s="111">
        <f t="shared" si="86"/>
        <v>0.91526315789473689</v>
      </c>
      <c r="E160" s="112">
        <f t="shared" si="87"/>
        <v>3384</v>
      </c>
      <c r="F160" s="113" t="str">
        <f t="shared" si="88"/>
        <v>23</v>
      </c>
      <c r="G160" s="114" t="str">
        <f t="shared" si="89"/>
        <v>70바3122</v>
      </c>
      <c r="H160" s="115">
        <f t="shared" si="90"/>
        <v>1</v>
      </c>
      <c r="I160" s="116">
        <f t="shared" si="101"/>
        <v>695.27</v>
      </c>
      <c r="J160" s="117">
        <f t="shared" si="91"/>
        <v>1.9871392031750479E-2</v>
      </c>
      <c r="K160" s="117">
        <f t="shared" si="92"/>
        <v>0.33191244385639695</v>
      </c>
      <c r="L160" s="117">
        <f t="shared" si="93"/>
        <v>0.2718368403641751</v>
      </c>
      <c r="M160" s="118">
        <f t="shared" si="94"/>
        <v>11.04</v>
      </c>
      <c r="N160" s="119">
        <f t="shared" si="95"/>
        <v>0</v>
      </c>
      <c r="O160" s="119">
        <f t="shared" si="96"/>
        <v>14.814388654767214</v>
      </c>
      <c r="P160" s="220">
        <f t="shared" si="97"/>
        <v>0</v>
      </c>
      <c r="Q160" s="221">
        <f t="shared" si="98"/>
        <v>0</v>
      </c>
      <c r="R160" s="221">
        <f t="shared" si="99"/>
        <v>103</v>
      </c>
      <c r="T160">
        <v>514</v>
      </c>
      <c r="U160">
        <v>3384</v>
      </c>
      <c r="V160" t="s">
        <v>605</v>
      </c>
      <c r="W160">
        <v>695.27</v>
      </c>
      <c r="X160">
        <v>399.87900000000002</v>
      </c>
      <c r="Y160">
        <v>1.7390000000000001</v>
      </c>
      <c r="Z160">
        <v>11.04</v>
      </c>
      <c r="AA160">
        <v>43.081933999999997</v>
      </c>
      <c r="AB160">
        <v>0.85609800000000003</v>
      </c>
      <c r="AC160">
        <v>14.299429999999999</v>
      </c>
      <c r="AD160" s="1">
        <v>189</v>
      </c>
      <c r="AE160">
        <v>0</v>
      </c>
      <c r="AF160">
        <v>103</v>
      </c>
      <c r="AG160">
        <v>61</v>
      </c>
      <c r="AH160">
        <v>16.138318999999999</v>
      </c>
      <c r="AI160">
        <v>0</v>
      </c>
      <c r="AJ160">
        <v>0</v>
      </c>
      <c r="AK160">
        <v>0</v>
      </c>
      <c r="AL160">
        <v>0</v>
      </c>
      <c r="AM160" t="s">
        <v>606</v>
      </c>
      <c r="AN160" t="s">
        <v>1153</v>
      </c>
      <c r="AO160">
        <v>695.27</v>
      </c>
      <c r="AR160" t="s">
        <v>117</v>
      </c>
      <c r="AS160" t="s">
        <v>119</v>
      </c>
      <c r="AT160" t="s">
        <v>228</v>
      </c>
      <c r="AU160" t="s">
        <v>605</v>
      </c>
      <c r="AV160" t="s">
        <v>48</v>
      </c>
      <c r="AW160">
        <v>1</v>
      </c>
      <c r="BB160">
        <v>0.91526315789473689</v>
      </c>
      <c r="BC160" t="s">
        <v>67</v>
      </c>
      <c r="BF160" t="s">
        <v>117</v>
      </c>
      <c r="BG160" t="s">
        <v>119</v>
      </c>
      <c r="BH160" t="s">
        <v>605</v>
      </c>
      <c r="BI160">
        <v>3384</v>
      </c>
      <c r="BJ160">
        <v>1</v>
      </c>
      <c r="BK160" t="s">
        <v>228</v>
      </c>
      <c r="BL160" t="s">
        <v>178</v>
      </c>
      <c r="BM160">
        <v>0.91526315789473689</v>
      </c>
      <c r="BN160" t="s">
        <v>67</v>
      </c>
      <c r="BO160" t="s">
        <v>179</v>
      </c>
      <c r="BP160">
        <v>695.27</v>
      </c>
    </row>
    <row r="161" spans="1:68" ht="16.5">
      <c r="A161" s="125" t="str">
        <f t="shared" si="84"/>
        <v>삼환교통</v>
      </c>
      <c r="B161" s="126" t="str">
        <f t="shared" si="100"/>
        <v>유수훈</v>
      </c>
      <c r="C161" s="127" t="str">
        <f t="shared" si="85"/>
        <v>F</v>
      </c>
      <c r="D161" s="128">
        <f t="shared" si="86"/>
        <v>0.78137931034482766</v>
      </c>
      <c r="E161" s="129">
        <f t="shared" si="87"/>
        <v>5387</v>
      </c>
      <c r="F161" s="130" t="str">
        <f t="shared" si="88"/>
        <v>58</v>
      </c>
      <c r="G161" s="131" t="str">
        <f t="shared" si="89"/>
        <v>72아1201</v>
      </c>
      <c r="H161" s="132">
        <f t="shared" si="90"/>
        <v>1</v>
      </c>
      <c r="I161" s="133">
        <f t="shared" si="101"/>
        <v>1779.902</v>
      </c>
      <c r="J161" s="134">
        <f t="shared" si="91"/>
        <v>1.835335084420104E-2</v>
      </c>
      <c r="K161" s="134">
        <f t="shared" si="92"/>
        <v>0.39751879822814951</v>
      </c>
      <c r="L161" s="134">
        <f t="shared" si="93"/>
        <v>0.26181216718673272</v>
      </c>
      <c r="M161" s="135">
        <f t="shared" si="94"/>
        <v>12.638</v>
      </c>
      <c r="N161" s="136">
        <f t="shared" si="95"/>
        <v>0</v>
      </c>
      <c r="O161" s="136">
        <f t="shared" si="96"/>
        <v>15.057008756661883</v>
      </c>
      <c r="P161" s="218">
        <f t="shared" si="97"/>
        <v>8</v>
      </c>
      <c r="Q161" s="219">
        <f t="shared" si="98"/>
        <v>0</v>
      </c>
      <c r="R161" s="219">
        <f t="shared" si="99"/>
        <v>268</v>
      </c>
      <c r="T161">
        <v>514</v>
      </c>
      <c r="U161">
        <v>5387</v>
      </c>
      <c r="V161" t="s">
        <v>607</v>
      </c>
      <c r="W161">
        <v>1779.902</v>
      </c>
      <c r="X161">
        <v>785.64200000000005</v>
      </c>
      <c r="Y161">
        <v>2.266</v>
      </c>
      <c r="Z161">
        <v>12.638</v>
      </c>
      <c r="AA161">
        <v>125.34692</v>
      </c>
      <c r="AB161">
        <v>2.3005360000000001</v>
      </c>
      <c r="AC161">
        <v>49.827756999999998</v>
      </c>
      <c r="AD161" s="1">
        <v>466</v>
      </c>
      <c r="AE161">
        <v>0</v>
      </c>
      <c r="AF161">
        <v>268</v>
      </c>
      <c r="AG161">
        <v>71</v>
      </c>
      <c r="AH161">
        <v>14.199806000000001</v>
      </c>
      <c r="AI161">
        <v>882.8</v>
      </c>
      <c r="AJ161">
        <v>0</v>
      </c>
      <c r="AK161">
        <v>8</v>
      </c>
      <c r="AL161">
        <v>1801</v>
      </c>
      <c r="AM161" t="s">
        <v>608</v>
      </c>
      <c r="AN161" t="s">
        <v>1154</v>
      </c>
      <c r="AO161">
        <v>1779.902</v>
      </c>
      <c r="AR161" t="s">
        <v>117</v>
      </c>
      <c r="AS161" t="s">
        <v>121</v>
      </c>
      <c r="AT161" t="s">
        <v>284</v>
      </c>
      <c r="AU161" t="s">
        <v>607</v>
      </c>
      <c r="AV161" t="s">
        <v>48</v>
      </c>
      <c r="AW161">
        <v>1</v>
      </c>
      <c r="BB161">
        <v>0.78137931034482766</v>
      </c>
      <c r="BC161" t="s">
        <v>69</v>
      </c>
      <c r="BF161" t="s">
        <v>117</v>
      </c>
      <c r="BG161" t="s">
        <v>121</v>
      </c>
      <c r="BH161" t="s">
        <v>607</v>
      </c>
      <c r="BI161">
        <v>5387</v>
      </c>
      <c r="BJ161">
        <v>1</v>
      </c>
      <c r="BK161" t="s">
        <v>284</v>
      </c>
      <c r="BL161" t="s">
        <v>178</v>
      </c>
      <c r="BM161">
        <v>0.78137931034482766</v>
      </c>
      <c r="BN161" t="s">
        <v>69</v>
      </c>
      <c r="BO161" t="s">
        <v>191</v>
      </c>
      <c r="BP161">
        <v>1779.902</v>
      </c>
    </row>
    <row r="162" spans="1:68" ht="16.5">
      <c r="A162" s="108" t="str">
        <f t="shared" si="84"/>
        <v>삼환교통</v>
      </c>
      <c r="B162" s="109" t="str">
        <f t="shared" si="100"/>
        <v>유원하</v>
      </c>
      <c r="C162" s="110" t="str">
        <f t="shared" si="85"/>
        <v>B</v>
      </c>
      <c r="D162" s="111">
        <f t="shared" si="86"/>
        <v>0.92576605825051583</v>
      </c>
      <c r="E162" s="112">
        <f t="shared" si="87"/>
        <v>8721</v>
      </c>
      <c r="F162" s="113" t="str">
        <f t="shared" si="88"/>
        <v>4</v>
      </c>
      <c r="G162" s="114" t="str">
        <f t="shared" si="89"/>
        <v>72아1230</v>
      </c>
      <c r="H162" s="115">
        <f t="shared" si="90"/>
        <v>2</v>
      </c>
      <c r="I162" s="116">
        <f t="shared" si="101"/>
        <v>2334.2330000000002</v>
      </c>
      <c r="J162" s="117">
        <f t="shared" si="91"/>
        <v>1.9584655570622288E-2</v>
      </c>
      <c r="K162" s="117">
        <f t="shared" si="92"/>
        <v>0.30889589450072769</v>
      </c>
      <c r="L162" s="117">
        <f t="shared" si="93"/>
        <v>0.24590518598614619</v>
      </c>
      <c r="M162" s="118">
        <f t="shared" si="94"/>
        <v>8.4670000000000005</v>
      </c>
      <c r="N162" s="119">
        <f t="shared" si="95"/>
        <v>8.5681249472524798E-2</v>
      </c>
      <c r="O162" s="119">
        <f t="shared" si="96"/>
        <v>5.1837155930877508</v>
      </c>
      <c r="P162" s="220">
        <f t="shared" si="97"/>
        <v>1</v>
      </c>
      <c r="Q162" s="221">
        <f t="shared" si="98"/>
        <v>2</v>
      </c>
      <c r="R162" s="221">
        <f t="shared" si="99"/>
        <v>121</v>
      </c>
      <c r="T162">
        <v>514</v>
      </c>
      <c r="U162">
        <v>8721</v>
      </c>
      <c r="V162" t="s">
        <v>609</v>
      </c>
      <c r="W162">
        <v>2334.2330000000002</v>
      </c>
      <c r="X162">
        <v>870.07</v>
      </c>
      <c r="Y162">
        <v>2.6829999999999998</v>
      </c>
      <c r="Z162">
        <v>8.4670000000000005</v>
      </c>
      <c r="AA162">
        <v>145.36441500000001</v>
      </c>
      <c r="AB162">
        <v>2.8469120000000001</v>
      </c>
      <c r="AC162">
        <v>44.902470999999998</v>
      </c>
      <c r="AD162" s="1">
        <v>574</v>
      </c>
      <c r="AE162">
        <v>2</v>
      </c>
      <c r="AF162">
        <v>121</v>
      </c>
      <c r="AG162">
        <v>67</v>
      </c>
      <c r="AH162">
        <v>16.057801999999999</v>
      </c>
      <c r="AI162">
        <v>38.799999999999997</v>
      </c>
      <c r="AJ162">
        <v>0</v>
      </c>
      <c r="AK162">
        <v>1</v>
      </c>
      <c r="AL162">
        <v>199</v>
      </c>
      <c r="AM162" t="s">
        <v>610</v>
      </c>
      <c r="AN162" t="s">
        <v>1155</v>
      </c>
      <c r="AO162">
        <v>2229.9540000000002</v>
      </c>
      <c r="AR162" t="s">
        <v>117</v>
      </c>
      <c r="AS162" t="s">
        <v>120</v>
      </c>
      <c r="AT162" t="s">
        <v>269</v>
      </c>
      <c r="AU162" t="s">
        <v>609</v>
      </c>
      <c r="AV162" t="s">
        <v>48</v>
      </c>
      <c r="AW162">
        <v>2</v>
      </c>
      <c r="BB162">
        <v>0.92576605825051583</v>
      </c>
      <c r="BC162" t="s">
        <v>67</v>
      </c>
      <c r="BF162" t="s">
        <v>117</v>
      </c>
      <c r="BG162" t="s">
        <v>120</v>
      </c>
      <c r="BH162" t="s">
        <v>609</v>
      </c>
      <c r="BI162">
        <v>8721</v>
      </c>
      <c r="BJ162">
        <v>2</v>
      </c>
      <c r="BK162" t="s">
        <v>269</v>
      </c>
      <c r="BL162" t="s">
        <v>262</v>
      </c>
      <c r="BM162">
        <v>0.92576605825051583</v>
      </c>
      <c r="BN162" t="s">
        <v>67</v>
      </c>
      <c r="BO162" t="s">
        <v>179</v>
      </c>
      <c r="BP162">
        <v>2334.2330000000002</v>
      </c>
    </row>
    <row r="163" spans="1:68" ht="16.5">
      <c r="A163" s="125" t="str">
        <f t="shared" si="84"/>
        <v>삼환교통</v>
      </c>
      <c r="B163" s="126" t="str">
        <f t="shared" si="100"/>
        <v>유재덕</v>
      </c>
      <c r="C163" s="127" t="str">
        <f t="shared" si="85"/>
        <v>C</v>
      </c>
      <c r="D163" s="128">
        <f t="shared" si="86"/>
        <v>0.89227272727272722</v>
      </c>
      <c r="E163" s="129">
        <f t="shared" si="87"/>
        <v>3551</v>
      </c>
      <c r="F163" s="130" t="str">
        <f t="shared" si="88"/>
        <v>14</v>
      </c>
      <c r="G163" s="131" t="str">
        <f t="shared" si="89"/>
        <v>70바3146</v>
      </c>
      <c r="H163" s="132">
        <f t="shared" si="90"/>
        <v>1</v>
      </c>
      <c r="I163" s="133">
        <f t="shared" si="101"/>
        <v>2236.799</v>
      </c>
      <c r="J163" s="134">
        <f t="shared" si="91"/>
        <v>6.3139165640432125E-3</v>
      </c>
      <c r="K163" s="134">
        <f t="shared" si="92"/>
        <v>0.36877741317552054</v>
      </c>
      <c r="L163" s="134">
        <f t="shared" si="93"/>
        <v>0.15021465943073115</v>
      </c>
      <c r="M163" s="135">
        <f t="shared" si="94"/>
        <v>10.872999999999999</v>
      </c>
      <c r="N163" s="136">
        <f t="shared" si="95"/>
        <v>0.80472138980748831</v>
      </c>
      <c r="O163" s="136">
        <f t="shared" si="96"/>
        <v>5.7224632164088058</v>
      </c>
      <c r="P163" s="218">
        <f t="shared" si="97"/>
        <v>1</v>
      </c>
      <c r="Q163" s="219">
        <f t="shared" si="98"/>
        <v>18</v>
      </c>
      <c r="R163" s="219">
        <f t="shared" si="99"/>
        <v>128</v>
      </c>
      <c r="T163">
        <v>514</v>
      </c>
      <c r="U163">
        <v>3551</v>
      </c>
      <c r="V163" t="s">
        <v>611</v>
      </c>
      <c r="W163">
        <v>2236.799</v>
      </c>
      <c r="X163">
        <v>1139.319</v>
      </c>
      <c r="Y163">
        <v>1.9630000000000001</v>
      </c>
      <c r="Z163">
        <v>10.872999999999999</v>
      </c>
      <c r="AA163">
        <v>146.89218500000001</v>
      </c>
      <c r="AB163">
        <v>0.92746499999999998</v>
      </c>
      <c r="AC163">
        <v>54.170520000000003</v>
      </c>
      <c r="AD163" s="1">
        <v>336</v>
      </c>
      <c r="AE163">
        <v>18</v>
      </c>
      <c r="AF163">
        <v>128</v>
      </c>
      <c r="AG163">
        <v>79</v>
      </c>
      <c r="AH163">
        <v>15.227487999999999</v>
      </c>
      <c r="AI163">
        <v>386.3</v>
      </c>
      <c r="AJ163">
        <v>0</v>
      </c>
      <c r="AK163">
        <v>1</v>
      </c>
      <c r="AL163">
        <v>4</v>
      </c>
      <c r="AM163" t="s">
        <v>612</v>
      </c>
      <c r="AN163" t="s">
        <v>1156</v>
      </c>
      <c r="AO163">
        <v>2236.799</v>
      </c>
      <c r="AR163" t="s">
        <v>117</v>
      </c>
      <c r="AS163" t="s">
        <v>118</v>
      </c>
      <c r="AT163" t="s">
        <v>212</v>
      </c>
      <c r="AU163" t="s">
        <v>611</v>
      </c>
      <c r="AV163" t="s">
        <v>48</v>
      </c>
      <c r="AW163">
        <v>1</v>
      </c>
      <c r="BB163">
        <v>0.89227272727272722</v>
      </c>
      <c r="BC163" t="s">
        <v>68</v>
      </c>
      <c r="BF163" t="s">
        <v>117</v>
      </c>
      <c r="BG163" t="s">
        <v>118</v>
      </c>
      <c r="BH163" t="s">
        <v>611</v>
      </c>
      <c r="BI163">
        <v>3551</v>
      </c>
      <c r="BJ163">
        <v>1</v>
      </c>
      <c r="BK163" t="s">
        <v>212</v>
      </c>
      <c r="BL163" t="s">
        <v>178</v>
      </c>
      <c r="BM163">
        <v>0.89227272727272722</v>
      </c>
      <c r="BN163" t="s">
        <v>68</v>
      </c>
      <c r="BO163" t="s">
        <v>180</v>
      </c>
      <c r="BP163">
        <v>2236.799</v>
      </c>
    </row>
    <row r="164" spans="1:68" ht="16.5">
      <c r="A164" s="108" t="str">
        <f t="shared" si="84"/>
        <v>삼환교통</v>
      </c>
      <c r="B164" s="109" t="str">
        <f t="shared" si="100"/>
        <v>유재신</v>
      </c>
      <c r="C164" s="110" t="str">
        <f t="shared" si="85"/>
        <v>D</v>
      </c>
      <c r="D164" s="111">
        <f t="shared" si="86"/>
        <v>0.83531250000000001</v>
      </c>
      <c r="E164" s="112">
        <f t="shared" si="87"/>
        <v>9856</v>
      </c>
      <c r="F164" s="113" t="str">
        <f t="shared" si="88"/>
        <v>급행99</v>
      </c>
      <c r="G164" s="114" t="str">
        <f t="shared" si="89"/>
        <v>70바3149</v>
      </c>
      <c r="H164" s="115">
        <f t="shared" si="90"/>
        <v>1</v>
      </c>
      <c r="I164" s="116">
        <f t="shared" si="101"/>
        <v>2588.2469999999998</v>
      </c>
      <c r="J164" s="117">
        <f t="shared" si="91"/>
        <v>5.1530400645959018E-3</v>
      </c>
      <c r="K164" s="117">
        <f t="shared" si="92"/>
        <v>0.33096044092095772</v>
      </c>
      <c r="L164" s="117">
        <f t="shared" si="93"/>
        <v>0.19704456336663387</v>
      </c>
      <c r="M164" s="118">
        <f t="shared" si="94"/>
        <v>12.204000000000001</v>
      </c>
      <c r="N164" s="119">
        <f t="shared" si="95"/>
        <v>0</v>
      </c>
      <c r="O164" s="119">
        <f t="shared" si="96"/>
        <v>3.8636188895418409</v>
      </c>
      <c r="P164" s="220">
        <f t="shared" si="97"/>
        <v>9</v>
      </c>
      <c r="Q164" s="221">
        <f t="shared" si="98"/>
        <v>0</v>
      </c>
      <c r="R164" s="221">
        <f t="shared" si="99"/>
        <v>100</v>
      </c>
      <c r="T164">
        <v>514</v>
      </c>
      <c r="U164">
        <v>9856</v>
      </c>
      <c r="V164" t="s">
        <v>613</v>
      </c>
      <c r="W164">
        <v>2588.2469999999998</v>
      </c>
      <c r="X164">
        <v>968.24400000000003</v>
      </c>
      <c r="Y164">
        <v>2.673</v>
      </c>
      <c r="Z164">
        <v>12.204000000000001</v>
      </c>
      <c r="AA164">
        <v>136.69969399999999</v>
      </c>
      <c r="AB164">
        <v>0.70441900000000002</v>
      </c>
      <c r="AC164">
        <v>45.242190999999998</v>
      </c>
      <c r="AD164" s="1">
        <v>510</v>
      </c>
      <c r="AE164">
        <v>0</v>
      </c>
      <c r="AF164">
        <v>100</v>
      </c>
      <c r="AG164">
        <v>74</v>
      </c>
      <c r="AH164">
        <v>18.933817000000001</v>
      </c>
      <c r="AI164">
        <v>488.2</v>
      </c>
      <c r="AJ164">
        <v>0</v>
      </c>
      <c r="AK164">
        <v>9</v>
      </c>
      <c r="AL164">
        <v>174</v>
      </c>
      <c r="AM164" t="s">
        <v>614</v>
      </c>
      <c r="AN164" t="s">
        <v>1157</v>
      </c>
      <c r="AO164">
        <v>2588.2469999999998</v>
      </c>
      <c r="AR164" t="s">
        <v>117</v>
      </c>
      <c r="AS164" t="s">
        <v>124</v>
      </c>
      <c r="AT164" t="s">
        <v>346</v>
      </c>
      <c r="AU164" t="s">
        <v>613</v>
      </c>
      <c r="AV164" t="s">
        <v>48</v>
      </c>
      <c r="AW164">
        <v>1</v>
      </c>
      <c r="BB164">
        <v>0.83531250000000001</v>
      </c>
      <c r="BC164" t="s">
        <v>66</v>
      </c>
      <c r="BF164" t="s">
        <v>117</v>
      </c>
      <c r="BG164" t="s">
        <v>124</v>
      </c>
      <c r="BH164" t="s">
        <v>613</v>
      </c>
      <c r="BI164">
        <v>9856</v>
      </c>
      <c r="BJ164">
        <v>1</v>
      </c>
      <c r="BK164" t="s">
        <v>346</v>
      </c>
      <c r="BL164" t="s">
        <v>178</v>
      </c>
      <c r="BM164">
        <v>0.83531250000000001</v>
      </c>
      <c r="BN164" t="s">
        <v>66</v>
      </c>
      <c r="BO164" t="s">
        <v>182</v>
      </c>
      <c r="BP164">
        <v>2588.2469999999998</v>
      </c>
    </row>
    <row r="165" spans="1:68" ht="16.5">
      <c r="A165" s="125" t="str">
        <f t="shared" si="84"/>
        <v>삼환교통</v>
      </c>
      <c r="B165" s="126" t="str">
        <f t="shared" si="100"/>
        <v>유재철</v>
      </c>
      <c r="C165" s="127" t="str">
        <f t="shared" si="85"/>
        <v>F</v>
      </c>
      <c r="D165" s="128">
        <f t="shared" si="86"/>
        <v>0.73961569293089213</v>
      </c>
      <c r="E165" s="129">
        <f t="shared" si="87"/>
        <v>5514</v>
      </c>
      <c r="F165" s="130" t="str">
        <f t="shared" si="88"/>
        <v>79</v>
      </c>
      <c r="G165" s="131" t="str">
        <f t="shared" si="89"/>
        <v>70바3194</v>
      </c>
      <c r="H165" s="132">
        <f t="shared" si="90"/>
        <v>2</v>
      </c>
      <c r="I165" s="133">
        <f t="shared" si="101"/>
        <v>1973.191</v>
      </c>
      <c r="J165" s="134">
        <f t="shared" si="91"/>
        <v>1.4760948059064022E-2</v>
      </c>
      <c r="K165" s="134">
        <f t="shared" si="92"/>
        <v>0.35504678120407873</v>
      </c>
      <c r="L165" s="134">
        <f t="shared" si="93"/>
        <v>0.21437357052611733</v>
      </c>
      <c r="M165" s="135">
        <f t="shared" si="94"/>
        <v>15.808999999999999</v>
      </c>
      <c r="N165" s="136">
        <f t="shared" si="95"/>
        <v>5.067933109364476E-2</v>
      </c>
      <c r="O165" s="136">
        <f t="shared" si="96"/>
        <v>75.562882660624339</v>
      </c>
      <c r="P165" s="218">
        <f t="shared" si="97"/>
        <v>8</v>
      </c>
      <c r="Q165" s="219">
        <f t="shared" si="98"/>
        <v>1</v>
      </c>
      <c r="R165" s="219">
        <f t="shared" si="99"/>
        <v>1491</v>
      </c>
      <c r="T165">
        <v>514</v>
      </c>
      <c r="U165">
        <v>5514</v>
      </c>
      <c r="V165" t="s">
        <v>615</v>
      </c>
      <c r="W165">
        <v>1973.191</v>
      </c>
      <c r="X165">
        <v>1116.432</v>
      </c>
      <c r="Y165">
        <v>1.7669999999999999</v>
      </c>
      <c r="Z165">
        <v>15.808999999999999</v>
      </c>
      <c r="AA165">
        <v>104.986075</v>
      </c>
      <c r="AB165">
        <v>1.5496939999999999</v>
      </c>
      <c r="AC165">
        <v>37.274968000000001</v>
      </c>
      <c r="AD165" s="1">
        <v>423</v>
      </c>
      <c r="AE165">
        <v>1</v>
      </c>
      <c r="AF165">
        <v>1491</v>
      </c>
      <c r="AG165">
        <v>83</v>
      </c>
      <c r="AH165">
        <v>18.794786999999999</v>
      </c>
      <c r="AI165">
        <v>772</v>
      </c>
      <c r="AJ165">
        <v>0</v>
      </c>
      <c r="AK165">
        <v>8</v>
      </c>
      <c r="AL165">
        <v>1316</v>
      </c>
      <c r="AM165" t="s">
        <v>616</v>
      </c>
      <c r="AN165" t="s">
        <v>1158</v>
      </c>
      <c r="AO165">
        <v>1884.231</v>
      </c>
      <c r="AR165" t="s">
        <v>117</v>
      </c>
      <c r="AS165" t="s">
        <v>123</v>
      </c>
      <c r="AT165" t="s">
        <v>336</v>
      </c>
      <c r="AU165" t="s">
        <v>615</v>
      </c>
      <c r="AV165" t="s">
        <v>48</v>
      </c>
      <c r="AW165">
        <v>2</v>
      </c>
      <c r="BB165">
        <v>0.73961569293089213</v>
      </c>
      <c r="BC165" t="s">
        <v>69</v>
      </c>
      <c r="BF165" t="s">
        <v>117</v>
      </c>
      <c r="BG165" t="s">
        <v>123</v>
      </c>
      <c r="BH165" t="s">
        <v>615</v>
      </c>
      <c r="BI165">
        <v>5514</v>
      </c>
      <c r="BJ165">
        <v>2</v>
      </c>
      <c r="BK165" t="s">
        <v>336</v>
      </c>
      <c r="BL165" t="s">
        <v>322</v>
      </c>
      <c r="BM165">
        <v>0.73961569293089213</v>
      </c>
      <c r="BN165" t="s">
        <v>69</v>
      </c>
      <c r="BO165" t="s">
        <v>191</v>
      </c>
      <c r="BP165">
        <v>1973.191</v>
      </c>
    </row>
    <row r="166" spans="1:68" ht="16.5">
      <c r="A166" s="108" t="str">
        <f t="shared" si="84"/>
        <v>삼환교통</v>
      </c>
      <c r="B166" s="109" t="str">
        <f t="shared" si="100"/>
        <v>유재한</v>
      </c>
      <c r="C166" s="110" t="str">
        <f t="shared" si="85"/>
        <v>C</v>
      </c>
      <c r="D166" s="111">
        <f t="shared" si="86"/>
        <v>0.87904761904761908</v>
      </c>
      <c r="E166" s="112">
        <f t="shared" si="87"/>
        <v>6368</v>
      </c>
      <c r="F166" s="113" t="str">
        <f t="shared" si="88"/>
        <v>23</v>
      </c>
      <c r="G166" s="114" t="str">
        <f t="shared" si="89"/>
        <v>70바3163</v>
      </c>
      <c r="H166" s="115">
        <f t="shared" si="90"/>
        <v>1</v>
      </c>
      <c r="I166" s="116">
        <f t="shared" si="101"/>
        <v>1628.846</v>
      </c>
      <c r="J166" s="117">
        <f t="shared" si="91"/>
        <v>3.1997221948096115E-2</v>
      </c>
      <c r="K166" s="117">
        <f t="shared" si="92"/>
        <v>0.34591713662272572</v>
      </c>
      <c r="L166" s="117">
        <f t="shared" si="93"/>
        <v>0.19645810592284355</v>
      </c>
      <c r="M166" s="118">
        <f t="shared" si="94"/>
        <v>11.134</v>
      </c>
      <c r="N166" s="119">
        <f t="shared" si="95"/>
        <v>0</v>
      </c>
      <c r="O166" s="119">
        <f t="shared" si="96"/>
        <v>10.007084770444843</v>
      </c>
      <c r="P166" s="220">
        <f t="shared" si="97"/>
        <v>13</v>
      </c>
      <c r="Q166" s="221">
        <f t="shared" si="98"/>
        <v>0</v>
      </c>
      <c r="R166" s="221">
        <f t="shared" si="99"/>
        <v>163</v>
      </c>
      <c r="T166">
        <v>514</v>
      </c>
      <c r="U166">
        <v>6368</v>
      </c>
      <c r="V166" t="s">
        <v>617</v>
      </c>
      <c r="W166">
        <v>1628.846</v>
      </c>
      <c r="X166">
        <v>882.57899999999995</v>
      </c>
      <c r="Y166">
        <v>1.8460000000000001</v>
      </c>
      <c r="Z166">
        <v>11.134</v>
      </c>
      <c r="AA166">
        <v>100.936919</v>
      </c>
      <c r="AB166">
        <v>3.2297009999999999</v>
      </c>
      <c r="AC166">
        <v>34.91581</v>
      </c>
      <c r="AD166" s="1">
        <v>320</v>
      </c>
      <c r="AE166">
        <v>0</v>
      </c>
      <c r="AF166">
        <v>163</v>
      </c>
      <c r="AG166">
        <v>80</v>
      </c>
      <c r="AH166">
        <v>16.137266</v>
      </c>
      <c r="AI166">
        <v>177.5</v>
      </c>
      <c r="AJ166">
        <v>0</v>
      </c>
      <c r="AK166">
        <v>13</v>
      </c>
      <c r="AL166">
        <v>2717</v>
      </c>
      <c r="AM166" t="s">
        <v>618</v>
      </c>
      <c r="AN166" t="s">
        <v>1159</v>
      </c>
      <c r="AO166">
        <v>1628.846</v>
      </c>
      <c r="AR166" t="s">
        <v>117</v>
      </c>
      <c r="AS166" t="s">
        <v>119</v>
      </c>
      <c r="AT166" t="s">
        <v>232</v>
      </c>
      <c r="AU166" t="s">
        <v>617</v>
      </c>
      <c r="AV166" t="s">
        <v>48</v>
      </c>
      <c r="AW166">
        <v>1</v>
      </c>
      <c r="BB166">
        <v>0.87904761904761908</v>
      </c>
      <c r="BC166" t="s">
        <v>68</v>
      </c>
      <c r="BF166" t="s">
        <v>117</v>
      </c>
      <c r="BG166" t="s">
        <v>119</v>
      </c>
      <c r="BH166" t="s">
        <v>617</v>
      </c>
      <c r="BI166">
        <v>6368</v>
      </c>
      <c r="BJ166">
        <v>1</v>
      </c>
      <c r="BK166" t="s">
        <v>232</v>
      </c>
      <c r="BL166" t="s">
        <v>178</v>
      </c>
      <c r="BM166">
        <v>0.87904761904761908</v>
      </c>
      <c r="BN166" t="s">
        <v>68</v>
      </c>
      <c r="BO166" t="s">
        <v>180</v>
      </c>
      <c r="BP166">
        <v>1628.846</v>
      </c>
    </row>
    <row r="167" spans="1:68" ht="16.5">
      <c r="A167" s="125" t="str">
        <f t="shared" si="84"/>
        <v>삼환교통</v>
      </c>
      <c r="B167" s="126" t="str">
        <f t="shared" si="100"/>
        <v>유재호</v>
      </c>
      <c r="C167" s="127" t="str">
        <f t="shared" si="85"/>
        <v>D</v>
      </c>
      <c r="D167" s="128">
        <f t="shared" si="86"/>
        <v>0.81484709734326577</v>
      </c>
      <c r="E167" s="129">
        <f t="shared" si="87"/>
        <v>9746</v>
      </c>
      <c r="F167" s="130" t="str">
        <f t="shared" si="88"/>
        <v>23</v>
      </c>
      <c r="G167" s="131" t="str">
        <f t="shared" si="89"/>
        <v>70바3191</v>
      </c>
      <c r="H167" s="132">
        <f t="shared" si="90"/>
        <v>2</v>
      </c>
      <c r="I167" s="133">
        <f t="shared" si="101"/>
        <v>1776.34</v>
      </c>
      <c r="J167" s="134">
        <f t="shared" si="91"/>
        <v>1.0813138759580928E-2</v>
      </c>
      <c r="K167" s="134">
        <f t="shared" si="92"/>
        <v>0.35245313391976874</v>
      </c>
      <c r="L167" s="134">
        <f t="shared" si="93"/>
        <v>0.20660459146334598</v>
      </c>
      <c r="M167" s="135">
        <f t="shared" si="94"/>
        <v>9.9760000000000009</v>
      </c>
      <c r="N167" s="136">
        <f t="shared" si="95"/>
        <v>0</v>
      </c>
      <c r="O167" s="136">
        <f t="shared" si="96"/>
        <v>5.0103020818086632</v>
      </c>
      <c r="P167" s="218">
        <f t="shared" si="97"/>
        <v>1</v>
      </c>
      <c r="Q167" s="219">
        <f t="shared" si="98"/>
        <v>0</v>
      </c>
      <c r="R167" s="219">
        <f t="shared" si="99"/>
        <v>89</v>
      </c>
      <c r="T167">
        <v>514</v>
      </c>
      <c r="U167">
        <v>9746</v>
      </c>
      <c r="V167" t="s">
        <v>619</v>
      </c>
      <c r="W167">
        <v>1776.34</v>
      </c>
      <c r="X167">
        <v>999.90599999999995</v>
      </c>
      <c r="Y167">
        <v>1.7769999999999999</v>
      </c>
      <c r="Z167">
        <v>9.9760000000000009</v>
      </c>
      <c r="AA167">
        <v>117.087187</v>
      </c>
      <c r="AB167">
        <v>1.2660800000000001</v>
      </c>
      <c r="AC167">
        <v>41.267746000000002</v>
      </c>
      <c r="AD167" s="1">
        <v>367</v>
      </c>
      <c r="AE167">
        <v>0</v>
      </c>
      <c r="AF167">
        <v>89</v>
      </c>
      <c r="AG167">
        <v>89</v>
      </c>
      <c r="AH167">
        <v>15.171087</v>
      </c>
      <c r="AI167">
        <v>75.599999999999994</v>
      </c>
      <c r="AJ167">
        <v>4.7</v>
      </c>
      <c r="AK167">
        <v>1</v>
      </c>
      <c r="AL167">
        <v>139</v>
      </c>
      <c r="AM167" t="s">
        <v>620</v>
      </c>
      <c r="AN167" t="s">
        <v>1160</v>
      </c>
      <c r="AO167">
        <v>1669.107</v>
      </c>
      <c r="AR167" t="s">
        <v>117</v>
      </c>
      <c r="AS167" t="s">
        <v>119</v>
      </c>
      <c r="AT167" t="s">
        <v>237</v>
      </c>
      <c r="AU167" t="s">
        <v>619</v>
      </c>
      <c r="AV167" t="s">
        <v>48</v>
      </c>
      <c r="AW167">
        <v>2</v>
      </c>
      <c r="BB167">
        <v>0.81484709734326577</v>
      </c>
      <c r="BC167" t="s">
        <v>66</v>
      </c>
      <c r="BF167" t="s">
        <v>117</v>
      </c>
      <c r="BG167" t="s">
        <v>119</v>
      </c>
      <c r="BH167" t="s">
        <v>619</v>
      </c>
      <c r="BI167">
        <v>9746</v>
      </c>
      <c r="BJ167">
        <v>2</v>
      </c>
      <c r="BK167" t="s">
        <v>237</v>
      </c>
      <c r="BL167" t="s">
        <v>226</v>
      </c>
      <c r="BM167">
        <v>0.81484709734326577</v>
      </c>
      <c r="BN167" t="s">
        <v>66</v>
      </c>
      <c r="BO167" t="s">
        <v>182</v>
      </c>
      <c r="BP167">
        <v>1776.34</v>
      </c>
    </row>
    <row r="168" spans="1:68" ht="16.5">
      <c r="A168" s="108" t="str">
        <f t="shared" si="84"/>
        <v>삼환교통</v>
      </c>
      <c r="B168" s="109" t="str">
        <f t="shared" si="100"/>
        <v>유정준</v>
      </c>
      <c r="C168" s="110" t="str">
        <f t="shared" si="85"/>
        <v>C</v>
      </c>
      <c r="D168" s="111">
        <f t="shared" si="86"/>
        <v>0.88149999999999995</v>
      </c>
      <c r="E168" s="112">
        <f t="shared" si="87"/>
        <v>2199</v>
      </c>
      <c r="F168" s="113" t="str">
        <f t="shared" si="88"/>
        <v>14</v>
      </c>
      <c r="G168" s="114" t="str">
        <f t="shared" si="89"/>
        <v>72아1005</v>
      </c>
      <c r="H168" s="115">
        <f t="shared" si="90"/>
        <v>1</v>
      </c>
      <c r="I168" s="116">
        <f t="shared" si="101"/>
        <v>916.51</v>
      </c>
      <c r="J168" s="117">
        <f t="shared" si="91"/>
        <v>3.5226917597247887E-2</v>
      </c>
      <c r="K168" s="117">
        <f t="shared" si="92"/>
        <v>0.30696675601993867</v>
      </c>
      <c r="L168" s="117">
        <f t="shared" si="93"/>
        <v>0.14948009296134249</v>
      </c>
      <c r="M168" s="118">
        <f t="shared" si="94"/>
        <v>11.750999999999999</v>
      </c>
      <c r="N168" s="119">
        <f t="shared" si="95"/>
        <v>0.87287645524871527</v>
      </c>
      <c r="O168" s="119">
        <f t="shared" si="96"/>
        <v>17.784857775692572</v>
      </c>
      <c r="P168" s="220">
        <f t="shared" si="97"/>
        <v>3</v>
      </c>
      <c r="Q168" s="221">
        <f t="shared" si="98"/>
        <v>8</v>
      </c>
      <c r="R168" s="221">
        <f t="shared" si="99"/>
        <v>163</v>
      </c>
      <c r="T168">
        <v>514</v>
      </c>
      <c r="U168">
        <v>2199</v>
      </c>
      <c r="V168" t="s">
        <v>621</v>
      </c>
      <c r="W168">
        <v>916.51</v>
      </c>
      <c r="X168">
        <v>519.82899999999995</v>
      </c>
      <c r="Y168">
        <v>1.7629999999999999</v>
      </c>
      <c r="Z168">
        <v>11.750999999999999</v>
      </c>
      <c r="AA168">
        <v>55.623033</v>
      </c>
      <c r="AB168">
        <v>1.9594279999999999</v>
      </c>
      <c r="AC168">
        <v>17.074421999999998</v>
      </c>
      <c r="AD168" s="1">
        <v>137</v>
      </c>
      <c r="AE168">
        <v>8</v>
      </c>
      <c r="AF168">
        <v>163</v>
      </c>
      <c r="AG168">
        <v>63</v>
      </c>
      <c r="AH168">
        <v>16.477166</v>
      </c>
      <c r="AI168">
        <v>3.2</v>
      </c>
      <c r="AJ168">
        <v>0</v>
      </c>
      <c r="AK168">
        <v>3</v>
      </c>
      <c r="AL168">
        <v>421</v>
      </c>
      <c r="AM168" t="s">
        <v>622</v>
      </c>
      <c r="AN168" t="s">
        <v>1161</v>
      </c>
      <c r="AO168">
        <v>916.51</v>
      </c>
      <c r="AR168" t="s">
        <v>117</v>
      </c>
      <c r="AS168" t="s">
        <v>118</v>
      </c>
      <c r="AT168" t="s">
        <v>220</v>
      </c>
      <c r="AU168" t="s">
        <v>621</v>
      </c>
      <c r="AV168" t="s">
        <v>48</v>
      </c>
      <c r="AW168">
        <v>1</v>
      </c>
      <c r="BB168">
        <v>0.88149999999999995</v>
      </c>
      <c r="BC168" t="s">
        <v>68</v>
      </c>
      <c r="BF168" t="s">
        <v>117</v>
      </c>
      <c r="BG168" t="s">
        <v>118</v>
      </c>
      <c r="BH168" t="s">
        <v>621</v>
      </c>
      <c r="BI168">
        <v>2199</v>
      </c>
      <c r="BJ168">
        <v>1</v>
      </c>
      <c r="BK168" t="s">
        <v>220</v>
      </c>
      <c r="BL168" t="s">
        <v>178</v>
      </c>
      <c r="BM168">
        <v>0.88149999999999995</v>
      </c>
      <c r="BN168" t="s">
        <v>68</v>
      </c>
      <c r="BO168" t="s">
        <v>180</v>
      </c>
      <c r="BP168">
        <v>916.51</v>
      </c>
    </row>
    <row r="169" spans="1:68" ht="16.5">
      <c r="A169" s="125" t="str">
        <f t="shared" si="84"/>
        <v>삼환교통</v>
      </c>
      <c r="B169" s="126" t="str">
        <f t="shared" si="100"/>
        <v>유호담</v>
      </c>
      <c r="C169" s="127" t="str">
        <f t="shared" si="85"/>
        <v>D</v>
      </c>
      <c r="D169" s="128">
        <f t="shared" si="86"/>
        <v>0.81833333333333336</v>
      </c>
      <c r="E169" s="129">
        <f t="shared" si="87"/>
        <v>1493</v>
      </c>
      <c r="F169" s="130" t="str">
        <f t="shared" si="88"/>
        <v>62</v>
      </c>
      <c r="G169" s="131" t="str">
        <f t="shared" si="89"/>
        <v>70바3180</v>
      </c>
      <c r="H169" s="132">
        <f t="shared" si="90"/>
        <v>1</v>
      </c>
      <c r="I169" s="133">
        <f t="shared" si="101"/>
        <v>1998.299</v>
      </c>
      <c r="J169" s="134">
        <f t="shared" si="91"/>
        <v>1.5227207551307855E-2</v>
      </c>
      <c r="K169" s="134">
        <f t="shared" si="92"/>
        <v>0.3909321142350955</v>
      </c>
      <c r="L169" s="134">
        <f t="shared" si="93"/>
        <v>6.9559160065635825E-2</v>
      </c>
      <c r="M169" s="135">
        <f t="shared" si="94"/>
        <v>11.464</v>
      </c>
      <c r="N169" s="136">
        <f t="shared" si="95"/>
        <v>0</v>
      </c>
      <c r="O169" s="136">
        <f t="shared" si="96"/>
        <v>12.110299809988396</v>
      </c>
      <c r="P169" s="218">
        <f t="shared" si="97"/>
        <v>36</v>
      </c>
      <c r="Q169" s="219">
        <f t="shared" si="98"/>
        <v>0</v>
      </c>
      <c r="R169" s="219">
        <f t="shared" si="99"/>
        <v>242</v>
      </c>
      <c r="T169">
        <v>514</v>
      </c>
      <c r="U169">
        <v>1493</v>
      </c>
      <c r="V169" t="s">
        <v>623</v>
      </c>
      <c r="W169">
        <v>1998.299</v>
      </c>
      <c r="X169">
        <v>1017.699</v>
      </c>
      <c r="Y169">
        <v>1.964</v>
      </c>
      <c r="Z169">
        <v>11.464</v>
      </c>
      <c r="AA169">
        <v>144.78636299999999</v>
      </c>
      <c r="AB169">
        <v>2.2046920000000001</v>
      </c>
      <c r="AC169">
        <v>56.601638999999999</v>
      </c>
      <c r="AD169" s="1">
        <v>139</v>
      </c>
      <c r="AE169">
        <v>0</v>
      </c>
      <c r="AF169">
        <v>242</v>
      </c>
      <c r="AG169">
        <v>67</v>
      </c>
      <c r="AH169">
        <v>13.801707</v>
      </c>
      <c r="AI169">
        <v>15</v>
      </c>
      <c r="AJ169">
        <v>0</v>
      </c>
      <c r="AK169">
        <v>36</v>
      </c>
      <c r="AL169">
        <v>3629</v>
      </c>
      <c r="AM169" t="s">
        <v>624</v>
      </c>
      <c r="AN169" t="s">
        <v>1162</v>
      </c>
      <c r="AO169">
        <v>1998.299</v>
      </c>
      <c r="AR169" t="s">
        <v>117</v>
      </c>
      <c r="AS169" t="s">
        <v>122</v>
      </c>
      <c r="AT169" t="s">
        <v>307</v>
      </c>
      <c r="AU169" t="s">
        <v>623</v>
      </c>
      <c r="AV169" t="s">
        <v>48</v>
      </c>
      <c r="AW169">
        <v>1</v>
      </c>
      <c r="BB169">
        <v>0.81833333333333336</v>
      </c>
      <c r="BC169" t="s">
        <v>66</v>
      </c>
      <c r="BF169" t="s">
        <v>117</v>
      </c>
      <c r="BG169" t="s">
        <v>122</v>
      </c>
      <c r="BH169" t="s">
        <v>623</v>
      </c>
      <c r="BI169">
        <v>1493</v>
      </c>
      <c r="BJ169">
        <v>1</v>
      </c>
      <c r="BK169" t="s">
        <v>307</v>
      </c>
      <c r="BL169" t="s">
        <v>178</v>
      </c>
      <c r="BM169">
        <v>0.81833333333333336</v>
      </c>
      <c r="BN169" t="s">
        <v>66</v>
      </c>
      <c r="BO169" t="s">
        <v>182</v>
      </c>
      <c r="BP169">
        <v>1998.299</v>
      </c>
    </row>
    <row r="170" spans="1:68" ht="16.5">
      <c r="A170" s="108" t="str">
        <f t="shared" si="84"/>
        <v>삼환교통</v>
      </c>
      <c r="B170" s="109" t="str">
        <f t="shared" si="100"/>
        <v>육종윤</v>
      </c>
      <c r="C170" s="110" t="str">
        <f t="shared" si="85"/>
        <v>F</v>
      </c>
      <c r="D170" s="111">
        <f t="shared" si="86"/>
        <v>0.78727272727272724</v>
      </c>
      <c r="E170" s="112">
        <f t="shared" si="87"/>
        <v>6299</v>
      </c>
      <c r="F170" s="113" t="str">
        <f t="shared" si="88"/>
        <v>14</v>
      </c>
      <c r="G170" s="114" t="str">
        <f t="shared" si="89"/>
        <v>70바3189</v>
      </c>
      <c r="H170" s="115">
        <f t="shared" si="90"/>
        <v>1</v>
      </c>
      <c r="I170" s="116">
        <f t="shared" si="101"/>
        <v>1594.048</v>
      </c>
      <c r="J170" s="117">
        <f t="shared" si="91"/>
        <v>2.3372117062988727E-2</v>
      </c>
      <c r="K170" s="117">
        <f t="shared" si="92"/>
        <v>0.32313662312154451</v>
      </c>
      <c r="L170" s="117">
        <f t="shared" si="93"/>
        <v>0.2101567832336291</v>
      </c>
      <c r="M170" s="118">
        <f t="shared" si="94"/>
        <v>9.3000000000000007</v>
      </c>
      <c r="N170" s="119">
        <f t="shared" si="95"/>
        <v>0.94100052194162287</v>
      </c>
      <c r="O170" s="119">
        <f t="shared" si="96"/>
        <v>10.162805636969527</v>
      </c>
      <c r="P170" s="220">
        <f t="shared" si="97"/>
        <v>7</v>
      </c>
      <c r="Q170" s="221">
        <f t="shared" si="98"/>
        <v>15</v>
      </c>
      <c r="R170" s="221">
        <f t="shared" si="99"/>
        <v>162</v>
      </c>
      <c r="T170">
        <v>514</v>
      </c>
      <c r="U170">
        <v>6299</v>
      </c>
      <c r="V170" t="s">
        <v>625</v>
      </c>
      <c r="W170">
        <v>1594.048</v>
      </c>
      <c r="X170">
        <v>920.17600000000004</v>
      </c>
      <c r="Y170">
        <v>1.732</v>
      </c>
      <c r="Z170">
        <v>9.3000000000000007</v>
      </c>
      <c r="AA170">
        <v>106.263031</v>
      </c>
      <c r="AB170">
        <v>2.4835919999999998</v>
      </c>
      <c r="AC170">
        <v>34.337477</v>
      </c>
      <c r="AD170" s="1">
        <v>335</v>
      </c>
      <c r="AE170">
        <v>15</v>
      </c>
      <c r="AF170">
        <v>162</v>
      </c>
      <c r="AG170">
        <v>76</v>
      </c>
      <c r="AH170">
        <v>15.000964</v>
      </c>
      <c r="AI170">
        <v>93.8</v>
      </c>
      <c r="AJ170">
        <v>0</v>
      </c>
      <c r="AK170">
        <v>7</v>
      </c>
      <c r="AL170">
        <v>1102</v>
      </c>
      <c r="AM170" t="s">
        <v>626</v>
      </c>
      <c r="AN170" t="s">
        <v>1163</v>
      </c>
      <c r="AO170">
        <v>1594.048</v>
      </c>
      <c r="AR170" t="s">
        <v>117</v>
      </c>
      <c r="AS170" t="s">
        <v>118</v>
      </c>
      <c r="AT170" t="s">
        <v>219</v>
      </c>
      <c r="AU170" t="s">
        <v>625</v>
      </c>
      <c r="AV170" t="s">
        <v>48</v>
      </c>
      <c r="AW170">
        <v>1</v>
      </c>
      <c r="BB170">
        <v>0.78727272727272724</v>
      </c>
      <c r="BC170" t="s">
        <v>69</v>
      </c>
      <c r="BF170" t="s">
        <v>117</v>
      </c>
      <c r="BG170" t="s">
        <v>118</v>
      </c>
      <c r="BH170" t="s">
        <v>625</v>
      </c>
      <c r="BI170">
        <v>6299</v>
      </c>
      <c r="BJ170">
        <v>1</v>
      </c>
      <c r="BK170" t="s">
        <v>219</v>
      </c>
      <c r="BL170" t="s">
        <v>178</v>
      </c>
      <c r="BM170">
        <v>0.78727272727272724</v>
      </c>
      <c r="BN170" t="s">
        <v>69</v>
      </c>
      <c r="BO170" t="s">
        <v>191</v>
      </c>
      <c r="BP170">
        <v>1594.048</v>
      </c>
    </row>
    <row r="171" spans="1:68" ht="16.5">
      <c r="A171" s="125" t="str">
        <f t="shared" si="84"/>
        <v>삼환교통</v>
      </c>
      <c r="B171" s="126" t="str">
        <f t="shared" si="100"/>
        <v>윤건우</v>
      </c>
      <c r="C171" s="127" t="str">
        <f t="shared" si="85"/>
        <v>D</v>
      </c>
      <c r="D171" s="128">
        <f t="shared" si="86"/>
        <v>0.80364250067124221</v>
      </c>
      <c r="E171" s="129">
        <f t="shared" si="87"/>
        <v>3507</v>
      </c>
      <c r="F171" s="130" t="str">
        <f t="shared" si="88"/>
        <v>14</v>
      </c>
      <c r="G171" s="131" t="str">
        <f t="shared" si="89"/>
        <v>70바3178</v>
      </c>
      <c r="H171" s="132">
        <f t="shared" si="90"/>
        <v>5</v>
      </c>
      <c r="I171" s="133">
        <f t="shared" si="101"/>
        <v>668.21699999999998</v>
      </c>
      <c r="J171" s="134">
        <f t="shared" si="91"/>
        <v>3.0139726991701331E-2</v>
      </c>
      <c r="K171" s="134">
        <f t="shared" si="92"/>
        <v>0.34189007301517138</v>
      </c>
      <c r="L171" s="134">
        <f t="shared" si="93"/>
        <v>0.29182136940544762</v>
      </c>
      <c r="M171" s="135">
        <f t="shared" si="94"/>
        <v>13.423999999999999</v>
      </c>
      <c r="N171" s="136">
        <f t="shared" si="95"/>
        <v>0</v>
      </c>
      <c r="O171" s="136">
        <f t="shared" si="96"/>
        <v>18.556846054500259</v>
      </c>
      <c r="P171" s="218">
        <f t="shared" si="97"/>
        <v>4</v>
      </c>
      <c r="Q171" s="219">
        <f t="shared" si="98"/>
        <v>0</v>
      </c>
      <c r="R171" s="219">
        <f t="shared" si="99"/>
        <v>124</v>
      </c>
      <c r="T171">
        <v>514</v>
      </c>
      <c r="U171">
        <v>3507</v>
      </c>
      <c r="V171" t="s">
        <v>1164</v>
      </c>
      <c r="W171">
        <v>668.21699999999998</v>
      </c>
      <c r="X171">
        <v>378.65300000000002</v>
      </c>
      <c r="Y171">
        <v>1.7649999999999999</v>
      </c>
      <c r="Z171">
        <v>13.423999999999999</v>
      </c>
      <c r="AA171">
        <v>39.344152000000001</v>
      </c>
      <c r="AB171">
        <v>1.1858219999999999</v>
      </c>
      <c r="AC171">
        <v>13.451375000000001</v>
      </c>
      <c r="AD171" s="1">
        <v>195</v>
      </c>
      <c r="AE171">
        <v>0</v>
      </c>
      <c r="AF171">
        <v>124</v>
      </c>
      <c r="AG171">
        <v>79</v>
      </c>
      <c r="AH171">
        <v>16.983896000000001</v>
      </c>
      <c r="AI171">
        <v>145.30000000000001</v>
      </c>
      <c r="AJ171">
        <v>0</v>
      </c>
      <c r="AK171">
        <v>4</v>
      </c>
      <c r="AL171">
        <v>1139</v>
      </c>
      <c r="AM171" t="s">
        <v>1165</v>
      </c>
      <c r="AN171" t="s">
        <v>1166</v>
      </c>
      <c r="AO171">
        <v>247.04400000000001</v>
      </c>
      <c r="AR171" t="s">
        <v>117</v>
      </c>
      <c r="AS171" t="s">
        <v>118</v>
      </c>
      <c r="AT171" t="s">
        <v>216</v>
      </c>
      <c r="AU171" t="s">
        <v>1164</v>
      </c>
      <c r="AV171" t="s">
        <v>48</v>
      </c>
      <c r="AW171">
        <v>5</v>
      </c>
      <c r="BB171">
        <v>0.80364250067124221</v>
      </c>
      <c r="BC171" t="s">
        <v>66</v>
      </c>
      <c r="BF171" t="s">
        <v>117</v>
      </c>
      <c r="BG171" t="s">
        <v>118</v>
      </c>
      <c r="BH171" t="s">
        <v>1164</v>
      </c>
      <c r="BI171">
        <v>3507</v>
      </c>
      <c r="BJ171">
        <v>5</v>
      </c>
      <c r="BK171" t="s">
        <v>216</v>
      </c>
      <c r="BL171" t="s">
        <v>208</v>
      </c>
      <c r="BM171">
        <v>0.80364250067124221</v>
      </c>
      <c r="BN171" t="s">
        <v>66</v>
      </c>
      <c r="BO171" t="s">
        <v>182</v>
      </c>
      <c r="BP171">
        <v>552.49400000000003</v>
      </c>
    </row>
    <row r="172" spans="1:68" ht="16.5">
      <c r="A172" s="108" t="str">
        <f t="shared" si="84"/>
        <v>삼환교통</v>
      </c>
      <c r="B172" s="109" t="str">
        <f t="shared" si="100"/>
        <v>윤기오</v>
      </c>
      <c r="C172" s="110" t="str">
        <f t="shared" si="85"/>
        <v>D</v>
      </c>
      <c r="D172" s="111">
        <f t="shared" si="86"/>
        <v>0.81099999999999994</v>
      </c>
      <c r="E172" s="112">
        <f t="shared" si="87"/>
        <v>3426</v>
      </c>
      <c r="F172" s="113" t="str">
        <f t="shared" si="88"/>
        <v>급행99</v>
      </c>
      <c r="G172" s="114" t="str">
        <f t="shared" si="89"/>
        <v>70바3126</v>
      </c>
      <c r="H172" s="115">
        <f t="shared" si="90"/>
        <v>1</v>
      </c>
      <c r="I172" s="116">
        <f t="shared" si="101"/>
        <v>2886.8960000000002</v>
      </c>
      <c r="J172" s="117">
        <f t="shared" si="91"/>
        <v>1.4572851484307857E-2</v>
      </c>
      <c r="K172" s="117">
        <f t="shared" si="92"/>
        <v>0.33053135173081388</v>
      </c>
      <c r="L172" s="117">
        <f t="shared" si="93"/>
        <v>0.24524610515931297</v>
      </c>
      <c r="M172" s="118">
        <f t="shared" si="94"/>
        <v>13.542</v>
      </c>
      <c r="N172" s="119">
        <f t="shared" si="95"/>
        <v>0</v>
      </c>
      <c r="O172" s="119">
        <f t="shared" si="96"/>
        <v>1.7319640194866734</v>
      </c>
      <c r="P172" s="220">
        <f t="shared" si="97"/>
        <v>13</v>
      </c>
      <c r="Q172" s="221">
        <f t="shared" si="98"/>
        <v>0</v>
      </c>
      <c r="R172" s="221">
        <f t="shared" si="99"/>
        <v>50</v>
      </c>
      <c r="T172">
        <v>514</v>
      </c>
      <c r="U172">
        <v>3426</v>
      </c>
      <c r="V172" t="s">
        <v>627</v>
      </c>
      <c r="W172">
        <v>2886.8960000000002</v>
      </c>
      <c r="X172">
        <v>1186.7460000000001</v>
      </c>
      <c r="Y172">
        <v>2.4329999999999998</v>
      </c>
      <c r="Z172">
        <v>13.542</v>
      </c>
      <c r="AA172">
        <v>156.148301</v>
      </c>
      <c r="AB172">
        <v>2.2755260000000002</v>
      </c>
      <c r="AC172">
        <v>51.611908999999997</v>
      </c>
      <c r="AD172" s="1">
        <v>708</v>
      </c>
      <c r="AE172">
        <v>0</v>
      </c>
      <c r="AF172">
        <v>50</v>
      </c>
      <c r="AG172">
        <v>69</v>
      </c>
      <c r="AH172">
        <v>18.488167000000001</v>
      </c>
      <c r="AI172">
        <v>349.4</v>
      </c>
      <c r="AJ172">
        <v>0</v>
      </c>
      <c r="AK172">
        <v>13</v>
      </c>
      <c r="AL172">
        <v>1304</v>
      </c>
      <c r="AM172" t="s">
        <v>628</v>
      </c>
      <c r="AN172" t="s">
        <v>1167</v>
      </c>
      <c r="AO172">
        <v>2886.8960000000002</v>
      </c>
      <c r="AR172" t="s">
        <v>117</v>
      </c>
      <c r="AS172" t="s">
        <v>124</v>
      </c>
      <c r="AT172" t="s">
        <v>344</v>
      </c>
      <c r="AU172" t="s">
        <v>627</v>
      </c>
      <c r="AV172" t="s">
        <v>48</v>
      </c>
      <c r="AW172">
        <v>1</v>
      </c>
      <c r="BB172">
        <v>0.81099999999999994</v>
      </c>
      <c r="BC172" t="s">
        <v>66</v>
      </c>
      <c r="BF172" t="s">
        <v>117</v>
      </c>
      <c r="BG172" t="s">
        <v>124</v>
      </c>
      <c r="BH172" t="s">
        <v>627</v>
      </c>
      <c r="BI172">
        <v>3426</v>
      </c>
      <c r="BJ172">
        <v>1</v>
      </c>
      <c r="BK172" t="s">
        <v>344</v>
      </c>
      <c r="BL172" t="s">
        <v>178</v>
      </c>
      <c r="BM172">
        <v>0.81099999999999994</v>
      </c>
      <c r="BN172" t="s">
        <v>66</v>
      </c>
      <c r="BO172" t="s">
        <v>182</v>
      </c>
      <c r="BP172">
        <v>2886.8960000000002</v>
      </c>
    </row>
    <row r="173" spans="1:68" ht="16.5">
      <c r="A173" s="125" t="str">
        <f t="shared" si="84"/>
        <v>삼환교통</v>
      </c>
      <c r="B173" s="126" t="str">
        <f t="shared" si="100"/>
        <v>이강혁</v>
      </c>
      <c r="C173" s="127" t="str">
        <f t="shared" si="85"/>
        <v>C</v>
      </c>
      <c r="D173" s="128">
        <f t="shared" si="86"/>
        <v>0.88314339561795041</v>
      </c>
      <c r="E173" s="129">
        <f t="shared" si="87"/>
        <v>9900</v>
      </c>
      <c r="F173" s="130" t="str">
        <f t="shared" si="88"/>
        <v>58</v>
      </c>
      <c r="G173" s="131" t="str">
        <f t="shared" si="89"/>
        <v>72아1194</v>
      </c>
      <c r="H173" s="132">
        <f t="shared" si="90"/>
        <v>17</v>
      </c>
      <c r="I173" s="133">
        <f t="shared" si="101"/>
        <v>2305.165</v>
      </c>
      <c r="J173" s="134">
        <f t="shared" si="91"/>
        <v>2.8868247322684813E-2</v>
      </c>
      <c r="K173" s="134">
        <f t="shared" si="92"/>
        <v>0.35834677276592425</v>
      </c>
      <c r="L173" s="134">
        <f t="shared" si="93"/>
        <v>0.25551316283216169</v>
      </c>
      <c r="M173" s="135">
        <f t="shared" si="94"/>
        <v>11.55</v>
      </c>
      <c r="N173" s="136">
        <f t="shared" si="95"/>
        <v>4.3380842586105549E-2</v>
      </c>
      <c r="O173" s="136">
        <f t="shared" si="96"/>
        <v>7.2879815544657323</v>
      </c>
      <c r="P173" s="218">
        <f t="shared" si="97"/>
        <v>6</v>
      </c>
      <c r="Q173" s="219">
        <f t="shared" si="98"/>
        <v>1</v>
      </c>
      <c r="R173" s="219">
        <f t="shared" si="99"/>
        <v>168</v>
      </c>
      <c r="T173">
        <v>514</v>
      </c>
      <c r="U173">
        <v>9900</v>
      </c>
      <c r="V173" t="s">
        <v>629</v>
      </c>
      <c r="W173">
        <v>2305.165</v>
      </c>
      <c r="X173">
        <v>958.55899999999997</v>
      </c>
      <c r="Y173">
        <v>2.4049999999999998</v>
      </c>
      <c r="Z173">
        <v>11.55</v>
      </c>
      <c r="AA173">
        <v>142.43718899999999</v>
      </c>
      <c r="AB173">
        <v>4.1119120000000002</v>
      </c>
      <c r="AC173">
        <v>51.041907000000002</v>
      </c>
      <c r="AD173" s="1">
        <v>589</v>
      </c>
      <c r="AE173">
        <v>1</v>
      </c>
      <c r="AF173">
        <v>168</v>
      </c>
      <c r="AG173">
        <v>78</v>
      </c>
      <c r="AH173">
        <v>16.183729</v>
      </c>
      <c r="AI173">
        <v>1472.4</v>
      </c>
      <c r="AJ173">
        <v>0</v>
      </c>
      <c r="AK173">
        <v>6</v>
      </c>
      <c r="AL173">
        <v>907</v>
      </c>
      <c r="AM173" t="s">
        <v>630</v>
      </c>
      <c r="AN173" t="s">
        <v>1168</v>
      </c>
      <c r="AO173">
        <v>252.73099999999999</v>
      </c>
      <c r="AR173" t="s">
        <v>117</v>
      </c>
      <c r="AS173" t="s">
        <v>121</v>
      </c>
      <c r="AT173" t="s">
        <v>274</v>
      </c>
      <c r="AU173" t="s">
        <v>629</v>
      </c>
      <c r="AV173" t="s">
        <v>48</v>
      </c>
      <c r="AW173">
        <v>17</v>
      </c>
      <c r="BB173">
        <v>0.88314339561795041</v>
      </c>
      <c r="BC173" t="s">
        <v>68</v>
      </c>
      <c r="BF173" t="s">
        <v>117</v>
      </c>
      <c r="BG173" t="s">
        <v>121</v>
      </c>
      <c r="BH173" t="s">
        <v>629</v>
      </c>
      <c r="BI173">
        <v>9900</v>
      </c>
      <c r="BJ173">
        <v>17</v>
      </c>
      <c r="BK173" t="s">
        <v>274</v>
      </c>
      <c r="BL173" t="s">
        <v>210</v>
      </c>
      <c r="BM173">
        <v>0.88314339561795041</v>
      </c>
      <c r="BN173" t="s">
        <v>68</v>
      </c>
      <c r="BO173" t="s">
        <v>180</v>
      </c>
      <c r="BP173">
        <v>2282.319</v>
      </c>
    </row>
    <row r="174" spans="1:68" ht="16.5">
      <c r="A174" s="108" t="str">
        <f t="shared" si="84"/>
        <v>삼환교통</v>
      </c>
      <c r="B174" s="109" t="str">
        <f t="shared" si="100"/>
        <v>이건길</v>
      </c>
      <c r="C174" s="110" t="str">
        <f t="shared" si="85"/>
        <v>C</v>
      </c>
      <c r="D174" s="111">
        <f t="shared" si="86"/>
        <v>0.8591986982747315</v>
      </c>
      <c r="E174" s="112">
        <f t="shared" si="87"/>
        <v>2685</v>
      </c>
      <c r="F174" s="113" t="str">
        <f t="shared" si="88"/>
        <v>62</v>
      </c>
      <c r="G174" s="114" t="str">
        <f t="shared" si="89"/>
        <v>70바3195</v>
      </c>
      <c r="H174" s="115">
        <f t="shared" si="90"/>
        <v>3</v>
      </c>
      <c r="I174" s="116">
        <f t="shared" si="101"/>
        <v>2238.694</v>
      </c>
      <c r="J174" s="117">
        <f t="shared" si="91"/>
        <v>1.2143039293147194E-2</v>
      </c>
      <c r="K174" s="117">
        <f t="shared" si="92"/>
        <v>0.35886868870463201</v>
      </c>
      <c r="L174" s="117">
        <f t="shared" si="93"/>
        <v>9.1124557442866239E-2</v>
      </c>
      <c r="M174" s="118">
        <f t="shared" si="94"/>
        <v>7.9249999999999998</v>
      </c>
      <c r="N174" s="119">
        <f t="shared" si="95"/>
        <v>0</v>
      </c>
      <c r="O174" s="119">
        <f t="shared" si="96"/>
        <v>7.9957332266044396</v>
      </c>
      <c r="P174" s="220">
        <f t="shared" si="97"/>
        <v>2</v>
      </c>
      <c r="Q174" s="221">
        <f t="shared" si="98"/>
        <v>0</v>
      </c>
      <c r="R174" s="221">
        <f t="shared" si="99"/>
        <v>179</v>
      </c>
      <c r="T174">
        <v>514</v>
      </c>
      <c r="U174">
        <v>2685</v>
      </c>
      <c r="V174" t="s">
        <v>631</v>
      </c>
      <c r="W174">
        <v>2238.694</v>
      </c>
      <c r="X174">
        <v>1013.556</v>
      </c>
      <c r="Y174">
        <v>2.2090000000000001</v>
      </c>
      <c r="Z174">
        <v>7.9249999999999998</v>
      </c>
      <c r="AA174">
        <v>153.17022</v>
      </c>
      <c r="AB174">
        <v>1.859952</v>
      </c>
      <c r="AC174">
        <v>54.967995999999999</v>
      </c>
      <c r="AD174" s="1">
        <v>204</v>
      </c>
      <c r="AE174">
        <v>0</v>
      </c>
      <c r="AF174">
        <v>179</v>
      </c>
      <c r="AG174">
        <v>86</v>
      </c>
      <c r="AH174">
        <v>14.615726</v>
      </c>
      <c r="AI174">
        <v>69</v>
      </c>
      <c r="AJ174">
        <v>6.2</v>
      </c>
      <c r="AK174">
        <v>2</v>
      </c>
      <c r="AL174">
        <v>116</v>
      </c>
      <c r="AM174" t="s">
        <v>632</v>
      </c>
      <c r="AN174" t="s">
        <v>1169</v>
      </c>
      <c r="AO174">
        <v>2019.944</v>
      </c>
      <c r="AR174" t="s">
        <v>117</v>
      </c>
      <c r="AS174" t="s">
        <v>122</v>
      </c>
      <c r="AT174" t="s">
        <v>311</v>
      </c>
      <c r="AU174" t="s">
        <v>631</v>
      </c>
      <c r="AV174" t="s">
        <v>48</v>
      </c>
      <c r="AW174">
        <v>3</v>
      </c>
      <c r="BB174">
        <v>0.8591986982747315</v>
      </c>
      <c r="BC174" t="s">
        <v>68</v>
      </c>
      <c r="BF174" t="s">
        <v>117</v>
      </c>
      <c r="BG174" t="s">
        <v>122</v>
      </c>
      <c r="BH174" t="s">
        <v>631</v>
      </c>
      <c r="BI174">
        <v>2685</v>
      </c>
      <c r="BJ174">
        <v>3</v>
      </c>
      <c r="BK174" t="s">
        <v>311</v>
      </c>
      <c r="BL174" t="s">
        <v>313</v>
      </c>
      <c r="BM174">
        <v>0.8591986982747315</v>
      </c>
      <c r="BN174" t="s">
        <v>68</v>
      </c>
      <c r="BO174" t="s">
        <v>180</v>
      </c>
      <c r="BP174">
        <v>2238.694</v>
      </c>
    </row>
    <row r="175" spans="1:68" ht="16.5">
      <c r="A175" s="125" t="str">
        <f t="shared" ref="A175:A238" si="102">BF175</f>
        <v>삼환교통</v>
      </c>
      <c r="B175" s="126" t="str">
        <f t="shared" si="100"/>
        <v>이관석</v>
      </c>
      <c r="C175" s="127" t="str">
        <f t="shared" ref="C175:C238" si="103">BN175</f>
        <v>D</v>
      </c>
      <c r="D175" s="128">
        <f t="shared" ref="D175:D238" si="104">BM175</f>
        <v>0.82240000000000002</v>
      </c>
      <c r="E175" s="129">
        <f t="shared" ref="E175:E238" si="105">U175</f>
        <v>4101</v>
      </c>
      <c r="F175" s="130" t="str">
        <f t="shared" ref="F175:F238" si="106">BG175</f>
        <v>62</v>
      </c>
      <c r="G175" s="131" t="str">
        <f t="shared" ref="G175:G238" si="107">BK175</f>
        <v>70바3193</v>
      </c>
      <c r="H175" s="132">
        <f t="shared" ref="H175:H238" si="108">BJ175</f>
        <v>1</v>
      </c>
      <c r="I175" s="133">
        <f t="shared" si="101"/>
        <v>2063.6819999999998</v>
      </c>
      <c r="J175" s="134">
        <f t="shared" ref="J175:J238" si="109">AB175/AA175</f>
        <v>1.3602320796521307E-2</v>
      </c>
      <c r="K175" s="134">
        <f t="shared" ref="K175:K238" si="110">AC175/AA175</f>
        <v>0.37270356542139105</v>
      </c>
      <c r="L175" s="134">
        <f t="shared" ref="L175:L238" si="111">AD175/I175</f>
        <v>0.19334374191372511</v>
      </c>
      <c r="M175" s="135">
        <f t="shared" ref="M175:M238" si="112">Z175</f>
        <v>9.6319999999999997</v>
      </c>
      <c r="N175" s="136">
        <f t="shared" ref="N175:N238" si="113">AE175*100/W175</f>
        <v>0</v>
      </c>
      <c r="O175" s="136">
        <f t="shared" ref="O175:O238" si="114">AF175*100/W175</f>
        <v>7.3654758824276225</v>
      </c>
      <c r="P175" s="218">
        <f t="shared" ref="P175:P238" si="115">AK175</f>
        <v>2</v>
      </c>
      <c r="Q175" s="219">
        <f t="shared" ref="Q175:Q238" si="116">AE175</f>
        <v>0</v>
      </c>
      <c r="R175" s="219">
        <f t="shared" ref="R175:R238" si="117">AF175</f>
        <v>152</v>
      </c>
      <c r="T175">
        <v>514</v>
      </c>
      <c r="U175">
        <v>4101</v>
      </c>
      <c r="V175" t="s">
        <v>633</v>
      </c>
      <c r="W175">
        <v>2063.6819999999998</v>
      </c>
      <c r="X175">
        <v>1003.854</v>
      </c>
      <c r="Y175">
        <v>2.056</v>
      </c>
      <c r="Z175">
        <v>9.6319999999999997</v>
      </c>
      <c r="AA175">
        <v>147.52107599999999</v>
      </c>
      <c r="AB175">
        <v>2.0066290000000002</v>
      </c>
      <c r="AC175">
        <v>54.981631</v>
      </c>
      <c r="AD175" s="1">
        <v>399</v>
      </c>
      <c r="AE175">
        <v>0</v>
      </c>
      <c r="AF175">
        <v>152</v>
      </c>
      <c r="AG175">
        <v>64</v>
      </c>
      <c r="AH175">
        <v>13.989065</v>
      </c>
      <c r="AI175">
        <v>0</v>
      </c>
      <c r="AJ175">
        <v>0</v>
      </c>
      <c r="AK175">
        <v>2</v>
      </c>
      <c r="AL175">
        <v>51</v>
      </c>
      <c r="AM175" t="s">
        <v>634</v>
      </c>
      <c r="AN175" t="s">
        <v>1170</v>
      </c>
      <c r="AO175">
        <v>2063.6819999999998</v>
      </c>
      <c r="AR175" t="s">
        <v>117</v>
      </c>
      <c r="AS175" t="s">
        <v>122</v>
      </c>
      <c r="AT175" t="s">
        <v>310</v>
      </c>
      <c r="AU175" t="s">
        <v>633</v>
      </c>
      <c r="AV175" t="s">
        <v>48</v>
      </c>
      <c r="AW175">
        <v>1</v>
      </c>
      <c r="BB175">
        <v>0.82240000000000002</v>
      </c>
      <c r="BC175" t="s">
        <v>66</v>
      </c>
      <c r="BF175" t="s">
        <v>117</v>
      </c>
      <c r="BG175" t="s">
        <v>122</v>
      </c>
      <c r="BH175" t="s">
        <v>633</v>
      </c>
      <c r="BI175">
        <v>4101</v>
      </c>
      <c r="BJ175">
        <v>1</v>
      </c>
      <c r="BK175" t="s">
        <v>310</v>
      </c>
      <c r="BL175" t="s">
        <v>178</v>
      </c>
      <c r="BM175">
        <v>0.82240000000000002</v>
      </c>
      <c r="BN175" t="s">
        <v>66</v>
      </c>
      <c r="BO175" t="s">
        <v>182</v>
      </c>
      <c r="BP175">
        <v>2063.6819999999998</v>
      </c>
    </row>
    <row r="176" spans="1:68" ht="16.5">
      <c r="A176" s="108" t="str">
        <f t="shared" si="102"/>
        <v>삼환교통</v>
      </c>
      <c r="B176" s="109" t="str">
        <f t="shared" si="100"/>
        <v>이구학</v>
      </c>
      <c r="C176" s="110" t="str">
        <f t="shared" si="103"/>
        <v>D</v>
      </c>
      <c r="D176" s="111">
        <f t="shared" si="104"/>
        <v>0.8076000000000001</v>
      </c>
      <c r="E176" s="112">
        <f t="shared" si="105"/>
        <v>6370</v>
      </c>
      <c r="F176" s="113" t="str">
        <f t="shared" si="106"/>
        <v>62</v>
      </c>
      <c r="G176" s="114" t="str">
        <f t="shared" si="107"/>
        <v>70바3161</v>
      </c>
      <c r="H176" s="115">
        <f t="shared" si="108"/>
        <v>1</v>
      </c>
      <c r="I176" s="116">
        <f t="shared" si="101"/>
        <v>1855.7829999999999</v>
      </c>
      <c r="J176" s="117">
        <f t="shared" si="109"/>
        <v>2.2214408450208604E-3</v>
      </c>
      <c r="K176" s="117">
        <f t="shared" si="110"/>
        <v>0.35858550458748983</v>
      </c>
      <c r="L176" s="117">
        <f t="shared" si="111"/>
        <v>0.23925211083407921</v>
      </c>
      <c r="M176" s="118">
        <f t="shared" si="112"/>
        <v>13.397</v>
      </c>
      <c r="N176" s="119">
        <f t="shared" si="113"/>
        <v>0.10777122109643207</v>
      </c>
      <c r="O176" s="119">
        <f t="shared" si="114"/>
        <v>3.7719927383751228</v>
      </c>
      <c r="P176" s="220">
        <f t="shared" si="115"/>
        <v>37</v>
      </c>
      <c r="Q176" s="221">
        <f t="shared" si="116"/>
        <v>2</v>
      </c>
      <c r="R176" s="221">
        <f t="shared" si="117"/>
        <v>70</v>
      </c>
      <c r="T176">
        <v>514</v>
      </c>
      <c r="U176">
        <v>6370</v>
      </c>
      <c r="V176" t="s">
        <v>635</v>
      </c>
      <c r="W176">
        <v>1855.7829999999999</v>
      </c>
      <c r="X176">
        <v>921.101</v>
      </c>
      <c r="Y176">
        <v>2.0150000000000001</v>
      </c>
      <c r="Z176">
        <v>13.397</v>
      </c>
      <c r="AA176">
        <v>129.159415</v>
      </c>
      <c r="AB176">
        <v>0.28692000000000001</v>
      </c>
      <c r="AC176">
        <v>46.314694000000003</v>
      </c>
      <c r="AD176" s="1">
        <v>444</v>
      </c>
      <c r="AE176">
        <v>2</v>
      </c>
      <c r="AF176">
        <v>70</v>
      </c>
      <c r="AG176">
        <v>78</v>
      </c>
      <c r="AH176">
        <v>14.368157999999999</v>
      </c>
      <c r="AI176">
        <v>212.3</v>
      </c>
      <c r="AJ176">
        <v>0</v>
      </c>
      <c r="AK176">
        <v>37</v>
      </c>
      <c r="AL176">
        <v>4325</v>
      </c>
      <c r="AM176" t="s">
        <v>636</v>
      </c>
      <c r="AN176" t="s">
        <v>1171</v>
      </c>
      <c r="AO176">
        <v>1818.2729999999999</v>
      </c>
      <c r="AR176" t="s">
        <v>117</v>
      </c>
      <c r="AS176" t="s">
        <v>122</v>
      </c>
      <c r="AT176" t="s">
        <v>298</v>
      </c>
      <c r="AU176" t="s">
        <v>635</v>
      </c>
      <c r="AV176" t="s">
        <v>48</v>
      </c>
      <c r="AW176">
        <v>1</v>
      </c>
      <c r="BB176">
        <v>0.8076000000000001</v>
      </c>
      <c r="BC176" t="s">
        <v>66</v>
      </c>
      <c r="BF176" t="s">
        <v>117</v>
      </c>
      <c r="BG176" t="s">
        <v>122</v>
      </c>
      <c r="BH176" t="s">
        <v>635</v>
      </c>
      <c r="BI176">
        <v>6370</v>
      </c>
      <c r="BJ176">
        <v>1</v>
      </c>
      <c r="BK176" t="s">
        <v>298</v>
      </c>
      <c r="BL176" t="s">
        <v>178</v>
      </c>
      <c r="BM176">
        <v>0.8076000000000001</v>
      </c>
      <c r="BN176" t="s">
        <v>66</v>
      </c>
      <c r="BO176" t="s">
        <v>182</v>
      </c>
      <c r="BP176">
        <v>1818.2729999999999</v>
      </c>
    </row>
    <row r="177" spans="1:68" ht="16.5">
      <c r="A177" s="125" t="str">
        <f t="shared" si="102"/>
        <v>삼환교통</v>
      </c>
      <c r="B177" s="126" t="str">
        <f t="shared" si="100"/>
        <v>이근섭</v>
      </c>
      <c r="C177" s="127" t="str">
        <f t="shared" si="103"/>
        <v>C</v>
      </c>
      <c r="D177" s="128">
        <f t="shared" si="104"/>
        <v>0.85898401498930521</v>
      </c>
      <c r="E177" s="129">
        <f t="shared" si="105"/>
        <v>2405</v>
      </c>
      <c r="F177" s="130" t="str">
        <f t="shared" si="106"/>
        <v>급행99</v>
      </c>
      <c r="G177" s="131" t="str">
        <f t="shared" si="107"/>
        <v>70바3123</v>
      </c>
      <c r="H177" s="132">
        <f t="shared" si="108"/>
        <v>2</v>
      </c>
      <c r="I177" s="133">
        <f t="shared" si="101"/>
        <v>2507.7069999999999</v>
      </c>
      <c r="J177" s="134">
        <f t="shared" si="109"/>
        <v>1.0080357718420495E-2</v>
      </c>
      <c r="K177" s="134">
        <f t="shared" si="110"/>
        <v>0.36154479191124611</v>
      </c>
      <c r="L177" s="134">
        <f t="shared" si="111"/>
        <v>0.26518249540317113</v>
      </c>
      <c r="M177" s="135">
        <f t="shared" si="112"/>
        <v>11.586</v>
      </c>
      <c r="N177" s="136">
        <f t="shared" si="113"/>
        <v>0</v>
      </c>
      <c r="O177" s="136">
        <f t="shared" si="114"/>
        <v>20.775951895496565</v>
      </c>
      <c r="P177" s="218">
        <f t="shared" si="115"/>
        <v>1</v>
      </c>
      <c r="Q177" s="219">
        <f t="shared" si="116"/>
        <v>0</v>
      </c>
      <c r="R177" s="219">
        <f t="shared" si="117"/>
        <v>521</v>
      </c>
      <c r="T177">
        <v>514</v>
      </c>
      <c r="U177">
        <v>2405</v>
      </c>
      <c r="V177" t="s">
        <v>637</v>
      </c>
      <c r="W177">
        <v>2507.7069999999999</v>
      </c>
      <c r="X177">
        <v>915.39200000000005</v>
      </c>
      <c r="Y177">
        <v>2.7389999999999999</v>
      </c>
      <c r="Z177">
        <v>11.586</v>
      </c>
      <c r="AA177">
        <v>136.01580799999999</v>
      </c>
      <c r="AB177">
        <v>1.3710880000000001</v>
      </c>
      <c r="AC177">
        <v>49.175806999999999</v>
      </c>
      <c r="AD177" s="1">
        <v>665</v>
      </c>
      <c r="AE177">
        <v>0</v>
      </c>
      <c r="AF177">
        <v>521</v>
      </c>
      <c r="AG177">
        <v>74</v>
      </c>
      <c r="AH177">
        <v>18.436879000000001</v>
      </c>
      <c r="AI177">
        <v>364.8</v>
      </c>
      <c r="AJ177">
        <v>0</v>
      </c>
      <c r="AK177">
        <v>1</v>
      </c>
      <c r="AL177">
        <v>31</v>
      </c>
      <c r="AM177" t="s">
        <v>638</v>
      </c>
      <c r="AN177" t="s">
        <v>1172</v>
      </c>
      <c r="AO177">
        <v>2446.4349999999999</v>
      </c>
      <c r="AR177" t="s">
        <v>117</v>
      </c>
      <c r="AS177" t="s">
        <v>124</v>
      </c>
      <c r="AT177" t="s">
        <v>342</v>
      </c>
      <c r="AU177" t="s">
        <v>637</v>
      </c>
      <c r="AV177" t="s">
        <v>48</v>
      </c>
      <c r="AW177">
        <v>2</v>
      </c>
      <c r="BB177">
        <v>0.85898401498930521</v>
      </c>
      <c r="BC177" t="s">
        <v>68</v>
      </c>
      <c r="BF177" t="s">
        <v>117</v>
      </c>
      <c r="BG177" t="s">
        <v>124</v>
      </c>
      <c r="BH177" t="s">
        <v>637</v>
      </c>
      <c r="BI177">
        <v>2405</v>
      </c>
      <c r="BJ177">
        <v>2</v>
      </c>
      <c r="BK177" t="s">
        <v>342</v>
      </c>
      <c r="BL177" t="s">
        <v>349</v>
      </c>
      <c r="BM177">
        <v>0.85898401498930521</v>
      </c>
      <c r="BN177" t="s">
        <v>68</v>
      </c>
      <c r="BO177" t="s">
        <v>180</v>
      </c>
      <c r="BP177">
        <v>2507.7069999999999</v>
      </c>
    </row>
    <row r="178" spans="1:68" ht="16.5">
      <c r="A178" s="108" t="str">
        <f t="shared" si="102"/>
        <v>삼환교통</v>
      </c>
      <c r="B178" s="109" t="str">
        <f t="shared" si="100"/>
        <v>이기혁</v>
      </c>
      <c r="C178" s="110" t="str">
        <f t="shared" si="103"/>
        <v>B</v>
      </c>
      <c r="D178" s="111">
        <f t="shared" si="104"/>
        <v>0.92192307692307685</v>
      </c>
      <c r="E178" s="112">
        <f t="shared" si="105"/>
        <v>9592</v>
      </c>
      <c r="F178" s="113" t="str">
        <f t="shared" si="106"/>
        <v>79</v>
      </c>
      <c r="G178" s="114" t="str">
        <f t="shared" si="107"/>
        <v>70바3165</v>
      </c>
      <c r="H178" s="115">
        <f t="shared" si="108"/>
        <v>1</v>
      </c>
      <c r="I178" s="116">
        <f t="shared" si="101"/>
        <v>2476.5410000000002</v>
      </c>
      <c r="J178" s="117">
        <f t="shared" si="109"/>
        <v>7.3702002062099523E-3</v>
      </c>
      <c r="K178" s="117">
        <f t="shared" si="110"/>
        <v>0.34033820598268333</v>
      </c>
      <c r="L178" s="117">
        <f t="shared" si="111"/>
        <v>0.21602711200824051</v>
      </c>
      <c r="M178" s="118">
        <f t="shared" si="112"/>
        <v>8.4809999999999999</v>
      </c>
      <c r="N178" s="119">
        <f t="shared" si="113"/>
        <v>8.0757798881585241E-2</v>
      </c>
      <c r="O178" s="119">
        <f t="shared" si="114"/>
        <v>11.548365240066689</v>
      </c>
      <c r="P178" s="220">
        <f t="shared" si="115"/>
        <v>1</v>
      </c>
      <c r="Q178" s="221">
        <f t="shared" si="116"/>
        <v>2</v>
      </c>
      <c r="R178" s="221">
        <f t="shared" si="117"/>
        <v>286</v>
      </c>
      <c r="T178">
        <v>514</v>
      </c>
      <c r="U178">
        <v>9592</v>
      </c>
      <c r="V178" t="s">
        <v>639</v>
      </c>
      <c r="W178">
        <v>2476.5410000000002</v>
      </c>
      <c r="X178">
        <v>1033.136</v>
      </c>
      <c r="Y178">
        <v>2.3969999999999998</v>
      </c>
      <c r="Z178">
        <v>8.4809999999999999</v>
      </c>
      <c r="AA178">
        <v>138.127184</v>
      </c>
      <c r="AB178">
        <v>1.018025</v>
      </c>
      <c r="AC178">
        <v>47.009957999999997</v>
      </c>
      <c r="AD178" s="1">
        <v>535</v>
      </c>
      <c r="AE178">
        <v>2</v>
      </c>
      <c r="AF178">
        <v>286</v>
      </c>
      <c r="AG178">
        <v>76</v>
      </c>
      <c r="AH178">
        <v>17.929424999999998</v>
      </c>
      <c r="AI178">
        <v>489.6</v>
      </c>
      <c r="AJ178">
        <v>0</v>
      </c>
      <c r="AK178">
        <v>1</v>
      </c>
      <c r="AL178">
        <v>372</v>
      </c>
      <c r="AM178" t="s">
        <v>640</v>
      </c>
      <c r="AN178" t="s">
        <v>1173</v>
      </c>
      <c r="AO178">
        <v>2476.5410000000002</v>
      </c>
      <c r="AR178" t="s">
        <v>117</v>
      </c>
      <c r="AS178" t="s">
        <v>123</v>
      </c>
      <c r="AT178" t="s">
        <v>326</v>
      </c>
      <c r="AU178" t="s">
        <v>639</v>
      </c>
      <c r="AV178" t="s">
        <v>48</v>
      </c>
      <c r="AW178">
        <v>1</v>
      </c>
      <c r="BB178">
        <v>0.92192307692307685</v>
      </c>
      <c r="BC178" t="s">
        <v>67</v>
      </c>
      <c r="BF178" t="s">
        <v>117</v>
      </c>
      <c r="BG178" t="s">
        <v>123</v>
      </c>
      <c r="BH178" t="s">
        <v>639</v>
      </c>
      <c r="BI178">
        <v>9592</v>
      </c>
      <c r="BJ178">
        <v>1</v>
      </c>
      <c r="BK178" t="s">
        <v>326</v>
      </c>
      <c r="BL178" t="s">
        <v>178</v>
      </c>
      <c r="BM178">
        <v>0.92192307692307685</v>
      </c>
      <c r="BN178" t="s">
        <v>67</v>
      </c>
      <c r="BO178" t="s">
        <v>179</v>
      </c>
      <c r="BP178">
        <v>2476.5410000000002</v>
      </c>
    </row>
    <row r="179" spans="1:68" ht="16.5">
      <c r="A179" s="125" t="str">
        <f t="shared" si="102"/>
        <v>삼환교통</v>
      </c>
      <c r="B179" s="126" t="str">
        <f t="shared" si="100"/>
        <v>이동우</v>
      </c>
      <c r="C179" s="127" t="str">
        <f t="shared" si="103"/>
        <v>S</v>
      </c>
      <c r="D179" s="128">
        <f t="shared" si="104"/>
        <v>1.1213636363636363</v>
      </c>
      <c r="E179" s="129">
        <f t="shared" si="105"/>
        <v>3696</v>
      </c>
      <c r="F179" s="130" t="str">
        <f t="shared" si="106"/>
        <v>급행99</v>
      </c>
      <c r="G179" s="131" t="str">
        <f t="shared" si="107"/>
        <v>70바3183</v>
      </c>
      <c r="H179" s="132">
        <f t="shared" si="108"/>
        <v>1</v>
      </c>
      <c r="I179" s="133">
        <f t="shared" si="101"/>
        <v>2113.6559999999999</v>
      </c>
      <c r="J179" s="134">
        <f t="shared" si="109"/>
        <v>2.4976874378723212E-2</v>
      </c>
      <c r="K179" s="134">
        <f t="shared" si="110"/>
        <v>0.3093894896585796</v>
      </c>
      <c r="L179" s="134">
        <f t="shared" si="111"/>
        <v>0.2043851979697737</v>
      </c>
      <c r="M179" s="135">
        <f t="shared" si="112"/>
        <v>8.3789999999999996</v>
      </c>
      <c r="N179" s="136">
        <f t="shared" si="113"/>
        <v>0</v>
      </c>
      <c r="O179" s="136">
        <f t="shared" si="114"/>
        <v>5.3934982797579174</v>
      </c>
      <c r="P179" s="218">
        <f t="shared" si="115"/>
        <v>21</v>
      </c>
      <c r="Q179" s="219">
        <f t="shared" si="116"/>
        <v>0</v>
      </c>
      <c r="R179" s="219">
        <f t="shared" si="117"/>
        <v>114</v>
      </c>
      <c r="T179">
        <v>514</v>
      </c>
      <c r="U179">
        <v>3696</v>
      </c>
      <c r="V179" t="s">
        <v>897</v>
      </c>
      <c r="W179">
        <v>2113.6559999999999</v>
      </c>
      <c r="X179">
        <v>856.79600000000005</v>
      </c>
      <c r="Y179">
        <v>2.4670000000000001</v>
      </c>
      <c r="Z179">
        <v>8.3789999999999996</v>
      </c>
      <c r="AA179">
        <v>115.506086</v>
      </c>
      <c r="AB179">
        <v>2.8849809999999998</v>
      </c>
      <c r="AC179">
        <v>35.736369000000003</v>
      </c>
      <c r="AD179" s="1">
        <v>432</v>
      </c>
      <c r="AE179">
        <v>0</v>
      </c>
      <c r="AF179">
        <v>114</v>
      </c>
      <c r="AG179">
        <v>71</v>
      </c>
      <c r="AH179">
        <v>18.299087</v>
      </c>
      <c r="AI179">
        <v>643.29999999999995</v>
      </c>
      <c r="AJ179">
        <v>0</v>
      </c>
      <c r="AK179">
        <v>21</v>
      </c>
      <c r="AL179">
        <v>3115</v>
      </c>
      <c r="AM179" t="s">
        <v>898</v>
      </c>
      <c r="AN179" t="s">
        <v>1174</v>
      </c>
      <c r="AO179">
        <v>2113.6559999999999</v>
      </c>
      <c r="AR179" t="s">
        <v>117</v>
      </c>
      <c r="AS179" t="s">
        <v>124</v>
      </c>
      <c r="AT179" t="s">
        <v>217</v>
      </c>
      <c r="AU179" t="s">
        <v>897</v>
      </c>
      <c r="AV179" t="s">
        <v>48</v>
      </c>
      <c r="AW179">
        <v>1</v>
      </c>
      <c r="BB179">
        <v>1.1213636363636363</v>
      </c>
      <c r="BC179" t="s">
        <v>891</v>
      </c>
      <c r="BF179" t="s">
        <v>117</v>
      </c>
      <c r="BG179" t="s">
        <v>124</v>
      </c>
      <c r="BH179" t="s">
        <v>897</v>
      </c>
      <c r="BI179">
        <v>3696</v>
      </c>
      <c r="BJ179">
        <v>1</v>
      </c>
      <c r="BK179" t="s">
        <v>217</v>
      </c>
      <c r="BL179" t="s">
        <v>178</v>
      </c>
      <c r="BM179">
        <v>1.1213636363636363</v>
      </c>
      <c r="BN179" t="s">
        <v>891</v>
      </c>
      <c r="BO179" t="s">
        <v>892</v>
      </c>
      <c r="BP179">
        <v>2113.6559999999999</v>
      </c>
    </row>
    <row r="180" spans="1:68" ht="16.5">
      <c r="A180" s="108" t="str">
        <f t="shared" si="102"/>
        <v>삼환교통</v>
      </c>
      <c r="B180" s="109" t="str">
        <f t="shared" si="100"/>
        <v>이두형</v>
      </c>
      <c r="C180" s="110" t="str">
        <f t="shared" si="103"/>
        <v>B</v>
      </c>
      <c r="D180" s="111">
        <f t="shared" si="104"/>
        <v>0.90931034482758621</v>
      </c>
      <c r="E180" s="112">
        <f t="shared" si="105"/>
        <v>837</v>
      </c>
      <c r="F180" s="113" t="str">
        <f t="shared" si="106"/>
        <v>58</v>
      </c>
      <c r="G180" s="114" t="str">
        <f t="shared" si="107"/>
        <v>72아1202</v>
      </c>
      <c r="H180" s="115">
        <f t="shared" si="108"/>
        <v>1</v>
      </c>
      <c r="I180" s="116">
        <f t="shared" si="101"/>
        <v>2226.1909999999998</v>
      </c>
      <c r="J180" s="117">
        <f t="shared" si="109"/>
        <v>3.3926063280414601E-2</v>
      </c>
      <c r="K180" s="117">
        <f t="shared" si="110"/>
        <v>0.36014692069556187</v>
      </c>
      <c r="L180" s="117">
        <f t="shared" si="111"/>
        <v>0.27401063071407622</v>
      </c>
      <c r="M180" s="118">
        <f t="shared" si="112"/>
        <v>8.6880000000000006</v>
      </c>
      <c r="N180" s="119">
        <f t="shared" si="113"/>
        <v>0</v>
      </c>
      <c r="O180" s="119">
        <f t="shared" si="114"/>
        <v>8.2652386969491847</v>
      </c>
      <c r="P180" s="220">
        <f t="shared" si="115"/>
        <v>6</v>
      </c>
      <c r="Q180" s="221">
        <f t="shared" si="116"/>
        <v>0</v>
      </c>
      <c r="R180" s="221">
        <f t="shared" si="117"/>
        <v>184</v>
      </c>
      <c r="T180">
        <v>514</v>
      </c>
      <c r="U180">
        <v>837</v>
      </c>
      <c r="V180" t="s">
        <v>641</v>
      </c>
      <c r="W180">
        <v>2226.1909999999998</v>
      </c>
      <c r="X180">
        <v>844.31100000000004</v>
      </c>
      <c r="Y180">
        <v>2.637</v>
      </c>
      <c r="Z180">
        <v>8.6880000000000006</v>
      </c>
      <c r="AA180">
        <v>154.52635799999999</v>
      </c>
      <c r="AB180">
        <v>5.2424710000000001</v>
      </c>
      <c r="AC180">
        <v>55.652191999999999</v>
      </c>
      <c r="AD180" s="1">
        <v>610</v>
      </c>
      <c r="AE180">
        <v>0</v>
      </c>
      <c r="AF180">
        <v>184</v>
      </c>
      <c r="AG180">
        <v>79</v>
      </c>
      <c r="AH180">
        <v>14.406544999999999</v>
      </c>
      <c r="AI180">
        <v>2087.6999999999998</v>
      </c>
      <c r="AJ180">
        <v>0</v>
      </c>
      <c r="AK180">
        <v>6</v>
      </c>
      <c r="AL180">
        <v>2525</v>
      </c>
      <c r="AM180" t="s">
        <v>642</v>
      </c>
      <c r="AN180" t="s">
        <v>1175</v>
      </c>
      <c r="AO180">
        <v>2226.1909999999998</v>
      </c>
      <c r="AR180" t="s">
        <v>117</v>
      </c>
      <c r="AS180" t="s">
        <v>121</v>
      </c>
      <c r="AT180" t="s">
        <v>285</v>
      </c>
      <c r="AU180" t="s">
        <v>641</v>
      </c>
      <c r="AV180" t="s">
        <v>48</v>
      </c>
      <c r="AW180">
        <v>1</v>
      </c>
      <c r="BB180">
        <v>0.90931034482758621</v>
      </c>
      <c r="BC180" t="s">
        <v>67</v>
      </c>
      <c r="BF180" t="s">
        <v>117</v>
      </c>
      <c r="BG180" t="s">
        <v>121</v>
      </c>
      <c r="BH180" t="s">
        <v>641</v>
      </c>
      <c r="BI180">
        <v>837</v>
      </c>
      <c r="BJ180">
        <v>1</v>
      </c>
      <c r="BK180" t="s">
        <v>285</v>
      </c>
      <c r="BL180" t="s">
        <v>178</v>
      </c>
      <c r="BM180">
        <v>0.90931034482758621</v>
      </c>
      <c r="BN180" t="s">
        <v>67</v>
      </c>
      <c r="BO180" t="s">
        <v>179</v>
      </c>
      <c r="BP180">
        <v>2226.1909999999998</v>
      </c>
    </row>
    <row r="181" spans="1:68" ht="16.5">
      <c r="A181" s="125" t="str">
        <f t="shared" si="102"/>
        <v>삼환교통</v>
      </c>
      <c r="B181" s="126" t="str">
        <f t="shared" si="100"/>
        <v>이명규</v>
      </c>
      <c r="C181" s="127" t="str">
        <f t="shared" si="103"/>
        <v>F</v>
      </c>
      <c r="D181" s="128">
        <f t="shared" si="104"/>
        <v>0.71250000000000002</v>
      </c>
      <c r="E181" s="129">
        <f t="shared" si="105"/>
        <v>6444</v>
      </c>
      <c r="F181" s="130" t="str">
        <f t="shared" si="106"/>
        <v>62</v>
      </c>
      <c r="G181" s="131" t="str">
        <f t="shared" si="107"/>
        <v>72아1131</v>
      </c>
      <c r="H181" s="132">
        <f t="shared" si="108"/>
        <v>1</v>
      </c>
      <c r="I181" s="133">
        <f t="shared" si="101"/>
        <v>2113.5010000000002</v>
      </c>
      <c r="J181" s="134">
        <f t="shared" si="109"/>
        <v>1.5979284197359157E-2</v>
      </c>
      <c r="K181" s="134">
        <f t="shared" si="110"/>
        <v>0.40986128347327067</v>
      </c>
      <c r="L181" s="134">
        <f t="shared" si="111"/>
        <v>0.24982245099481853</v>
      </c>
      <c r="M181" s="135">
        <f t="shared" si="112"/>
        <v>14.412000000000001</v>
      </c>
      <c r="N181" s="136">
        <f t="shared" si="113"/>
        <v>0.28388914885774835</v>
      </c>
      <c r="O181" s="136">
        <f t="shared" si="114"/>
        <v>19.588351271184635</v>
      </c>
      <c r="P181" s="218">
        <f t="shared" si="115"/>
        <v>23</v>
      </c>
      <c r="Q181" s="219">
        <f t="shared" si="116"/>
        <v>6</v>
      </c>
      <c r="R181" s="219">
        <f t="shared" si="117"/>
        <v>414</v>
      </c>
      <c r="T181">
        <v>514</v>
      </c>
      <c r="U181">
        <v>6444</v>
      </c>
      <c r="V181" t="s">
        <v>643</v>
      </c>
      <c r="W181">
        <v>2113.5010000000002</v>
      </c>
      <c r="X181">
        <v>1235.9639999999999</v>
      </c>
      <c r="Y181">
        <v>1.71</v>
      </c>
      <c r="Z181">
        <v>14.412000000000001</v>
      </c>
      <c r="AA181">
        <v>150.81858299999999</v>
      </c>
      <c r="AB181">
        <v>2.4099729999999999</v>
      </c>
      <c r="AC181">
        <v>61.814698</v>
      </c>
      <c r="AD181" s="1">
        <v>528</v>
      </c>
      <c r="AE181">
        <v>6</v>
      </c>
      <c r="AF181">
        <v>414</v>
      </c>
      <c r="AG181">
        <v>72</v>
      </c>
      <c r="AH181">
        <v>14.013531</v>
      </c>
      <c r="AI181">
        <v>192.5</v>
      </c>
      <c r="AJ181">
        <v>0</v>
      </c>
      <c r="AK181">
        <v>23</v>
      </c>
      <c r="AL181">
        <v>1789</v>
      </c>
      <c r="AM181" t="s">
        <v>644</v>
      </c>
      <c r="AN181" t="s">
        <v>1176</v>
      </c>
      <c r="AO181">
        <v>2113.5010000000002</v>
      </c>
      <c r="AR181" t="s">
        <v>117</v>
      </c>
      <c r="AS181" t="s">
        <v>122</v>
      </c>
      <c r="AT181" t="s">
        <v>315</v>
      </c>
      <c r="AU181" t="s">
        <v>643</v>
      </c>
      <c r="AV181" t="s">
        <v>48</v>
      </c>
      <c r="AW181">
        <v>1</v>
      </c>
      <c r="BB181">
        <v>0.71250000000000002</v>
      </c>
      <c r="BC181" t="s">
        <v>69</v>
      </c>
      <c r="BF181" t="s">
        <v>117</v>
      </c>
      <c r="BG181" t="s">
        <v>122</v>
      </c>
      <c r="BH181" t="s">
        <v>643</v>
      </c>
      <c r="BI181">
        <v>6444</v>
      </c>
      <c r="BJ181">
        <v>1</v>
      </c>
      <c r="BK181" t="s">
        <v>315</v>
      </c>
      <c r="BL181" t="s">
        <v>178</v>
      </c>
      <c r="BM181">
        <v>0.71250000000000002</v>
      </c>
      <c r="BN181" t="s">
        <v>69</v>
      </c>
      <c r="BO181" t="s">
        <v>191</v>
      </c>
      <c r="BP181">
        <v>2113.5010000000002</v>
      </c>
    </row>
    <row r="182" spans="1:68" ht="16.5">
      <c r="A182" s="108" t="str">
        <f t="shared" si="102"/>
        <v>삼환교통</v>
      </c>
      <c r="B182" s="109" t="str">
        <f t="shared" si="100"/>
        <v>이명희</v>
      </c>
      <c r="C182" s="110" t="str">
        <f t="shared" si="103"/>
        <v>F</v>
      </c>
      <c r="D182" s="111">
        <f t="shared" si="104"/>
        <v>0.75913043478260878</v>
      </c>
      <c r="E182" s="112">
        <f t="shared" si="105"/>
        <v>2467</v>
      </c>
      <c r="F182" s="113" t="str">
        <f t="shared" si="106"/>
        <v>79</v>
      </c>
      <c r="G182" s="114" t="str">
        <f t="shared" si="107"/>
        <v>70바3179</v>
      </c>
      <c r="H182" s="115">
        <f t="shared" si="108"/>
        <v>1</v>
      </c>
      <c r="I182" s="116">
        <f t="shared" si="101"/>
        <v>2122.0909999999999</v>
      </c>
      <c r="J182" s="117">
        <f t="shared" si="109"/>
        <v>2.9684376931566857E-2</v>
      </c>
      <c r="K182" s="117">
        <f t="shared" si="110"/>
        <v>0.40989947687794759</v>
      </c>
      <c r="L182" s="117">
        <f t="shared" si="111"/>
        <v>0.33504689478443667</v>
      </c>
      <c r="M182" s="118">
        <f t="shared" si="112"/>
        <v>16.456</v>
      </c>
      <c r="N182" s="119">
        <f t="shared" si="113"/>
        <v>0.1884933303991205</v>
      </c>
      <c r="O182" s="119">
        <f t="shared" si="114"/>
        <v>52.024159190157256</v>
      </c>
      <c r="P182" s="220">
        <f t="shared" si="115"/>
        <v>50</v>
      </c>
      <c r="Q182" s="221">
        <f t="shared" si="116"/>
        <v>4</v>
      </c>
      <c r="R182" s="221">
        <f t="shared" si="117"/>
        <v>1104</v>
      </c>
      <c r="T182">
        <v>514</v>
      </c>
      <c r="U182">
        <v>2467</v>
      </c>
      <c r="V182" t="s">
        <v>645</v>
      </c>
      <c r="W182">
        <v>2122.0909999999999</v>
      </c>
      <c r="X182">
        <v>1215.252</v>
      </c>
      <c r="Y182">
        <v>1.746</v>
      </c>
      <c r="Z182">
        <v>16.456</v>
      </c>
      <c r="AA182">
        <v>133.075254</v>
      </c>
      <c r="AB182">
        <v>3.950256</v>
      </c>
      <c r="AC182">
        <v>54.547477000000001</v>
      </c>
      <c r="AD182" s="1">
        <v>711</v>
      </c>
      <c r="AE182">
        <v>4</v>
      </c>
      <c r="AF182">
        <v>1104</v>
      </c>
      <c r="AG182">
        <v>76</v>
      </c>
      <c r="AH182">
        <v>15.946548</v>
      </c>
      <c r="AI182">
        <v>809.9</v>
      </c>
      <c r="AJ182">
        <v>0</v>
      </c>
      <c r="AK182">
        <v>50</v>
      </c>
      <c r="AL182">
        <v>10837</v>
      </c>
      <c r="AM182" t="s">
        <v>646</v>
      </c>
      <c r="AN182" t="s">
        <v>1177</v>
      </c>
      <c r="AO182">
        <v>2122.0909999999999</v>
      </c>
      <c r="AR182" t="s">
        <v>117</v>
      </c>
      <c r="AS182" t="s">
        <v>123</v>
      </c>
      <c r="AT182" t="s">
        <v>333</v>
      </c>
      <c r="AU182" t="s">
        <v>645</v>
      </c>
      <c r="AV182" t="s">
        <v>48</v>
      </c>
      <c r="AW182">
        <v>1</v>
      </c>
      <c r="BB182">
        <v>0.75913043478260878</v>
      </c>
      <c r="BC182" t="s">
        <v>69</v>
      </c>
      <c r="BF182" t="s">
        <v>117</v>
      </c>
      <c r="BG182" t="s">
        <v>123</v>
      </c>
      <c r="BH182" t="s">
        <v>645</v>
      </c>
      <c r="BI182">
        <v>2467</v>
      </c>
      <c r="BJ182">
        <v>1</v>
      </c>
      <c r="BK182" t="s">
        <v>333</v>
      </c>
      <c r="BL182" t="s">
        <v>178</v>
      </c>
      <c r="BM182">
        <v>0.75913043478260878</v>
      </c>
      <c r="BN182" t="s">
        <v>69</v>
      </c>
      <c r="BO182" t="s">
        <v>191</v>
      </c>
      <c r="BP182">
        <v>2122.0909999999999</v>
      </c>
    </row>
    <row r="183" spans="1:68" ht="16.5">
      <c r="A183" s="125" t="str">
        <f t="shared" si="102"/>
        <v>삼환교통</v>
      </c>
      <c r="B183" s="126" t="str">
        <f t="shared" si="100"/>
        <v>이민혁</v>
      </c>
      <c r="C183" s="127" t="str">
        <f t="shared" si="103"/>
        <v>D</v>
      </c>
      <c r="D183" s="128">
        <f t="shared" si="104"/>
        <v>0.84072781840212418</v>
      </c>
      <c r="E183" s="129">
        <f t="shared" si="105"/>
        <v>4870</v>
      </c>
      <c r="F183" s="130" t="str">
        <f t="shared" si="106"/>
        <v>23</v>
      </c>
      <c r="G183" s="131" t="str">
        <f t="shared" si="107"/>
        <v>70바3116</v>
      </c>
      <c r="H183" s="132">
        <f t="shared" si="108"/>
        <v>13</v>
      </c>
      <c r="I183" s="133">
        <f t="shared" si="101"/>
        <v>1576.1969999999999</v>
      </c>
      <c r="J183" s="134">
        <f t="shared" si="109"/>
        <v>1.9520704519429343E-2</v>
      </c>
      <c r="K183" s="134">
        <f t="shared" si="110"/>
        <v>0.37787143725761235</v>
      </c>
      <c r="L183" s="134">
        <f t="shared" si="111"/>
        <v>0.19540704620044325</v>
      </c>
      <c r="M183" s="135">
        <f t="shared" si="112"/>
        <v>12.587</v>
      </c>
      <c r="N183" s="136">
        <f t="shared" si="113"/>
        <v>0.19033153850692522</v>
      </c>
      <c r="O183" s="136">
        <f t="shared" si="114"/>
        <v>15.416854619060944</v>
      </c>
      <c r="P183" s="218">
        <f t="shared" si="115"/>
        <v>15</v>
      </c>
      <c r="Q183" s="219">
        <f t="shared" si="116"/>
        <v>3</v>
      </c>
      <c r="R183" s="219">
        <f t="shared" si="117"/>
        <v>243</v>
      </c>
      <c r="T183">
        <v>514</v>
      </c>
      <c r="U183">
        <v>4870</v>
      </c>
      <c r="V183" t="s">
        <v>1178</v>
      </c>
      <c r="W183">
        <v>1576.1969999999999</v>
      </c>
      <c r="X183">
        <v>881.25300000000004</v>
      </c>
      <c r="Y183">
        <v>1.7889999999999999</v>
      </c>
      <c r="Z183">
        <v>12.587</v>
      </c>
      <c r="AA183">
        <v>101.315247</v>
      </c>
      <c r="AB183">
        <v>1.9777450000000001</v>
      </c>
      <c r="AC183">
        <v>38.284137999999999</v>
      </c>
      <c r="AD183" s="1">
        <v>308</v>
      </c>
      <c r="AE183">
        <v>3</v>
      </c>
      <c r="AF183">
        <v>243</v>
      </c>
      <c r="AG183">
        <v>78</v>
      </c>
      <c r="AH183">
        <v>15.557352</v>
      </c>
      <c r="AI183">
        <v>243.4</v>
      </c>
      <c r="AJ183">
        <v>0</v>
      </c>
      <c r="AK183">
        <v>15</v>
      </c>
      <c r="AL183">
        <v>2775</v>
      </c>
      <c r="AM183" t="s">
        <v>1179</v>
      </c>
      <c r="AN183" t="s">
        <v>1180</v>
      </c>
      <c r="AO183">
        <v>261.66000000000003</v>
      </c>
      <c r="AR183" t="s">
        <v>117</v>
      </c>
      <c r="AS183" t="s">
        <v>119</v>
      </c>
      <c r="AT183" t="s">
        <v>226</v>
      </c>
      <c r="AU183" t="s">
        <v>1178</v>
      </c>
      <c r="AV183" t="s">
        <v>48</v>
      </c>
      <c r="AW183">
        <v>13</v>
      </c>
      <c r="BB183">
        <v>0.84072781840212418</v>
      </c>
      <c r="BC183" t="s">
        <v>66</v>
      </c>
      <c r="BF183" t="s">
        <v>117</v>
      </c>
      <c r="BG183" t="s">
        <v>119</v>
      </c>
      <c r="BH183" t="s">
        <v>1178</v>
      </c>
      <c r="BI183">
        <v>4870</v>
      </c>
      <c r="BJ183">
        <v>13</v>
      </c>
      <c r="BK183" t="s">
        <v>226</v>
      </c>
      <c r="BL183" t="s">
        <v>232</v>
      </c>
      <c r="BM183">
        <v>0.84072781840212418</v>
      </c>
      <c r="BN183" t="s">
        <v>66</v>
      </c>
      <c r="BO183" t="s">
        <v>182</v>
      </c>
      <c r="BP183">
        <v>1531.6969999999997</v>
      </c>
    </row>
    <row r="184" spans="1:68" ht="16.5">
      <c r="A184" s="108" t="str">
        <f t="shared" si="102"/>
        <v>삼환교통</v>
      </c>
      <c r="B184" s="109" t="str">
        <f t="shared" si="100"/>
        <v>이민호</v>
      </c>
      <c r="C184" s="110" t="str">
        <f t="shared" si="103"/>
        <v>F</v>
      </c>
      <c r="D184" s="111">
        <f t="shared" si="104"/>
        <v>0.76666666666666661</v>
      </c>
      <c r="E184" s="112">
        <f t="shared" si="105"/>
        <v>3304</v>
      </c>
      <c r="F184" s="113" t="str">
        <f t="shared" si="106"/>
        <v>급행99</v>
      </c>
      <c r="G184" s="114" t="str">
        <f t="shared" si="107"/>
        <v>70바3126</v>
      </c>
      <c r="H184" s="115">
        <f t="shared" si="108"/>
        <v>1</v>
      </c>
      <c r="I184" s="116">
        <f t="shared" si="101"/>
        <v>2598.2020000000002</v>
      </c>
      <c r="J184" s="117">
        <f t="shared" si="109"/>
        <v>2.0748179032201709E-2</v>
      </c>
      <c r="K184" s="117">
        <f t="shared" si="110"/>
        <v>0.36783248384489187</v>
      </c>
      <c r="L184" s="117">
        <f t="shared" si="111"/>
        <v>0.26441362141973562</v>
      </c>
      <c r="M184" s="118">
        <f t="shared" si="112"/>
        <v>15.613</v>
      </c>
      <c r="N184" s="119">
        <f t="shared" si="113"/>
        <v>0</v>
      </c>
      <c r="O184" s="119">
        <f t="shared" si="114"/>
        <v>5.8501994841047766</v>
      </c>
      <c r="P184" s="220">
        <f t="shared" si="115"/>
        <v>9</v>
      </c>
      <c r="Q184" s="221">
        <f t="shared" si="116"/>
        <v>0</v>
      </c>
      <c r="R184" s="221">
        <f t="shared" si="117"/>
        <v>152</v>
      </c>
      <c r="T184">
        <v>514</v>
      </c>
      <c r="U184">
        <v>3304</v>
      </c>
      <c r="V184" t="s">
        <v>647</v>
      </c>
      <c r="W184">
        <v>2598.2020000000002</v>
      </c>
      <c r="X184">
        <v>1129.7339999999999</v>
      </c>
      <c r="Y184">
        <v>2.2999999999999998</v>
      </c>
      <c r="Z184">
        <v>15.613</v>
      </c>
      <c r="AA184">
        <v>144.61664300000001</v>
      </c>
      <c r="AB184">
        <v>3.0005320000000002</v>
      </c>
      <c r="AC184">
        <v>53.194699</v>
      </c>
      <c r="AD184" s="1">
        <v>687</v>
      </c>
      <c r="AE184">
        <v>0</v>
      </c>
      <c r="AF184">
        <v>152</v>
      </c>
      <c r="AG184">
        <v>69</v>
      </c>
      <c r="AH184">
        <v>17.966134</v>
      </c>
      <c r="AI184">
        <v>480.6</v>
      </c>
      <c r="AJ184">
        <v>0</v>
      </c>
      <c r="AK184">
        <v>9</v>
      </c>
      <c r="AL184">
        <v>2429</v>
      </c>
      <c r="AM184" t="s">
        <v>648</v>
      </c>
      <c r="AN184" t="s">
        <v>1181</v>
      </c>
      <c r="AO184">
        <v>2598.2020000000002</v>
      </c>
      <c r="AR184" t="s">
        <v>117</v>
      </c>
      <c r="AS184" t="s">
        <v>124</v>
      </c>
      <c r="AT184" t="s">
        <v>344</v>
      </c>
      <c r="AU184" t="s">
        <v>647</v>
      </c>
      <c r="AV184" t="s">
        <v>48</v>
      </c>
      <c r="AW184">
        <v>1</v>
      </c>
      <c r="BB184">
        <v>0.76666666666666661</v>
      </c>
      <c r="BC184" t="s">
        <v>69</v>
      </c>
      <c r="BF184" t="s">
        <v>117</v>
      </c>
      <c r="BG184" t="s">
        <v>124</v>
      </c>
      <c r="BH184" t="s">
        <v>647</v>
      </c>
      <c r="BI184">
        <v>3304</v>
      </c>
      <c r="BJ184">
        <v>1</v>
      </c>
      <c r="BK184" t="s">
        <v>344</v>
      </c>
      <c r="BL184" t="s">
        <v>178</v>
      </c>
      <c r="BM184">
        <v>0.76666666666666661</v>
      </c>
      <c r="BN184" t="s">
        <v>69</v>
      </c>
      <c r="BO184" t="s">
        <v>191</v>
      </c>
      <c r="BP184">
        <v>2598.2020000000002</v>
      </c>
    </row>
    <row r="185" spans="1:68" ht="16.5">
      <c r="A185" s="125" t="str">
        <f t="shared" si="102"/>
        <v>삼환교통</v>
      </c>
      <c r="B185" s="126" t="str">
        <f t="shared" si="100"/>
        <v>이병천</v>
      </c>
      <c r="C185" s="127" t="str">
        <f t="shared" si="103"/>
        <v>F</v>
      </c>
      <c r="D185" s="128">
        <f t="shared" si="104"/>
        <v>0.79730962294054386</v>
      </c>
      <c r="E185" s="129">
        <f t="shared" si="105"/>
        <v>7662</v>
      </c>
      <c r="F185" s="130" t="str">
        <f t="shared" si="106"/>
        <v>14</v>
      </c>
      <c r="G185" s="131" t="str">
        <f t="shared" si="107"/>
        <v>70바3189</v>
      </c>
      <c r="H185" s="132">
        <f t="shared" si="108"/>
        <v>2</v>
      </c>
      <c r="I185" s="133">
        <f t="shared" si="101"/>
        <v>1106.018</v>
      </c>
      <c r="J185" s="134">
        <f t="shared" si="109"/>
        <v>4.9190874277436299E-2</v>
      </c>
      <c r="K185" s="134">
        <f t="shared" si="110"/>
        <v>0.31750752745123312</v>
      </c>
      <c r="L185" s="134">
        <f t="shared" si="111"/>
        <v>0.2287485375464052</v>
      </c>
      <c r="M185" s="135">
        <f t="shared" si="112"/>
        <v>11.571999999999999</v>
      </c>
      <c r="N185" s="136">
        <f t="shared" si="113"/>
        <v>0.72331553374357382</v>
      </c>
      <c r="O185" s="136">
        <f t="shared" si="114"/>
        <v>11.573048539897181</v>
      </c>
      <c r="P185" s="218">
        <f t="shared" si="115"/>
        <v>6</v>
      </c>
      <c r="Q185" s="219">
        <f t="shared" si="116"/>
        <v>8</v>
      </c>
      <c r="R185" s="219">
        <f t="shared" si="117"/>
        <v>128</v>
      </c>
      <c r="T185">
        <v>514</v>
      </c>
      <c r="U185">
        <v>7662</v>
      </c>
      <c r="V185" t="s">
        <v>649</v>
      </c>
      <c r="W185">
        <v>1106.018</v>
      </c>
      <c r="X185">
        <v>634.93600000000004</v>
      </c>
      <c r="Y185">
        <v>1.742</v>
      </c>
      <c r="Z185">
        <v>11.571999999999999</v>
      </c>
      <c r="AA185">
        <v>66.746364</v>
      </c>
      <c r="AB185">
        <v>3.283312</v>
      </c>
      <c r="AC185">
        <v>21.192473</v>
      </c>
      <c r="AD185" s="1">
        <v>253</v>
      </c>
      <c r="AE185">
        <v>8</v>
      </c>
      <c r="AF185">
        <v>128</v>
      </c>
      <c r="AG185">
        <v>64</v>
      </c>
      <c r="AH185">
        <v>16.570460000000001</v>
      </c>
      <c r="AI185">
        <v>66.599999999999994</v>
      </c>
      <c r="AJ185">
        <v>0</v>
      </c>
      <c r="AK185">
        <v>6</v>
      </c>
      <c r="AL185">
        <v>554</v>
      </c>
      <c r="AM185" t="s">
        <v>650</v>
      </c>
      <c r="AN185" t="s">
        <v>1182</v>
      </c>
      <c r="AO185">
        <v>1028.3320000000001</v>
      </c>
      <c r="AR185" t="s">
        <v>117</v>
      </c>
      <c r="AS185" t="s">
        <v>118</v>
      </c>
      <c r="AT185" t="s">
        <v>219</v>
      </c>
      <c r="AU185" t="s">
        <v>649</v>
      </c>
      <c r="AV185" t="s">
        <v>48</v>
      </c>
      <c r="AW185">
        <v>2</v>
      </c>
      <c r="BB185">
        <v>0.79730962294054386</v>
      </c>
      <c r="BC185" t="s">
        <v>69</v>
      </c>
      <c r="BF185" t="s">
        <v>117</v>
      </c>
      <c r="BG185" t="s">
        <v>118</v>
      </c>
      <c r="BH185" t="s">
        <v>649</v>
      </c>
      <c r="BI185">
        <v>7662</v>
      </c>
      <c r="BJ185">
        <v>2</v>
      </c>
      <c r="BK185" t="s">
        <v>219</v>
      </c>
      <c r="BL185" t="s">
        <v>220</v>
      </c>
      <c r="BM185">
        <v>0.79730962294054386</v>
      </c>
      <c r="BN185" t="s">
        <v>69</v>
      </c>
      <c r="BO185" t="s">
        <v>191</v>
      </c>
      <c r="BP185">
        <v>1106.018</v>
      </c>
    </row>
    <row r="186" spans="1:68" ht="16.5">
      <c r="A186" s="108" t="str">
        <f t="shared" si="102"/>
        <v>삼환교통</v>
      </c>
      <c r="B186" s="109" t="str">
        <f t="shared" si="100"/>
        <v>이봉학</v>
      </c>
      <c r="C186" s="110" t="str">
        <f t="shared" si="103"/>
        <v>F</v>
      </c>
      <c r="D186" s="111">
        <f t="shared" si="104"/>
        <v>0.74003332056360238</v>
      </c>
      <c r="E186" s="112">
        <f t="shared" si="105"/>
        <v>1675</v>
      </c>
      <c r="F186" s="113" t="str">
        <f t="shared" si="106"/>
        <v>58</v>
      </c>
      <c r="G186" s="114" t="str">
        <f t="shared" si="107"/>
        <v>72아1203</v>
      </c>
      <c r="H186" s="115">
        <f t="shared" si="108"/>
        <v>3</v>
      </c>
      <c r="I186" s="116">
        <f t="shared" si="101"/>
        <v>2067.8719999999998</v>
      </c>
      <c r="J186" s="117">
        <f t="shared" si="109"/>
        <v>2.0103390110747174E-2</v>
      </c>
      <c r="K186" s="117">
        <f t="shared" si="110"/>
        <v>0.3932915986516749</v>
      </c>
      <c r="L186" s="117">
        <f t="shared" si="111"/>
        <v>0.36027375001934359</v>
      </c>
      <c r="M186" s="118">
        <f t="shared" si="112"/>
        <v>14.013</v>
      </c>
      <c r="N186" s="119">
        <f t="shared" si="113"/>
        <v>0</v>
      </c>
      <c r="O186" s="119">
        <f t="shared" si="114"/>
        <v>20.842682719239878</v>
      </c>
      <c r="P186" s="220">
        <f t="shared" si="115"/>
        <v>8</v>
      </c>
      <c r="Q186" s="221">
        <f t="shared" si="116"/>
        <v>0</v>
      </c>
      <c r="R186" s="221">
        <f t="shared" si="117"/>
        <v>431</v>
      </c>
      <c r="T186">
        <v>514</v>
      </c>
      <c r="U186">
        <v>1675</v>
      </c>
      <c r="V186" t="s">
        <v>651</v>
      </c>
      <c r="W186">
        <v>2067.8719999999998</v>
      </c>
      <c r="X186">
        <v>970.38499999999999</v>
      </c>
      <c r="Y186">
        <v>2.1309999999999998</v>
      </c>
      <c r="Z186">
        <v>14.013</v>
      </c>
      <c r="AA186">
        <v>141.10247000000001</v>
      </c>
      <c r="AB186">
        <v>2.8366380000000002</v>
      </c>
      <c r="AC186">
        <v>55.494416000000001</v>
      </c>
      <c r="AD186" s="1">
        <v>745</v>
      </c>
      <c r="AE186">
        <v>0</v>
      </c>
      <c r="AF186">
        <v>431</v>
      </c>
      <c r="AG186">
        <v>73</v>
      </c>
      <c r="AH186">
        <v>14.655108</v>
      </c>
      <c r="AI186">
        <v>1015.6</v>
      </c>
      <c r="AJ186">
        <v>0</v>
      </c>
      <c r="AK186">
        <v>8</v>
      </c>
      <c r="AL186">
        <v>3463</v>
      </c>
      <c r="AM186" t="s">
        <v>652</v>
      </c>
      <c r="AN186" t="s">
        <v>1183</v>
      </c>
      <c r="AO186">
        <v>1875.35</v>
      </c>
      <c r="AR186" t="s">
        <v>117</v>
      </c>
      <c r="AS186" t="s">
        <v>121</v>
      </c>
      <c r="AT186" t="s">
        <v>286</v>
      </c>
      <c r="AU186" t="s">
        <v>651</v>
      </c>
      <c r="AV186" t="s">
        <v>48</v>
      </c>
      <c r="AW186">
        <v>3</v>
      </c>
      <c r="BB186">
        <v>0.74003332056360238</v>
      </c>
      <c r="BC186" t="s">
        <v>69</v>
      </c>
      <c r="BF186" t="s">
        <v>117</v>
      </c>
      <c r="BG186" t="s">
        <v>121</v>
      </c>
      <c r="BH186" t="s">
        <v>651</v>
      </c>
      <c r="BI186">
        <v>1675</v>
      </c>
      <c r="BJ186">
        <v>3</v>
      </c>
      <c r="BK186" t="s">
        <v>286</v>
      </c>
      <c r="BL186" t="s">
        <v>284</v>
      </c>
      <c r="BM186">
        <v>0.74003332056360238</v>
      </c>
      <c r="BN186" t="s">
        <v>69</v>
      </c>
      <c r="BO186" t="s">
        <v>191</v>
      </c>
      <c r="BP186">
        <v>2067.8719999999998</v>
      </c>
    </row>
    <row r="187" spans="1:68" ht="16.5">
      <c r="A187" s="125" t="str">
        <f t="shared" si="102"/>
        <v>삼환교통</v>
      </c>
      <c r="B187" s="126" t="str">
        <f t="shared" si="100"/>
        <v>이상일</v>
      </c>
      <c r="C187" s="127" t="str">
        <f t="shared" si="103"/>
        <v>D</v>
      </c>
      <c r="D187" s="128">
        <f t="shared" si="104"/>
        <v>0.83380952380952367</v>
      </c>
      <c r="E187" s="129">
        <f t="shared" si="105"/>
        <v>2781</v>
      </c>
      <c r="F187" s="130" t="str">
        <f t="shared" si="106"/>
        <v>14</v>
      </c>
      <c r="G187" s="131" t="str">
        <f t="shared" si="107"/>
        <v>70바3110</v>
      </c>
      <c r="H187" s="132">
        <f t="shared" si="108"/>
        <v>1</v>
      </c>
      <c r="I187" s="133">
        <f t="shared" si="101"/>
        <v>1303.9849999999999</v>
      </c>
      <c r="J187" s="134">
        <f t="shared" si="109"/>
        <v>4.8486494460945065E-2</v>
      </c>
      <c r="K187" s="134">
        <f t="shared" si="110"/>
        <v>0.3173048701921472</v>
      </c>
      <c r="L187" s="134">
        <f t="shared" si="111"/>
        <v>0.18021679697235782</v>
      </c>
      <c r="M187" s="135">
        <f t="shared" si="112"/>
        <v>11.683</v>
      </c>
      <c r="N187" s="136">
        <f t="shared" si="113"/>
        <v>0.61350398969313302</v>
      </c>
      <c r="O187" s="136">
        <f t="shared" si="114"/>
        <v>16.334543725579667</v>
      </c>
      <c r="P187" s="218">
        <f t="shared" si="115"/>
        <v>11</v>
      </c>
      <c r="Q187" s="219">
        <f t="shared" si="116"/>
        <v>8</v>
      </c>
      <c r="R187" s="219">
        <f t="shared" si="117"/>
        <v>213</v>
      </c>
      <c r="T187">
        <v>514</v>
      </c>
      <c r="U187">
        <v>2781</v>
      </c>
      <c r="V187" t="s">
        <v>653</v>
      </c>
      <c r="W187">
        <v>1303.9849999999999</v>
      </c>
      <c r="X187">
        <v>744.62199999999996</v>
      </c>
      <c r="Y187">
        <v>1.7509999999999999</v>
      </c>
      <c r="Z187">
        <v>11.683</v>
      </c>
      <c r="AA187">
        <v>82.960813000000002</v>
      </c>
      <c r="AB187">
        <v>4.0224789999999997</v>
      </c>
      <c r="AC187">
        <v>26.323869999999999</v>
      </c>
      <c r="AD187" s="1">
        <v>235</v>
      </c>
      <c r="AE187">
        <v>8</v>
      </c>
      <c r="AF187">
        <v>213</v>
      </c>
      <c r="AG187">
        <v>66</v>
      </c>
      <c r="AH187">
        <v>15.718083</v>
      </c>
      <c r="AI187">
        <v>31.1</v>
      </c>
      <c r="AJ187">
        <v>0</v>
      </c>
      <c r="AK187">
        <v>11</v>
      </c>
      <c r="AL187">
        <v>3049</v>
      </c>
      <c r="AM187" t="s">
        <v>654</v>
      </c>
      <c r="AN187" t="s">
        <v>1184</v>
      </c>
      <c r="AO187">
        <v>1303.9849999999999</v>
      </c>
      <c r="AR187" t="s">
        <v>117</v>
      </c>
      <c r="AS187" t="s">
        <v>118</v>
      </c>
      <c r="AT187" t="s">
        <v>203</v>
      </c>
      <c r="AU187" t="s">
        <v>653</v>
      </c>
      <c r="AV187" t="s">
        <v>48</v>
      </c>
      <c r="AW187">
        <v>1</v>
      </c>
      <c r="BB187">
        <v>0.83380952380952367</v>
      </c>
      <c r="BC187" t="s">
        <v>66</v>
      </c>
      <c r="BF187" t="s">
        <v>117</v>
      </c>
      <c r="BG187" t="s">
        <v>118</v>
      </c>
      <c r="BH187" t="s">
        <v>653</v>
      </c>
      <c r="BI187">
        <v>2781</v>
      </c>
      <c r="BJ187">
        <v>1</v>
      </c>
      <c r="BK187" t="s">
        <v>203</v>
      </c>
      <c r="BL187" t="s">
        <v>178</v>
      </c>
      <c r="BM187">
        <v>0.83380952380952367</v>
      </c>
      <c r="BN187" t="s">
        <v>66</v>
      </c>
      <c r="BO187" t="s">
        <v>182</v>
      </c>
      <c r="BP187">
        <v>1303.9849999999999</v>
      </c>
    </row>
    <row r="188" spans="1:68" ht="16.5">
      <c r="A188" s="108" t="str">
        <f t="shared" si="102"/>
        <v>삼환교통</v>
      </c>
      <c r="B188" s="109" t="str">
        <f t="shared" si="100"/>
        <v>이상천</v>
      </c>
      <c r="C188" s="110" t="str">
        <f t="shared" si="103"/>
        <v>D</v>
      </c>
      <c r="D188" s="111">
        <f t="shared" si="104"/>
        <v>0.81867240930103824</v>
      </c>
      <c r="E188" s="112">
        <f t="shared" si="105"/>
        <v>3812</v>
      </c>
      <c r="F188" s="113" t="str">
        <f t="shared" si="106"/>
        <v>62</v>
      </c>
      <c r="G188" s="114" t="str">
        <f t="shared" si="107"/>
        <v>70바3119</v>
      </c>
      <c r="H188" s="115">
        <f t="shared" si="108"/>
        <v>2</v>
      </c>
      <c r="I188" s="116">
        <f t="shared" si="101"/>
        <v>1960.2660000000001</v>
      </c>
      <c r="J188" s="117">
        <f t="shared" si="109"/>
        <v>1.2641153245885056E-2</v>
      </c>
      <c r="K188" s="117">
        <f t="shared" si="110"/>
        <v>0.37107664717921357</v>
      </c>
      <c r="L188" s="117">
        <f t="shared" si="111"/>
        <v>0.29485794274858618</v>
      </c>
      <c r="M188" s="118">
        <f t="shared" si="112"/>
        <v>14.86</v>
      </c>
      <c r="N188" s="119">
        <f t="shared" si="113"/>
        <v>0</v>
      </c>
      <c r="O188" s="119">
        <f t="shared" si="114"/>
        <v>9.8966160714923372</v>
      </c>
      <c r="P188" s="220">
        <f t="shared" si="115"/>
        <v>3</v>
      </c>
      <c r="Q188" s="221">
        <f t="shared" si="116"/>
        <v>0</v>
      </c>
      <c r="R188" s="221">
        <f t="shared" si="117"/>
        <v>194</v>
      </c>
      <c r="T188">
        <v>514</v>
      </c>
      <c r="U188">
        <v>3812</v>
      </c>
      <c r="V188" t="s">
        <v>655</v>
      </c>
      <c r="W188">
        <v>1960.2660000000001</v>
      </c>
      <c r="X188">
        <v>1088.2819999999999</v>
      </c>
      <c r="Y188">
        <v>1.8009999999999999</v>
      </c>
      <c r="Z188">
        <v>14.86</v>
      </c>
      <c r="AA188">
        <v>133.59912399999999</v>
      </c>
      <c r="AB188">
        <v>1.688847</v>
      </c>
      <c r="AC188">
        <v>49.575515000000003</v>
      </c>
      <c r="AD188" s="1">
        <v>578</v>
      </c>
      <c r="AE188">
        <v>0</v>
      </c>
      <c r="AF188">
        <v>194</v>
      </c>
      <c r="AG188">
        <v>67</v>
      </c>
      <c r="AH188">
        <v>14.672745000000001</v>
      </c>
      <c r="AI188">
        <v>12.4</v>
      </c>
      <c r="AJ188">
        <v>0</v>
      </c>
      <c r="AK188">
        <v>3</v>
      </c>
      <c r="AL188">
        <v>1034</v>
      </c>
      <c r="AM188" t="s">
        <v>656</v>
      </c>
      <c r="AN188" t="s">
        <v>1185</v>
      </c>
      <c r="AO188">
        <v>1847.4649999999999</v>
      </c>
      <c r="AR188" t="s">
        <v>117</v>
      </c>
      <c r="AS188" t="s">
        <v>122</v>
      </c>
      <c r="AT188" t="s">
        <v>291</v>
      </c>
      <c r="AU188" t="s">
        <v>655</v>
      </c>
      <c r="AV188" t="s">
        <v>48</v>
      </c>
      <c r="AW188">
        <v>2</v>
      </c>
      <c r="BB188">
        <v>0.81867240930103824</v>
      </c>
      <c r="BC188" t="s">
        <v>66</v>
      </c>
      <c r="BF188" t="s">
        <v>117</v>
      </c>
      <c r="BG188" t="s">
        <v>122</v>
      </c>
      <c r="BH188" t="s">
        <v>655</v>
      </c>
      <c r="BI188">
        <v>3812</v>
      </c>
      <c r="BJ188">
        <v>2</v>
      </c>
      <c r="BK188" t="s">
        <v>291</v>
      </c>
      <c r="BL188" t="s">
        <v>295</v>
      </c>
      <c r="BM188">
        <v>0.81867240930103824</v>
      </c>
      <c r="BN188" t="s">
        <v>66</v>
      </c>
      <c r="BO188" t="s">
        <v>182</v>
      </c>
      <c r="BP188">
        <v>1960.2659999999998</v>
      </c>
    </row>
    <row r="189" spans="1:68" ht="16.5">
      <c r="A189" s="125" t="str">
        <f t="shared" si="102"/>
        <v>삼환교통</v>
      </c>
      <c r="B189" s="126" t="str">
        <f t="shared" si="100"/>
        <v>이성엽</v>
      </c>
      <c r="C189" s="127" t="str">
        <f t="shared" si="103"/>
        <v>B</v>
      </c>
      <c r="D189" s="128">
        <f t="shared" si="104"/>
        <v>0.93928624771871605</v>
      </c>
      <c r="E189" s="129">
        <f t="shared" si="105"/>
        <v>4564</v>
      </c>
      <c r="F189" s="130" t="str">
        <f t="shared" si="106"/>
        <v>4</v>
      </c>
      <c r="G189" s="131" t="str">
        <f t="shared" si="107"/>
        <v>72아1205</v>
      </c>
      <c r="H189" s="132">
        <f t="shared" si="108"/>
        <v>2</v>
      </c>
      <c r="I189" s="133">
        <f t="shared" si="101"/>
        <v>2081.0920000000001</v>
      </c>
      <c r="J189" s="134">
        <f t="shared" si="109"/>
        <v>2.0318655143762994E-4</v>
      </c>
      <c r="K189" s="134">
        <f t="shared" si="110"/>
        <v>0.3308660997748728</v>
      </c>
      <c r="L189" s="134">
        <f t="shared" si="111"/>
        <v>0.19172626678685997</v>
      </c>
      <c r="M189" s="135">
        <f t="shared" si="112"/>
        <v>8.7409999999999997</v>
      </c>
      <c r="N189" s="136">
        <f t="shared" si="113"/>
        <v>0.19220678374622552</v>
      </c>
      <c r="O189" s="136">
        <f t="shared" si="114"/>
        <v>15.712904571253937</v>
      </c>
      <c r="P189" s="218">
        <f t="shared" si="115"/>
        <v>0</v>
      </c>
      <c r="Q189" s="219">
        <f t="shared" si="116"/>
        <v>4</v>
      </c>
      <c r="R189" s="219">
        <f t="shared" si="117"/>
        <v>327</v>
      </c>
      <c r="T189">
        <v>514</v>
      </c>
      <c r="U189">
        <v>4564</v>
      </c>
      <c r="V189" t="s">
        <v>657</v>
      </c>
      <c r="W189">
        <v>2081.0920000000001</v>
      </c>
      <c r="X189">
        <v>766.89400000000001</v>
      </c>
      <c r="Y189">
        <v>2.714</v>
      </c>
      <c r="Z189">
        <v>8.7409999999999997</v>
      </c>
      <c r="AA189">
        <v>121.641909</v>
      </c>
      <c r="AB189">
        <v>2.4715999999999998E-2</v>
      </c>
      <c r="AC189">
        <v>40.247183999999997</v>
      </c>
      <c r="AD189" s="1">
        <v>399</v>
      </c>
      <c r="AE189">
        <v>4</v>
      </c>
      <c r="AF189">
        <v>327</v>
      </c>
      <c r="AG189">
        <v>78</v>
      </c>
      <c r="AH189">
        <v>17.108346999999998</v>
      </c>
      <c r="AI189">
        <v>195.1</v>
      </c>
      <c r="AJ189">
        <v>0</v>
      </c>
      <c r="AK189">
        <v>0</v>
      </c>
      <c r="AL189">
        <v>0</v>
      </c>
      <c r="AM189" t="s">
        <v>658</v>
      </c>
      <c r="AN189" t="s">
        <v>1186</v>
      </c>
      <c r="AO189">
        <v>1934.0619999999999</v>
      </c>
      <c r="AR189" t="s">
        <v>117</v>
      </c>
      <c r="AS189" t="s">
        <v>120</v>
      </c>
      <c r="AT189" t="s">
        <v>245</v>
      </c>
      <c r="AU189" t="s">
        <v>657</v>
      </c>
      <c r="AV189" t="s">
        <v>48</v>
      </c>
      <c r="AW189">
        <v>2</v>
      </c>
      <c r="BB189">
        <v>0.93928624771871605</v>
      </c>
      <c r="BC189" t="s">
        <v>67</v>
      </c>
      <c r="BF189" t="s">
        <v>117</v>
      </c>
      <c r="BG189" t="s">
        <v>120</v>
      </c>
      <c r="BH189" t="s">
        <v>657</v>
      </c>
      <c r="BI189">
        <v>4564</v>
      </c>
      <c r="BJ189">
        <v>2</v>
      </c>
      <c r="BK189" t="s">
        <v>245</v>
      </c>
      <c r="BL189" t="s">
        <v>348</v>
      </c>
      <c r="BM189">
        <v>0.93928624771871605</v>
      </c>
      <c r="BN189" t="s">
        <v>67</v>
      </c>
      <c r="BO189" t="s">
        <v>179</v>
      </c>
      <c r="BP189">
        <v>2081.0920000000001</v>
      </c>
    </row>
    <row r="190" spans="1:68" ht="16.5">
      <c r="A190" s="108" t="str">
        <f t="shared" si="102"/>
        <v>삼환교통</v>
      </c>
      <c r="B190" s="109" t="str">
        <f t="shared" si="100"/>
        <v>이수석</v>
      </c>
      <c r="C190" s="110" t="str">
        <f t="shared" si="103"/>
        <v>C</v>
      </c>
      <c r="D190" s="111">
        <f t="shared" si="104"/>
        <v>0.87551724137931042</v>
      </c>
      <c r="E190" s="112">
        <f t="shared" si="105"/>
        <v>4488</v>
      </c>
      <c r="F190" s="113" t="str">
        <f t="shared" si="106"/>
        <v>58</v>
      </c>
      <c r="G190" s="114" t="str">
        <f t="shared" si="107"/>
        <v>72아1202</v>
      </c>
      <c r="H190" s="115">
        <f t="shared" si="108"/>
        <v>1</v>
      </c>
      <c r="I190" s="116">
        <f t="shared" si="101"/>
        <v>2265.9960000000001</v>
      </c>
      <c r="J190" s="117">
        <f t="shared" si="109"/>
        <v>1.3011006576113144E-2</v>
      </c>
      <c r="K190" s="117">
        <f t="shared" si="110"/>
        <v>0.38787188389288729</v>
      </c>
      <c r="L190" s="117">
        <f t="shared" si="111"/>
        <v>0.24492541028316026</v>
      </c>
      <c r="M190" s="118">
        <f t="shared" si="112"/>
        <v>10.260999999999999</v>
      </c>
      <c r="N190" s="119">
        <f t="shared" si="113"/>
        <v>8.8261409111048739E-2</v>
      </c>
      <c r="O190" s="119">
        <f t="shared" si="114"/>
        <v>23.521665528094488</v>
      </c>
      <c r="P190" s="220">
        <f t="shared" si="115"/>
        <v>8</v>
      </c>
      <c r="Q190" s="221">
        <f t="shared" si="116"/>
        <v>2</v>
      </c>
      <c r="R190" s="221">
        <f t="shared" si="117"/>
        <v>533</v>
      </c>
      <c r="T190">
        <v>514</v>
      </c>
      <c r="U190">
        <v>4488</v>
      </c>
      <c r="V190" t="s">
        <v>659</v>
      </c>
      <c r="W190">
        <v>2265.9960000000001</v>
      </c>
      <c r="X190">
        <v>892.61800000000005</v>
      </c>
      <c r="Y190">
        <v>2.5390000000000001</v>
      </c>
      <c r="Z190">
        <v>10.260999999999999</v>
      </c>
      <c r="AA190">
        <v>150.21274399999999</v>
      </c>
      <c r="AB190">
        <v>1.9544189999999999</v>
      </c>
      <c r="AC190">
        <v>58.263300000000001</v>
      </c>
      <c r="AD190" s="1">
        <v>555</v>
      </c>
      <c r="AE190">
        <v>2</v>
      </c>
      <c r="AF190">
        <v>533</v>
      </c>
      <c r="AG190">
        <v>79</v>
      </c>
      <c r="AH190">
        <v>15.085243999999999</v>
      </c>
      <c r="AI190">
        <v>3074.9</v>
      </c>
      <c r="AJ190">
        <v>0</v>
      </c>
      <c r="AK190">
        <v>8</v>
      </c>
      <c r="AL190">
        <v>2759</v>
      </c>
      <c r="AM190" t="s">
        <v>660</v>
      </c>
      <c r="AN190" t="s">
        <v>1187</v>
      </c>
      <c r="AO190">
        <v>2265.9960000000001</v>
      </c>
      <c r="AR190" t="s">
        <v>117</v>
      </c>
      <c r="AS190" t="s">
        <v>121</v>
      </c>
      <c r="AT190" t="s">
        <v>285</v>
      </c>
      <c r="AU190" t="s">
        <v>659</v>
      </c>
      <c r="AV190" t="s">
        <v>48</v>
      </c>
      <c r="AW190">
        <v>1</v>
      </c>
      <c r="BB190">
        <v>0.87551724137931042</v>
      </c>
      <c r="BC190" t="s">
        <v>68</v>
      </c>
      <c r="BF190" t="s">
        <v>117</v>
      </c>
      <c r="BG190" t="s">
        <v>121</v>
      </c>
      <c r="BH190" t="s">
        <v>659</v>
      </c>
      <c r="BI190">
        <v>4488</v>
      </c>
      <c r="BJ190">
        <v>1</v>
      </c>
      <c r="BK190" t="s">
        <v>285</v>
      </c>
      <c r="BL190" t="s">
        <v>178</v>
      </c>
      <c r="BM190">
        <v>0.87551724137931042</v>
      </c>
      <c r="BN190" t="s">
        <v>68</v>
      </c>
      <c r="BO190" t="s">
        <v>180</v>
      </c>
      <c r="BP190">
        <v>2265.9960000000001</v>
      </c>
    </row>
    <row r="191" spans="1:68" ht="16.5">
      <c r="A191" s="125" t="str">
        <f t="shared" si="102"/>
        <v>삼환교통</v>
      </c>
      <c r="B191" s="126" t="str">
        <f t="shared" si="100"/>
        <v>이승준</v>
      </c>
      <c r="C191" s="127" t="str">
        <f t="shared" si="103"/>
        <v>F</v>
      </c>
      <c r="D191" s="128">
        <f t="shared" si="104"/>
        <v>0.74681067976136195</v>
      </c>
      <c r="E191" s="129">
        <f t="shared" si="105"/>
        <v>2260</v>
      </c>
      <c r="F191" s="130" t="str">
        <f t="shared" si="106"/>
        <v>79</v>
      </c>
      <c r="G191" s="131" t="str">
        <f t="shared" si="107"/>
        <v>70바3170</v>
      </c>
      <c r="H191" s="132">
        <f t="shared" si="108"/>
        <v>10</v>
      </c>
      <c r="I191" s="133">
        <f t="shared" si="101"/>
        <v>1784.7170000000001</v>
      </c>
      <c r="J191" s="134">
        <f t="shared" si="109"/>
        <v>7.4281990126154589E-3</v>
      </c>
      <c r="K191" s="134">
        <f t="shared" si="110"/>
        <v>0.36824715363499205</v>
      </c>
      <c r="L191" s="134">
        <f t="shared" si="111"/>
        <v>0.18546357769887326</v>
      </c>
      <c r="M191" s="135">
        <f t="shared" si="112"/>
        <v>13.359</v>
      </c>
      <c r="N191" s="136">
        <f t="shared" si="113"/>
        <v>0.2801564617807753</v>
      </c>
      <c r="O191" s="136">
        <f t="shared" si="114"/>
        <v>39.277935941664701</v>
      </c>
      <c r="P191" s="218">
        <f t="shared" si="115"/>
        <v>2</v>
      </c>
      <c r="Q191" s="219">
        <f t="shared" si="116"/>
        <v>5</v>
      </c>
      <c r="R191" s="219">
        <f t="shared" si="117"/>
        <v>701</v>
      </c>
      <c r="T191">
        <v>514</v>
      </c>
      <c r="U191">
        <v>2260</v>
      </c>
      <c r="V191" t="s">
        <v>661</v>
      </c>
      <c r="W191">
        <v>1784.7170000000001</v>
      </c>
      <c r="X191">
        <v>1001.311</v>
      </c>
      <c r="Y191">
        <v>1.782</v>
      </c>
      <c r="Z191">
        <v>13.359</v>
      </c>
      <c r="AA191">
        <v>106.048855</v>
      </c>
      <c r="AB191">
        <v>0.78775200000000001</v>
      </c>
      <c r="AC191">
        <v>39.052188999999998</v>
      </c>
      <c r="AD191" s="1">
        <v>331</v>
      </c>
      <c r="AE191">
        <v>5</v>
      </c>
      <c r="AF191">
        <v>701</v>
      </c>
      <c r="AG191">
        <v>83</v>
      </c>
      <c r="AH191">
        <v>16.829196</v>
      </c>
      <c r="AI191">
        <v>322.5</v>
      </c>
      <c r="AJ191">
        <v>4.3</v>
      </c>
      <c r="AK191">
        <v>2</v>
      </c>
      <c r="AL191">
        <v>274</v>
      </c>
      <c r="AM191" t="s">
        <v>662</v>
      </c>
      <c r="AN191" t="s">
        <v>1188</v>
      </c>
      <c r="AO191">
        <v>309.51299999999998</v>
      </c>
      <c r="AR191" t="s">
        <v>117</v>
      </c>
      <c r="AS191" t="s">
        <v>123</v>
      </c>
      <c r="AT191" t="s">
        <v>332</v>
      </c>
      <c r="AU191" t="s">
        <v>661</v>
      </c>
      <c r="AV191" t="s">
        <v>48</v>
      </c>
      <c r="AW191">
        <v>10</v>
      </c>
      <c r="BB191">
        <v>0.74681067976136195</v>
      </c>
      <c r="BC191" t="s">
        <v>69</v>
      </c>
      <c r="BF191" t="s">
        <v>117</v>
      </c>
      <c r="BG191" t="s">
        <v>123</v>
      </c>
      <c r="BH191" t="s">
        <v>661</v>
      </c>
      <c r="BI191">
        <v>2260</v>
      </c>
      <c r="BJ191">
        <v>10</v>
      </c>
      <c r="BK191" t="s">
        <v>332</v>
      </c>
      <c r="BL191" t="s">
        <v>336</v>
      </c>
      <c r="BM191">
        <v>0.74681067976136195</v>
      </c>
      <c r="BN191" t="s">
        <v>69</v>
      </c>
      <c r="BO191" t="s">
        <v>191</v>
      </c>
      <c r="BP191">
        <v>1687.4639999999999</v>
      </c>
    </row>
    <row r="192" spans="1:68" ht="16.5">
      <c r="A192" s="108" t="str">
        <f t="shared" si="102"/>
        <v>삼환교통</v>
      </c>
      <c r="B192" s="109" t="str">
        <f t="shared" si="100"/>
        <v>이영관</v>
      </c>
      <c r="C192" s="110" t="str">
        <f t="shared" si="103"/>
        <v>F</v>
      </c>
      <c r="D192" s="111">
        <f t="shared" si="104"/>
        <v>0.76296892726697407</v>
      </c>
      <c r="E192" s="112">
        <f t="shared" si="105"/>
        <v>2618</v>
      </c>
      <c r="F192" s="113" t="str">
        <f t="shared" si="106"/>
        <v>4</v>
      </c>
      <c r="G192" s="114" t="str">
        <f t="shared" si="107"/>
        <v>72아1218</v>
      </c>
      <c r="H192" s="115">
        <f t="shared" si="108"/>
        <v>2</v>
      </c>
      <c r="I192" s="116">
        <f t="shared" si="101"/>
        <v>2408.2469999999998</v>
      </c>
      <c r="J192" s="117">
        <f t="shared" si="109"/>
        <v>3.4624557133259848E-2</v>
      </c>
      <c r="K192" s="117">
        <f t="shared" si="110"/>
        <v>0.33937362992615205</v>
      </c>
      <c r="L192" s="117">
        <f t="shared" si="111"/>
        <v>0.26201631311073992</v>
      </c>
      <c r="M192" s="118">
        <f t="shared" si="112"/>
        <v>13.018000000000001</v>
      </c>
      <c r="N192" s="119">
        <f t="shared" si="113"/>
        <v>8.3047959781534036E-2</v>
      </c>
      <c r="O192" s="119">
        <f t="shared" si="114"/>
        <v>47.12971717602057</v>
      </c>
      <c r="P192" s="220">
        <f t="shared" si="115"/>
        <v>6</v>
      </c>
      <c r="Q192" s="221">
        <f t="shared" si="116"/>
        <v>2</v>
      </c>
      <c r="R192" s="221">
        <f t="shared" si="117"/>
        <v>1135</v>
      </c>
      <c r="T192">
        <v>514</v>
      </c>
      <c r="U192">
        <v>2618</v>
      </c>
      <c r="V192" t="s">
        <v>663</v>
      </c>
      <c r="W192">
        <v>2408.2469999999998</v>
      </c>
      <c r="X192">
        <v>1084.527</v>
      </c>
      <c r="Y192">
        <v>2.2210000000000001</v>
      </c>
      <c r="Z192">
        <v>13.018000000000001</v>
      </c>
      <c r="AA192">
        <v>144.54969</v>
      </c>
      <c r="AB192">
        <v>5.004969</v>
      </c>
      <c r="AC192">
        <v>49.056353000000001</v>
      </c>
      <c r="AD192" s="1">
        <v>631</v>
      </c>
      <c r="AE192">
        <v>2</v>
      </c>
      <c r="AF192">
        <v>1135</v>
      </c>
      <c r="AG192">
        <v>73</v>
      </c>
      <c r="AH192">
        <v>16.660340000000001</v>
      </c>
      <c r="AI192">
        <v>563.70000000000005</v>
      </c>
      <c r="AJ192">
        <v>0</v>
      </c>
      <c r="AK192">
        <v>6</v>
      </c>
      <c r="AL192">
        <v>532</v>
      </c>
      <c r="AM192" t="s">
        <v>664</v>
      </c>
      <c r="AN192" t="s">
        <v>1189</v>
      </c>
      <c r="AO192">
        <v>2144.375</v>
      </c>
      <c r="AR192" t="s">
        <v>117</v>
      </c>
      <c r="AS192" t="s">
        <v>120</v>
      </c>
      <c r="AT192" t="s">
        <v>254</v>
      </c>
      <c r="AU192" t="s">
        <v>663</v>
      </c>
      <c r="AV192" t="s">
        <v>48</v>
      </c>
      <c r="AW192">
        <v>2</v>
      </c>
      <c r="BB192">
        <v>0.76296892726697407</v>
      </c>
      <c r="BC192" t="s">
        <v>69</v>
      </c>
      <c r="BF192" t="s">
        <v>117</v>
      </c>
      <c r="BG192" t="s">
        <v>120</v>
      </c>
      <c r="BH192" t="s">
        <v>663</v>
      </c>
      <c r="BI192">
        <v>2618</v>
      </c>
      <c r="BJ192">
        <v>2</v>
      </c>
      <c r="BK192" t="s">
        <v>254</v>
      </c>
      <c r="BL192" t="s">
        <v>351</v>
      </c>
      <c r="BM192">
        <v>0.76296892726697407</v>
      </c>
      <c r="BN192" t="s">
        <v>69</v>
      </c>
      <c r="BO192" t="s">
        <v>191</v>
      </c>
      <c r="BP192">
        <v>2408.2469999999998</v>
      </c>
    </row>
    <row r="193" spans="1:68" ht="16.5">
      <c r="A193" s="125" t="str">
        <f t="shared" si="102"/>
        <v>삼환교통</v>
      </c>
      <c r="B193" s="126" t="str">
        <f t="shared" si="100"/>
        <v>이영철</v>
      </c>
      <c r="C193" s="127" t="str">
        <f t="shared" si="103"/>
        <v>F</v>
      </c>
      <c r="D193" s="128">
        <f t="shared" si="104"/>
        <v>0.78363636363636358</v>
      </c>
      <c r="E193" s="129">
        <f t="shared" si="105"/>
        <v>9058</v>
      </c>
      <c r="F193" s="130" t="str">
        <f t="shared" si="106"/>
        <v>23</v>
      </c>
      <c r="G193" s="131" t="str">
        <f t="shared" si="107"/>
        <v>72아1010</v>
      </c>
      <c r="H193" s="132">
        <f t="shared" si="108"/>
        <v>1</v>
      </c>
      <c r="I193" s="133">
        <f t="shared" si="101"/>
        <v>1537.095</v>
      </c>
      <c r="J193" s="134">
        <f t="shared" si="109"/>
        <v>1.3023594910536953E-2</v>
      </c>
      <c r="K193" s="134">
        <f t="shared" si="110"/>
        <v>0.35407049588199413</v>
      </c>
      <c r="L193" s="134">
        <f t="shared" si="111"/>
        <v>0.18281238309928793</v>
      </c>
      <c r="M193" s="135">
        <f t="shared" si="112"/>
        <v>10.647</v>
      </c>
      <c r="N193" s="136">
        <f t="shared" si="113"/>
        <v>6.5057787579817769E-2</v>
      </c>
      <c r="O193" s="136">
        <f t="shared" si="114"/>
        <v>29.145888835758363</v>
      </c>
      <c r="P193" s="218">
        <f t="shared" si="115"/>
        <v>26</v>
      </c>
      <c r="Q193" s="219">
        <f t="shared" si="116"/>
        <v>1</v>
      </c>
      <c r="R193" s="219">
        <f t="shared" si="117"/>
        <v>448</v>
      </c>
      <c r="T193">
        <v>514</v>
      </c>
      <c r="U193">
        <v>9058</v>
      </c>
      <c r="V193" t="s">
        <v>665</v>
      </c>
      <c r="W193">
        <v>1537.095</v>
      </c>
      <c r="X193">
        <v>891.56299999999999</v>
      </c>
      <c r="Y193">
        <v>1.724</v>
      </c>
      <c r="Z193">
        <v>10.647</v>
      </c>
      <c r="AA193">
        <v>98.217197999999996</v>
      </c>
      <c r="AB193">
        <v>1.2791410000000001</v>
      </c>
      <c r="AC193">
        <v>34.775812000000002</v>
      </c>
      <c r="AD193" s="1">
        <v>281</v>
      </c>
      <c r="AE193">
        <v>1</v>
      </c>
      <c r="AF193">
        <v>448</v>
      </c>
      <c r="AG193">
        <v>82</v>
      </c>
      <c r="AH193">
        <v>15.649957000000001</v>
      </c>
      <c r="AI193">
        <v>2378</v>
      </c>
      <c r="AJ193">
        <v>5.9</v>
      </c>
      <c r="AK193">
        <v>26</v>
      </c>
      <c r="AL193">
        <v>7236</v>
      </c>
      <c r="AM193" t="s">
        <v>666</v>
      </c>
      <c r="AN193" t="s">
        <v>1190</v>
      </c>
      <c r="AO193">
        <v>1537.095</v>
      </c>
      <c r="AR193" t="s">
        <v>117</v>
      </c>
      <c r="AS193" t="s">
        <v>119</v>
      </c>
      <c r="AT193" t="s">
        <v>242</v>
      </c>
      <c r="AU193" t="s">
        <v>665</v>
      </c>
      <c r="AV193" t="s">
        <v>48</v>
      </c>
      <c r="AW193">
        <v>1</v>
      </c>
      <c r="BB193">
        <v>0.78363636363636358</v>
      </c>
      <c r="BC193" t="s">
        <v>69</v>
      </c>
      <c r="BF193" t="s">
        <v>117</v>
      </c>
      <c r="BG193" t="s">
        <v>119</v>
      </c>
      <c r="BH193" t="s">
        <v>665</v>
      </c>
      <c r="BI193">
        <v>9058</v>
      </c>
      <c r="BJ193">
        <v>1</v>
      </c>
      <c r="BK193" t="s">
        <v>242</v>
      </c>
      <c r="BL193" t="s">
        <v>178</v>
      </c>
      <c r="BM193">
        <v>0.78363636363636358</v>
      </c>
      <c r="BN193" t="s">
        <v>69</v>
      </c>
      <c r="BO193" t="s">
        <v>191</v>
      </c>
      <c r="BP193">
        <v>1537.095</v>
      </c>
    </row>
    <row r="194" spans="1:68" ht="16.5">
      <c r="A194" s="108" t="str">
        <f t="shared" si="102"/>
        <v>삼환교통</v>
      </c>
      <c r="B194" s="109" t="str">
        <f t="shared" si="100"/>
        <v>이영환</v>
      </c>
      <c r="C194" s="110" t="str">
        <f t="shared" si="103"/>
        <v>F</v>
      </c>
      <c r="D194" s="111">
        <f t="shared" si="104"/>
        <v>0.77107844056685715</v>
      </c>
      <c r="E194" s="112">
        <f t="shared" si="105"/>
        <v>9116</v>
      </c>
      <c r="F194" s="113" t="str">
        <f t="shared" si="106"/>
        <v>62</v>
      </c>
      <c r="G194" s="114" t="str">
        <f t="shared" si="107"/>
        <v>70바3130</v>
      </c>
      <c r="H194" s="115">
        <f t="shared" si="108"/>
        <v>2</v>
      </c>
      <c r="I194" s="116">
        <f t="shared" si="101"/>
        <v>2094.1869999999999</v>
      </c>
      <c r="J194" s="117">
        <f t="shared" si="109"/>
        <v>1.2104749795604686E-2</v>
      </c>
      <c r="K194" s="117">
        <f t="shared" si="110"/>
        <v>0.3482487293901117</v>
      </c>
      <c r="L194" s="117">
        <f t="shared" si="111"/>
        <v>0.21392549948977815</v>
      </c>
      <c r="M194" s="118">
        <f t="shared" si="112"/>
        <v>10.832000000000001</v>
      </c>
      <c r="N194" s="119">
        <f t="shared" si="113"/>
        <v>0</v>
      </c>
      <c r="O194" s="119">
        <f t="shared" si="114"/>
        <v>3.1038297917043702</v>
      </c>
      <c r="P194" s="220">
        <f t="shared" si="115"/>
        <v>6</v>
      </c>
      <c r="Q194" s="221">
        <f t="shared" si="116"/>
        <v>0</v>
      </c>
      <c r="R194" s="221">
        <f t="shared" si="117"/>
        <v>65</v>
      </c>
      <c r="T194">
        <v>514</v>
      </c>
      <c r="U194">
        <v>9116</v>
      </c>
      <c r="V194" t="s">
        <v>855</v>
      </c>
      <c r="W194">
        <v>2094.1869999999999</v>
      </c>
      <c r="X194">
        <v>1046.4949999999999</v>
      </c>
      <c r="Y194">
        <v>2.0009999999999999</v>
      </c>
      <c r="Z194">
        <v>10.832000000000001</v>
      </c>
      <c r="AA194">
        <v>151.47607600000001</v>
      </c>
      <c r="AB194">
        <v>1.83358</v>
      </c>
      <c r="AC194">
        <v>52.751351</v>
      </c>
      <c r="AD194" s="1">
        <v>448</v>
      </c>
      <c r="AE194">
        <v>0</v>
      </c>
      <c r="AF194">
        <v>65</v>
      </c>
      <c r="AG194">
        <v>78</v>
      </c>
      <c r="AH194">
        <v>13.825199</v>
      </c>
      <c r="AI194">
        <v>49.9</v>
      </c>
      <c r="AJ194">
        <v>0</v>
      </c>
      <c r="AK194">
        <v>6</v>
      </c>
      <c r="AL194">
        <v>971</v>
      </c>
      <c r="AM194" t="s">
        <v>856</v>
      </c>
      <c r="AN194" t="s">
        <v>1191</v>
      </c>
      <c r="AO194">
        <v>2019.768</v>
      </c>
      <c r="AR194" t="s">
        <v>117</v>
      </c>
      <c r="AS194" t="s">
        <v>122</v>
      </c>
      <c r="AT194" t="s">
        <v>292</v>
      </c>
      <c r="AU194" t="s">
        <v>855</v>
      </c>
      <c r="AV194" t="s">
        <v>48</v>
      </c>
      <c r="AW194">
        <v>2</v>
      </c>
      <c r="BB194">
        <v>0.77107844056685715</v>
      </c>
      <c r="BC194" t="s">
        <v>69</v>
      </c>
      <c r="BF194" t="s">
        <v>117</v>
      </c>
      <c r="BG194" t="s">
        <v>122</v>
      </c>
      <c r="BH194" t="s">
        <v>855</v>
      </c>
      <c r="BI194">
        <v>9116</v>
      </c>
      <c r="BJ194">
        <v>2</v>
      </c>
      <c r="BK194" t="s">
        <v>292</v>
      </c>
      <c r="BL194" t="s">
        <v>297</v>
      </c>
      <c r="BM194">
        <v>0.77107844056685715</v>
      </c>
      <c r="BN194" t="s">
        <v>69</v>
      </c>
      <c r="BO194" t="s">
        <v>191</v>
      </c>
      <c r="BP194">
        <v>2094.1869999999999</v>
      </c>
    </row>
    <row r="195" spans="1:68" ht="16.5">
      <c r="A195" s="125" t="str">
        <f t="shared" si="102"/>
        <v>삼환교통</v>
      </c>
      <c r="B195" s="126" t="str">
        <f t="shared" si="100"/>
        <v>이용표</v>
      </c>
      <c r="C195" s="127" t="str">
        <f t="shared" si="103"/>
        <v>F</v>
      </c>
      <c r="D195" s="128">
        <f t="shared" si="104"/>
        <v>0.78734097092337962</v>
      </c>
      <c r="E195" s="129">
        <f t="shared" si="105"/>
        <v>2278</v>
      </c>
      <c r="F195" s="130" t="str">
        <f t="shared" si="106"/>
        <v>4</v>
      </c>
      <c r="G195" s="131" t="str">
        <f t="shared" si="107"/>
        <v>72아1225</v>
      </c>
      <c r="H195" s="132">
        <f t="shared" si="108"/>
        <v>2</v>
      </c>
      <c r="I195" s="133">
        <f t="shared" si="101"/>
        <v>807.10299999999995</v>
      </c>
      <c r="J195" s="134">
        <f t="shared" si="109"/>
        <v>2.505523488892954E-2</v>
      </c>
      <c r="K195" s="134">
        <f t="shared" si="110"/>
        <v>0.35601597926375966</v>
      </c>
      <c r="L195" s="134">
        <f t="shared" si="111"/>
        <v>0.13752891514465937</v>
      </c>
      <c r="M195" s="135">
        <f t="shared" si="112"/>
        <v>11.553000000000001</v>
      </c>
      <c r="N195" s="136">
        <f t="shared" si="113"/>
        <v>0.37169977066124155</v>
      </c>
      <c r="O195" s="136">
        <f t="shared" si="114"/>
        <v>17.841588991739592</v>
      </c>
      <c r="P195" s="218">
        <f t="shared" si="115"/>
        <v>3</v>
      </c>
      <c r="Q195" s="219">
        <f t="shared" si="116"/>
        <v>3</v>
      </c>
      <c r="R195" s="219">
        <f t="shared" si="117"/>
        <v>144</v>
      </c>
      <c r="T195">
        <v>514</v>
      </c>
      <c r="U195">
        <v>2278</v>
      </c>
      <c r="V195" t="s">
        <v>667</v>
      </c>
      <c r="W195">
        <v>807.10299999999995</v>
      </c>
      <c r="X195">
        <v>353.63499999999999</v>
      </c>
      <c r="Y195">
        <v>2.282</v>
      </c>
      <c r="Z195">
        <v>11.553000000000001</v>
      </c>
      <c r="AA195">
        <v>51.474711999999997</v>
      </c>
      <c r="AB195">
        <v>1.2897110000000001</v>
      </c>
      <c r="AC195">
        <v>18.32582</v>
      </c>
      <c r="AD195" s="1">
        <v>111</v>
      </c>
      <c r="AE195">
        <v>3</v>
      </c>
      <c r="AF195">
        <v>144</v>
      </c>
      <c r="AG195">
        <v>64</v>
      </c>
      <c r="AH195">
        <v>15.679601999999999</v>
      </c>
      <c r="AI195">
        <v>7.2</v>
      </c>
      <c r="AJ195">
        <v>0</v>
      </c>
      <c r="AK195">
        <v>3</v>
      </c>
      <c r="AL195">
        <v>1587</v>
      </c>
      <c r="AM195" t="s">
        <v>668</v>
      </c>
      <c r="AN195" t="s">
        <v>1192</v>
      </c>
      <c r="AO195">
        <v>669.27099999999996</v>
      </c>
      <c r="AR195" t="s">
        <v>117</v>
      </c>
      <c r="AS195" t="s">
        <v>120</v>
      </c>
      <c r="AT195" t="s">
        <v>262</v>
      </c>
      <c r="AU195" t="s">
        <v>667</v>
      </c>
      <c r="AV195" t="s">
        <v>48</v>
      </c>
      <c r="AW195">
        <v>2</v>
      </c>
      <c r="BB195">
        <v>0.78734097092337962</v>
      </c>
      <c r="BC195" t="s">
        <v>69</v>
      </c>
      <c r="BF195" t="s">
        <v>117</v>
      </c>
      <c r="BG195" t="s">
        <v>120</v>
      </c>
      <c r="BH195" t="s">
        <v>667</v>
      </c>
      <c r="BI195">
        <v>2278</v>
      </c>
      <c r="BJ195">
        <v>2</v>
      </c>
      <c r="BK195" t="s">
        <v>262</v>
      </c>
      <c r="BL195" t="s">
        <v>260</v>
      </c>
      <c r="BM195">
        <v>0.78734097092337962</v>
      </c>
      <c r="BN195" t="s">
        <v>69</v>
      </c>
      <c r="BO195" t="s">
        <v>191</v>
      </c>
      <c r="BP195">
        <v>807.10299999999995</v>
      </c>
    </row>
    <row r="196" spans="1:68" ht="16.5">
      <c r="A196" s="108" t="str">
        <f t="shared" si="102"/>
        <v>삼환교통</v>
      </c>
      <c r="B196" s="109" t="str">
        <f t="shared" ref="B196:B259" si="118">IF(BH196="NULL", E196, BH196)</f>
        <v>이재식</v>
      </c>
      <c r="C196" s="110" t="str">
        <f t="shared" si="103"/>
        <v>F</v>
      </c>
      <c r="D196" s="111">
        <f t="shared" si="104"/>
        <v>0.79293028608603333</v>
      </c>
      <c r="E196" s="112">
        <f t="shared" si="105"/>
        <v>6470</v>
      </c>
      <c r="F196" s="113" t="str">
        <f t="shared" si="106"/>
        <v>62</v>
      </c>
      <c r="G196" s="114" t="str">
        <f t="shared" si="107"/>
        <v>72아1131</v>
      </c>
      <c r="H196" s="115">
        <f t="shared" si="108"/>
        <v>2</v>
      </c>
      <c r="I196" s="116">
        <f t="shared" ref="I196:I259" si="119">W196</f>
        <v>1670.36</v>
      </c>
      <c r="J196" s="117">
        <f t="shared" si="109"/>
        <v>1.9208646952058366E-2</v>
      </c>
      <c r="K196" s="117">
        <f t="shared" si="110"/>
        <v>0.35829925301156484</v>
      </c>
      <c r="L196" s="117">
        <f t="shared" si="111"/>
        <v>0.22629852247419718</v>
      </c>
      <c r="M196" s="118">
        <f t="shared" si="112"/>
        <v>11.076000000000001</v>
      </c>
      <c r="N196" s="119">
        <f t="shared" si="113"/>
        <v>0.11973466797576571</v>
      </c>
      <c r="O196" s="119">
        <f t="shared" si="114"/>
        <v>8.0222227543763029</v>
      </c>
      <c r="P196" s="220">
        <f t="shared" si="115"/>
        <v>9</v>
      </c>
      <c r="Q196" s="221">
        <f t="shared" si="116"/>
        <v>2</v>
      </c>
      <c r="R196" s="221">
        <f t="shared" si="117"/>
        <v>134</v>
      </c>
      <c r="T196">
        <v>514</v>
      </c>
      <c r="U196">
        <v>6470</v>
      </c>
      <c r="V196" t="s">
        <v>669</v>
      </c>
      <c r="W196">
        <v>1670.36</v>
      </c>
      <c r="X196">
        <v>875.26199999999994</v>
      </c>
      <c r="Y196">
        <v>1.9079999999999999</v>
      </c>
      <c r="Z196">
        <v>11.076000000000001</v>
      </c>
      <c r="AA196">
        <v>116.843576</v>
      </c>
      <c r="AB196">
        <v>2.2444069999999998</v>
      </c>
      <c r="AC196">
        <v>41.864966000000003</v>
      </c>
      <c r="AD196" s="1">
        <v>378</v>
      </c>
      <c r="AE196">
        <v>2</v>
      </c>
      <c r="AF196">
        <v>134</v>
      </c>
      <c r="AG196">
        <v>70</v>
      </c>
      <c r="AH196">
        <v>14.295693</v>
      </c>
      <c r="AI196">
        <v>170.2</v>
      </c>
      <c r="AJ196">
        <v>0</v>
      </c>
      <c r="AK196">
        <v>9</v>
      </c>
      <c r="AL196">
        <v>938</v>
      </c>
      <c r="AM196" t="s">
        <v>670</v>
      </c>
      <c r="AN196" t="s">
        <v>1193</v>
      </c>
      <c r="AO196">
        <v>1606.4939999999999</v>
      </c>
      <c r="AR196" t="s">
        <v>117</v>
      </c>
      <c r="AS196" t="s">
        <v>122</v>
      </c>
      <c r="AT196" t="s">
        <v>315</v>
      </c>
      <c r="AU196" t="s">
        <v>669</v>
      </c>
      <c r="AV196" t="s">
        <v>48</v>
      </c>
      <c r="AW196">
        <v>2</v>
      </c>
      <c r="BB196">
        <v>0.79293028608603333</v>
      </c>
      <c r="BC196" t="s">
        <v>69</v>
      </c>
      <c r="BF196" t="s">
        <v>117</v>
      </c>
      <c r="BG196" t="s">
        <v>122</v>
      </c>
      <c r="BH196" t="s">
        <v>669</v>
      </c>
      <c r="BI196">
        <v>6470</v>
      </c>
      <c r="BJ196">
        <v>2</v>
      </c>
      <c r="BK196" t="s">
        <v>315</v>
      </c>
      <c r="BL196" t="s">
        <v>351</v>
      </c>
      <c r="BM196">
        <v>0.79293028608603333</v>
      </c>
      <c r="BN196" t="s">
        <v>69</v>
      </c>
      <c r="BO196" t="s">
        <v>191</v>
      </c>
      <c r="BP196">
        <v>1670.36</v>
      </c>
    </row>
    <row r="197" spans="1:68" ht="16.5">
      <c r="A197" s="125" t="str">
        <f t="shared" si="102"/>
        <v>삼환교통</v>
      </c>
      <c r="B197" s="126" t="str">
        <f t="shared" si="118"/>
        <v>이정빈</v>
      </c>
      <c r="C197" s="127" t="str">
        <f t="shared" si="103"/>
        <v>D</v>
      </c>
      <c r="D197" s="128">
        <f t="shared" si="104"/>
        <v>0.82306717022681375</v>
      </c>
      <c r="E197" s="129">
        <f t="shared" si="105"/>
        <v>4852</v>
      </c>
      <c r="F197" s="130" t="str">
        <f t="shared" si="106"/>
        <v>62</v>
      </c>
      <c r="G197" s="131" t="str">
        <f t="shared" si="107"/>
        <v>70바3172</v>
      </c>
      <c r="H197" s="132">
        <f t="shared" si="108"/>
        <v>2</v>
      </c>
      <c r="I197" s="133">
        <f t="shared" si="119"/>
        <v>1940.5630000000001</v>
      </c>
      <c r="J197" s="134">
        <f t="shared" si="109"/>
        <v>2.4133689502559921E-2</v>
      </c>
      <c r="K197" s="134">
        <f t="shared" si="110"/>
        <v>0.37157627839073898</v>
      </c>
      <c r="L197" s="134">
        <f t="shared" si="111"/>
        <v>0.21952392166603196</v>
      </c>
      <c r="M197" s="135">
        <f t="shared" si="112"/>
        <v>10.327</v>
      </c>
      <c r="N197" s="136">
        <f t="shared" si="113"/>
        <v>0.10306287402161125</v>
      </c>
      <c r="O197" s="136">
        <f t="shared" si="114"/>
        <v>4.070983523853644</v>
      </c>
      <c r="P197" s="218">
        <f t="shared" si="115"/>
        <v>1</v>
      </c>
      <c r="Q197" s="219">
        <f t="shared" si="116"/>
        <v>2</v>
      </c>
      <c r="R197" s="219">
        <f t="shared" si="117"/>
        <v>79</v>
      </c>
      <c r="T197">
        <v>514</v>
      </c>
      <c r="U197">
        <v>4852</v>
      </c>
      <c r="V197" t="s">
        <v>671</v>
      </c>
      <c r="W197">
        <v>1940.5630000000001</v>
      </c>
      <c r="X197">
        <v>1018.287</v>
      </c>
      <c r="Y197">
        <v>1.9059999999999999</v>
      </c>
      <c r="Z197">
        <v>10.327</v>
      </c>
      <c r="AA197">
        <v>138.17551599999999</v>
      </c>
      <c r="AB197">
        <v>3.3346849999999999</v>
      </c>
      <c r="AC197">
        <v>51.342744000000003</v>
      </c>
      <c r="AD197" s="1">
        <v>426</v>
      </c>
      <c r="AE197">
        <v>2</v>
      </c>
      <c r="AF197">
        <v>79</v>
      </c>
      <c r="AG197">
        <v>68</v>
      </c>
      <c r="AH197">
        <v>14.044188</v>
      </c>
      <c r="AI197">
        <v>3.8</v>
      </c>
      <c r="AJ197">
        <v>0</v>
      </c>
      <c r="AK197">
        <v>1</v>
      </c>
      <c r="AL197">
        <v>18</v>
      </c>
      <c r="AM197" t="s">
        <v>672</v>
      </c>
      <c r="AN197" t="s">
        <v>1194</v>
      </c>
      <c r="AO197">
        <v>1830.5889999999999</v>
      </c>
      <c r="AR197" t="s">
        <v>117</v>
      </c>
      <c r="AS197" t="s">
        <v>122</v>
      </c>
      <c r="AT197" t="s">
        <v>302</v>
      </c>
      <c r="AU197" t="s">
        <v>671</v>
      </c>
      <c r="AV197" t="s">
        <v>48</v>
      </c>
      <c r="AW197">
        <v>2</v>
      </c>
      <c r="BB197">
        <v>0.82306717022681375</v>
      </c>
      <c r="BC197" t="s">
        <v>66</v>
      </c>
      <c r="BF197" t="s">
        <v>117</v>
      </c>
      <c r="BG197" t="s">
        <v>122</v>
      </c>
      <c r="BH197" t="s">
        <v>671</v>
      </c>
      <c r="BI197">
        <v>4852</v>
      </c>
      <c r="BJ197">
        <v>2</v>
      </c>
      <c r="BK197" t="s">
        <v>302</v>
      </c>
      <c r="BL197" t="s">
        <v>296</v>
      </c>
      <c r="BM197">
        <v>0.82306717022681375</v>
      </c>
      <c r="BN197" t="s">
        <v>66</v>
      </c>
      <c r="BO197" t="s">
        <v>182</v>
      </c>
      <c r="BP197">
        <v>1940.5629999999999</v>
      </c>
    </row>
    <row r="198" spans="1:68" ht="16.5">
      <c r="A198" s="108" t="str">
        <f t="shared" si="102"/>
        <v>삼환교통</v>
      </c>
      <c r="B198" s="109" t="str">
        <f t="shared" si="118"/>
        <v>이정우</v>
      </c>
      <c r="C198" s="110" t="str">
        <f t="shared" si="103"/>
        <v>D</v>
      </c>
      <c r="D198" s="111">
        <f t="shared" si="104"/>
        <v>0.80635981646554222</v>
      </c>
      <c r="E198" s="112">
        <f t="shared" si="105"/>
        <v>153</v>
      </c>
      <c r="F198" s="113" t="str">
        <f t="shared" si="106"/>
        <v>4</v>
      </c>
      <c r="G198" s="114" t="str">
        <f t="shared" si="107"/>
        <v>72아1226</v>
      </c>
      <c r="H198" s="115">
        <f t="shared" si="108"/>
        <v>16</v>
      </c>
      <c r="I198" s="116">
        <f t="shared" si="119"/>
        <v>2059.7919999999999</v>
      </c>
      <c r="J198" s="117">
        <f t="shared" si="109"/>
        <v>2.0449989003307585E-2</v>
      </c>
      <c r="K198" s="117">
        <f t="shared" si="110"/>
        <v>0.36551364612350812</v>
      </c>
      <c r="L198" s="117">
        <f t="shared" si="111"/>
        <v>0.19759276664828293</v>
      </c>
      <c r="M198" s="118">
        <f t="shared" si="112"/>
        <v>11.715999999999999</v>
      </c>
      <c r="N198" s="119">
        <f t="shared" si="113"/>
        <v>9.709718262814887E-2</v>
      </c>
      <c r="O198" s="119">
        <f t="shared" si="114"/>
        <v>8.5931006625911746</v>
      </c>
      <c r="P198" s="220">
        <f t="shared" si="115"/>
        <v>2</v>
      </c>
      <c r="Q198" s="221">
        <f t="shared" si="116"/>
        <v>2</v>
      </c>
      <c r="R198" s="221">
        <f t="shared" si="117"/>
        <v>177</v>
      </c>
      <c r="T198">
        <v>514</v>
      </c>
      <c r="U198">
        <v>153</v>
      </c>
      <c r="V198" t="s">
        <v>673</v>
      </c>
      <c r="W198">
        <v>2059.7919999999999</v>
      </c>
      <c r="X198">
        <v>885.47299999999996</v>
      </c>
      <c r="Y198">
        <v>2.3260000000000001</v>
      </c>
      <c r="Z198">
        <v>11.715999999999999</v>
      </c>
      <c r="AA198">
        <v>132.42163600000001</v>
      </c>
      <c r="AB198">
        <v>2.708021</v>
      </c>
      <c r="AC198">
        <v>48.401915000000002</v>
      </c>
      <c r="AD198" s="1">
        <v>407</v>
      </c>
      <c r="AE198">
        <v>2</v>
      </c>
      <c r="AF198">
        <v>177</v>
      </c>
      <c r="AG198">
        <v>78</v>
      </c>
      <c r="AH198">
        <v>15.554798999999999</v>
      </c>
      <c r="AI198">
        <v>1052.9000000000001</v>
      </c>
      <c r="AJ198">
        <v>0</v>
      </c>
      <c r="AK198">
        <v>2</v>
      </c>
      <c r="AL198">
        <v>991</v>
      </c>
      <c r="AM198" t="s">
        <v>674</v>
      </c>
      <c r="AN198" t="s">
        <v>1195</v>
      </c>
      <c r="AO198">
        <v>206.90799999999999</v>
      </c>
      <c r="AR198" t="s">
        <v>117</v>
      </c>
      <c r="AS198" t="s">
        <v>120</v>
      </c>
      <c r="AT198" t="s">
        <v>264</v>
      </c>
      <c r="AU198" t="s">
        <v>673</v>
      </c>
      <c r="AV198" t="s">
        <v>48</v>
      </c>
      <c r="AW198">
        <v>16</v>
      </c>
      <c r="BB198">
        <v>0.80635981646554222</v>
      </c>
      <c r="BC198" t="s">
        <v>66</v>
      </c>
      <c r="BF198" t="s">
        <v>117</v>
      </c>
      <c r="BG198" t="s">
        <v>120</v>
      </c>
      <c r="BH198" t="s">
        <v>673</v>
      </c>
      <c r="BI198">
        <v>153</v>
      </c>
      <c r="BJ198">
        <v>16</v>
      </c>
      <c r="BK198" t="s">
        <v>264</v>
      </c>
      <c r="BL198" t="s">
        <v>251</v>
      </c>
      <c r="BM198">
        <v>0.80635981646554222</v>
      </c>
      <c r="BN198" t="s">
        <v>66</v>
      </c>
      <c r="BO198" t="s">
        <v>182</v>
      </c>
      <c r="BP198">
        <v>2036.4349999999997</v>
      </c>
    </row>
    <row r="199" spans="1:68" ht="16.5">
      <c r="A199" s="125" t="str">
        <f t="shared" si="102"/>
        <v>삼환교통</v>
      </c>
      <c r="B199" s="126" t="str">
        <f t="shared" si="118"/>
        <v>이제열</v>
      </c>
      <c r="C199" s="127" t="str">
        <f t="shared" si="103"/>
        <v>F</v>
      </c>
      <c r="D199" s="128">
        <f t="shared" si="104"/>
        <v>0.72</v>
      </c>
      <c r="E199" s="129">
        <f t="shared" si="105"/>
        <v>7474</v>
      </c>
      <c r="F199" s="130" t="str">
        <f t="shared" si="106"/>
        <v>62</v>
      </c>
      <c r="G199" s="131" t="str">
        <f t="shared" si="107"/>
        <v>70바3180</v>
      </c>
      <c r="H199" s="132">
        <f t="shared" si="108"/>
        <v>1</v>
      </c>
      <c r="I199" s="133">
        <f t="shared" si="119"/>
        <v>1648.4110000000001</v>
      </c>
      <c r="J199" s="134">
        <f t="shared" si="109"/>
        <v>2.7085780302594085E-2</v>
      </c>
      <c r="K199" s="134">
        <f t="shared" si="110"/>
        <v>0.38858192691593674</v>
      </c>
      <c r="L199" s="134">
        <f t="shared" si="111"/>
        <v>0.20504595031214909</v>
      </c>
      <c r="M199" s="135">
        <f t="shared" si="112"/>
        <v>14.539</v>
      </c>
      <c r="N199" s="136">
        <f t="shared" si="113"/>
        <v>0.36398689404523504</v>
      </c>
      <c r="O199" s="136">
        <f t="shared" si="114"/>
        <v>15.408778514581618</v>
      </c>
      <c r="P199" s="218">
        <f t="shared" si="115"/>
        <v>12</v>
      </c>
      <c r="Q199" s="219">
        <f t="shared" si="116"/>
        <v>6</v>
      </c>
      <c r="R199" s="219">
        <f t="shared" si="117"/>
        <v>254</v>
      </c>
      <c r="T199">
        <v>514</v>
      </c>
      <c r="U199">
        <v>7474</v>
      </c>
      <c r="V199" t="s">
        <v>675</v>
      </c>
      <c r="W199">
        <v>1648.4110000000001</v>
      </c>
      <c r="X199">
        <v>953.86699999999996</v>
      </c>
      <c r="Y199">
        <v>1.728</v>
      </c>
      <c r="Z199">
        <v>14.539</v>
      </c>
      <c r="AA199">
        <v>118.234696</v>
      </c>
      <c r="AB199">
        <v>3.2024789999999999</v>
      </c>
      <c r="AC199">
        <v>45.943866</v>
      </c>
      <c r="AD199" s="1">
        <v>338</v>
      </c>
      <c r="AE199">
        <v>6</v>
      </c>
      <c r="AF199">
        <v>254</v>
      </c>
      <c r="AG199">
        <v>90</v>
      </c>
      <c r="AH199">
        <v>13.941855</v>
      </c>
      <c r="AI199">
        <v>233.6</v>
      </c>
      <c r="AJ199">
        <v>70.900000000000006</v>
      </c>
      <c r="AK199">
        <v>12</v>
      </c>
      <c r="AL199">
        <v>1649</v>
      </c>
      <c r="AM199" t="s">
        <v>676</v>
      </c>
      <c r="AN199" t="s">
        <v>1196</v>
      </c>
      <c r="AO199">
        <v>1648.4110000000001</v>
      </c>
      <c r="AR199" t="s">
        <v>117</v>
      </c>
      <c r="AS199" t="s">
        <v>122</v>
      </c>
      <c r="AT199" t="s">
        <v>307</v>
      </c>
      <c r="AU199" t="s">
        <v>675</v>
      </c>
      <c r="AV199" t="s">
        <v>48</v>
      </c>
      <c r="AW199">
        <v>1</v>
      </c>
      <c r="BB199">
        <v>0.72</v>
      </c>
      <c r="BC199" t="s">
        <v>69</v>
      </c>
      <c r="BF199" t="s">
        <v>117</v>
      </c>
      <c r="BG199" t="s">
        <v>122</v>
      </c>
      <c r="BH199" t="s">
        <v>675</v>
      </c>
      <c r="BI199">
        <v>7474</v>
      </c>
      <c r="BJ199">
        <v>1</v>
      </c>
      <c r="BK199" t="s">
        <v>307</v>
      </c>
      <c r="BL199" t="s">
        <v>178</v>
      </c>
      <c r="BM199">
        <v>0.72</v>
      </c>
      <c r="BN199" t="s">
        <v>69</v>
      </c>
      <c r="BO199" t="s">
        <v>191</v>
      </c>
      <c r="BP199">
        <v>1648.4110000000001</v>
      </c>
    </row>
    <row r="200" spans="1:68" ht="16.5">
      <c r="A200" s="108" t="str">
        <f t="shared" si="102"/>
        <v>삼환교통</v>
      </c>
      <c r="B200" s="109" t="str">
        <f t="shared" si="118"/>
        <v>이종부</v>
      </c>
      <c r="C200" s="110" t="str">
        <f t="shared" si="103"/>
        <v>C</v>
      </c>
      <c r="D200" s="111">
        <f t="shared" si="104"/>
        <v>0.85579558900078623</v>
      </c>
      <c r="E200" s="112">
        <f t="shared" si="105"/>
        <v>9970</v>
      </c>
      <c r="F200" s="113" t="str">
        <f t="shared" si="106"/>
        <v>급행99</v>
      </c>
      <c r="G200" s="114" t="str">
        <f t="shared" si="107"/>
        <v>70바3151</v>
      </c>
      <c r="H200" s="115">
        <f t="shared" si="108"/>
        <v>2</v>
      </c>
      <c r="I200" s="116">
        <f t="shared" si="119"/>
        <v>2510.2399999999998</v>
      </c>
      <c r="J200" s="117">
        <f t="shared" si="109"/>
        <v>1.3276907634409443E-2</v>
      </c>
      <c r="K200" s="117">
        <f t="shared" si="110"/>
        <v>0.34395681723041988</v>
      </c>
      <c r="L200" s="117">
        <f t="shared" si="111"/>
        <v>0.28284148129262543</v>
      </c>
      <c r="M200" s="118">
        <f t="shared" si="112"/>
        <v>13.316000000000001</v>
      </c>
      <c r="N200" s="119">
        <f t="shared" si="113"/>
        <v>0.11951048505322201</v>
      </c>
      <c r="O200" s="119">
        <f t="shared" si="114"/>
        <v>8.5250812671298366</v>
      </c>
      <c r="P200" s="220">
        <f t="shared" si="115"/>
        <v>24</v>
      </c>
      <c r="Q200" s="221">
        <f t="shared" si="116"/>
        <v>3</v>
      </c>
      <c r="R200" s="221">
        <f t="shared" si="117"/>
        <v>214</v>
      </c>
      <c r="T200">
        <v>514</v>
      </c>
      <c r="U200">
        <v>9970</v>
      </c>
      <c r="V200" t="s">
        <v>677</v>
      </c>
      <c r="W200">
        <v>2510.2399999999998</v>
      </c>
      <c r="X200">
        <v>977.59400000000005</v>
      </c>
      <c r="Y200">
        <v>2.5680000000000001</v>
      </c>
      <c r="Z200">
        <v>13.316000000000001</v>
      </c>
      <c r="AA200">
        <v>132.496365</v>
      </c>
      <c r="AB200">
        <v>1.759142</v>
      </c>
      <c r="AC200">
        <v>45.573028000000001</v>
      </c>
      <c r="AD200" s="1">
        <v>710</v>
      </c>
      <c r="AE200">
        <v>3</v>
      </c>
      <c r="AF200">
        <v>214</v>
      </c>
      <c r="AG200">
        <v>69</v>
      </c>
      <c r="AH200">
        <v>18.945727000000002</v>
      </c>
      <c r="AI200">
        <v>542.9</v>
      </c>
      <c r="AJ200">
        <v>0</v>
      </c>
      <c r="AK200">
        <v>24</v>
      </c>
      <c r="AL200">
        <v>2567</v>
      </c>
      <c r="AM200" t="s">
        <v>678</v>
      </c>
      <c r="AN200" t="s">
        <v>1197</v>
      </c>
      <c r="AO200">
        <v>2352.8029999999999</v>
      </c>
      <c r="AR200" t="s">
        <v>117</v>
      </c>
      <c r="AS200" t="s">
        <v>124</v>
      </c>
      <c r="AT200" t="s">
        <v>347</v>
      </c>
      <c r="AU200" t="s">
        <v>677</v>
      </c>
      <c r="AV200" t="s">
        <v>48</v>
      </c>
      <c r="AW200">
        <v>2</v>
      </c>
      <c r="BB200">
        <v>0.85579558900078623</v>
      </c>
      <c r="BC200" t="s">
        <v>68</v>
      </c>
      <c r="BF200" t="s">
        <v>117</v>
      </c>
      <c r="BG200" t="s">
        <v>124</v>
      </c>
      <c r="BH200" t="s">
        <v>677</v>
      </c>
      <c r="BI200">
        <v>9970</v>
      </c>
      <c r="BJ200">
        <v>2</v>
      </c>
      <c r="BK200" t="s">
        <v>347</v>
      </c>
      <c r="BL200" t="s">
        <v>344</v>
      </c>
      <c r="BM200">
        <v>0.85579558900078623</v>
      </c>
      <c r="BN200" t="s">
        <v>68</v>
      </c>
      <c r="BO200" t="s">
        <v>180</v>
      </c>
      <c r="BP200">
        <v>2510.2399999999998</v>
      </c>
    </row>
    <row r="201" spans="1:68" ht="16.5">
      <c r="A201" s="125" t="str">
        <f t="shared" si="102"/>
        <v>삼환교통</v>
      </c>
      <c r="B201" s="126" t="str">
        <f t="shared" si="118"/>
        <v>이종석</v>
      </c>
      <c r="C201" s="127" t="str">
        <f t="shared" si="103"/>
        <v>C</v>
      </c>
      <c r="D201" s="128">
        <f t="shared" si="104"/>
        <v>0.86571428571428566</v>
      </c>
      <c r="E201" s="129">
        <f t="shared" si="105"/>
        <v>3271</v>
      </c>
      <c r="F201" s="130" t="str">
        <f t="shared" si="106"/>
        <v>14</v>
      </c>
      <c r="G201" s="131" t="str">
        <f t="shared" si="107"/>
        <v>70바3110</v>
      </c>
      <c r="H201" s="132">
        <f t="shared" si="108"/>
        <v>1</v>
      </c>
      <c r="I201" s="133">
        <f t="shared" si="119"/>
        <v>1594.3040000000001</v>
      </c>
      <c r="J201" s="134">
        <f t="shared" si="109"/>
        <v>3.2550054875330539E-2</v>
      </c>
      <c r="K201" s="134">
        <f t="shared" si="110"/>
        <v>0.35386307032441727</v>
      </c>
      <c r="L201" s="134">
        <f t="shared" si="111"/>
        <v>0.25089317971980246</v>
      </c>
      <c r="M201" s="135">
        <f t="shared" si="112"/>
        <v>11.292999999999999</v>
      </c>
      <c r="N201" s="136">
        <f t="shared" si="113"/>
        <v>0.62723294929950624</v>
      </c>
      <c r="O201" s="136">
        <f t="shared" si="114"/>
        <v>9.1576010597727908</v>
      </c>
      <c r="P201" s="218">
        <f t="shared" si="115"/>
        <v>23</v>
      </c>
      <c r="Q201" s="219">
        <f t="shared" si="116"/>
        <v>10</v>
      </c>
      <c r="R201" s="219">
        <f t="shared" si="117"/>
        <v>146</v>
      </c>
      <c r="T201">
        <v>514</v>
      </c>
      <c r="U201">
        <v>3271</v>
      </c>
      <c r="V201" t="s">
        <v>679</v>
      </c>
      <c r="W201">
        <v>1594.3040000000001</v>
      </c>
      <c r="X201">
        <v>877.15599999999995</v>
      </c>
      <c r="Y201">
        <v>1.8180000000000001</v>
      </c>
      <c r="Z201">
        <v>11.292999999999999</v>
      </c>
      <c r="AA201">
        <v>103.173866</v>
      </c>
      <c r="AB201">
        <v>3.3583150000000002</v>
      </c>
      <c r="AC201">
        <v>36.509421000000003</v>
      </c>
      <c r="AD201" s="1">
        <v>400</v>
      </c>
      <c r="AE201">
        <v>10</v>
      </c>
      <c r="AF201">
        <v>146</v>
      </c>
      <c r="AG201">
        <v>65</v>
      </c>
      <c r="AH201">
        <v>15.452595000000001</v>
      </c>
      <c r="AI201">
        <v>37.799999999999997</v>
      </c>
      <c r="AJ201">
        <v>0</v>
      </c>
      <c r="AK201">
        <v>23</v>
      </c>
      <c r="AL201">
        <v>4969</v>
      </c>
      <c r="AM201" t="s">
        <v>680</v>
      </c>
      <c r="AN201" t="s">
        <v>1198</v>
      </c>
      <c r="AO201">
        <v>1594.3040000000001</v>
      </c>
      <c r="AR201" t="s">
        <v>117</v>
      </c>
      <c r="AS201" t="s">
        <v>118</v>
      </c>
      <c r="AT201" t="s">
        <v>203</v>
      </c>
      <c r="AU201" t="s">
        <v>679</v>
      </c>
      <c r="AV201" t="s">
        <v>48</v>
      </c>
      <c r="AW201">
        <v>1</v>
      </c>
      <c r="BB201">
        <v>0.86571428571428566</v>
      </c>
      <c r="BC201" t="s">
        <v>68</v>
      </c>
      <c r="BF201" t="s">
        <v>117</v>
      </c>
      <c r="BG201" t="s">
        <v>118</v>
      </c>
      <c r="BH201" t="s">
        <v>679</v>
      </c>
      <c r="BI201">
        <v>3271</v>
      </c>
      <c r="BJ201">
        <v>1</v>
      </c>
      <c r="BK201" t="s">
        <v>203</v>
      </c>
      <c r="BL201" t="s">
        <v>178</v>
      </c>
      <c r="BM201">
        <v>0.86571428571428566</v>
      </c>
      <c r="BN201" t="s">
        <v>68</v>
      </c>
      <c r="BO201" t="s">
        <v>180</v>
      </c>
      <c r="BP201">
        <v>1594.3040000000001</v>
      </c>
    </row>
    <row r="202" spans="1:68" ht="16.5">
      <c r="A202" s="108" t="str">
        <f t="shared" si="102"/>
        <v>삼환교통</v>
      </c>
      <c r="B202" s="109" t="str">
        <f t="shared" si="118"/>
        <v>이종섭</v>
      </c>
      <c r="C202" s="110" t="str">
        <f t="shared" si="103"/>
        <v>C</v>
      </c>
      <c r="D202" s="111">
        <f t="shared" si="104"/>
        <v>0.89052752589168749</v>
      </c>
      <c r="E202" s="112">
        <f t="shared" si="105"/>
        <v>249</v>
      </c>
      <c r="F202" s="113" t="str">
        <f t="shared" si="106"/>
        <v>4</v>
      </c>
      <c r="G202" s="114" t="str">
        <f t="shared" si="107"/>
        <v>72아1237</v>
      </c>
      <c r="H202" s="115">
        <f t="shared" si="108"/>
        <v>2</v>
      </c>
      <c r="I202" s="116">
        <f t="shared" si="119"/>
        <v>2194.277</v>
      </c>
      <c r="J202" s="117">
        <f t="shared" si="109"/>
        <v>1.0787931773998413E-2</v>
      </c>
      <c r="K202" s="117">
        <f t="shared" si="110"/>
        <v>0.33774034440075945</v>
      </c>
      <c r="L202" s="117">
        <f t="shared" si="111"/>
        <v>0.26796981420303817</v>
      </c>
      <c r="M202" s="118">
        <f t="shared" si="112"/>
        <v>8.7360000000000007</v>
      </c>
      <c r="N202" s="119">
        <f t="shared" si="113"/>
        <v>0.27343858592146753</v>
      </c>
      <c r="O202" s="119">
        <f t="shared" si="114"/>
        <v>4.6940290583185256</v>
      </c>
      <c r="P202" s="220">
        <f t="shared" si="115"/>
        <v>1</v>
      </c>
      <c r="Q202" s="221">
        <f t="shared" si="116"/>
        <v>6</v>
      </c>
      <c r="R202" s="221">
        <f t="shared" si="117"/>
        <v>103</v>
      </c>
      <c r="T202">
        <v>514</v>
      </c>
      <c r="U202">
        <v>249</v>
      </c>
      <c r="V202" t="s">
        <v>681</v>
      </c>
      <c r="W202">
        <v>2194.277</v>
      </c>
      <c r="X202">
        <v>849.76300000000003</v>
      </c>
      <c r="Y202">
        <v>2.5819999999999999</v>
      </c>
      <c r="Z202">
        <v>8.7360000000000007</v>
      </c>
      <c r="AA202">
        <v>141.66774799999999</v>
      </c>
      <c r="AB202">
        <v>1.528302</v>
      </c>
      <c r="AC202">
        <v>47.846913999999998</v>
      </c>
      <c r="AD202" s="1">
        <v>588</v>
      </c>
      <c r="AE202">
        <v>6</v>
      </c>
      <c r="AF202">
        <v>103</v>
      </c>
      <c r="AG202">
        <v>63</v>
      </c>
      <c r="AH202">
        <v>15.488894999999999</v>
      </c>
      <c r="AI202">
        <v>0</v>
      </c>
      <c r="AJ202">
        <v>0</v>
      </c>
      <c r="AK202">
        <v>1</v>
      </c>
      <c r="AL202">
        <v>135</v>
      </c>
      <c r="AM202" t="s">
        <v>682</v>
      </c>
      <c r="AN202" t="s">
        <v>1199</v>
      </c>
      <c r="AO202">
        <v>2125.3339999999998</v>
      </c>
      <c r="AR202" t="s">
        <v>117</v>
      </c>
      <c r="AS202" t="s">
        <v>120</v>
      </c>
      <c r="AT202" t="s">
        <v>270</v>
      </c>
      <c r="AU202" t="s">
        <v>681</v>
      </c>
      <c r="AV202" t="s">
        <v>48</v>
      </c>
      <c r="AW202">
        <v>2</v>
      </c>
      <c r="BB202">
        <v>0.89052752589168749</v>
      </c>
      <c r="BC202" t="s">
        <v>68</v>
      </c>
      <c r="BF202" t="s">
        <v>117</v>
      </c>
      <c r="BG202" t="s">
        <v>120</v>
      </c>
      <c r="BH202" t="s">
        <v>681</v>
      </c>
      <c r="BI202">
        <v>249</v>
      </c>
      <c r="BJ202">
        <v>2</v>
      </c>
      <c r="BK202" t="s">
        <v>270</v>
      </c>
      <c r="BL202" t="s">
        <v>245</v>
      </c>
      <c r="BM202">
        <v>0.89052752589168749</v>
      </c>
      <c r="BN202" t="s">
        <v>68</v>
      </c>
      <c r="BO202" t="s">
        <v>180</v>
      </c>
      <c r="BP202">
        <v>2194.277</v>
      </c>
    </row>
    <row r="203" spans="1:68" ht="16.5">
      <c r="A203" s="125" t="str">
        <f t="shared" si="102"/>
        <v>삼환교통</v>
      </c>
      <c r="B203" s="126" t="str">
        <f t="shared" si="118"/>
        <v>이준용</v>
      </c>
      <c r="C203" s="127" t="str">
        <f t="shared" si="103"/>
        <v>S</v>
      </c>
      <c r="D203" s="128">
        <f t="shared" si="104"/>
        <v>1.0231145784527034</v>
      </c>
      <c r="E203" s="129">
        <f t="shared" si="105"/>
        <v>7013</v>
      </c>
      <c r="F203" s="130" t="str">
        <f t="shared" si="106"/>
        <v>23</v>
      </c>
      <c r="G203" s="131" t="str">
        <f t="shared" si="107"/>
        <v>70바3192</v>
      </c>
      <c r="H203" s="132">
        <f t="shared" si="108"/>
        <v>3</v>
      </c>
      <c r="I203" s="133">
        <f t="shared" si="119"/>
        <v>2007.915</v>
      </c>
      <c r="J203" s="134">
        <f t="shared" si="109"/>
        <v>2.5818052550039942E-2</v>
      </c>
      <c r="K203" s="134">
        <f t="shared" si="110"/>
        <v>0.34714985454749209</v>
      </c>
      <c r="L203" s="134">
        <f t="shared" si="111"/>
        <v>0.18227863231262278</v>
      </c>
      <c r="M203" s="135">
        <f t="shared" si="112"/>
        <v>8.7780000000000005</v>
      </c>
      <c r="N203" s="136">
        <f t="shared" si="113"/>
        <v>0</v>
      </c>
      <c r="O203" s="136">
        <f t="shared" si="114"/>
        <v>6.2751660304345558</v>
      </c>
      <c r="P203" s="218">
        <f t="shared" si="115"/>
        <v>0</v>
      </c>
      <c r="Q203" s="219">
        <f t="shared" si="116"/>
        <v>0</v>
      </c>
      <c r="R203" s="219">
        <f t="shared" si="117"/>
        <v>126</v>
      </c>
      <c r="T203">
        <v>514</v>
      </c>
      <c r="U203">
        <v>7013</v>
      </c>
      <c r="V203" t="s">
        <v>683</v>
      </c>
      <c r="W203">
        <v>2007.915</v>
      </c>
      <c r="X203">
        <v>902.21900000000005</v>
      </c>
      <c r="Y203">
        <v>2.226</v>
      </c>
      <c r="Z203">
        <v>8.7780000000000005</v>
      </c>
      <c r="AA203">
        <v>128.54745700000001</v>
      </c>
      <c r="AB203">
        <v>3.318845</v>
      </c>
      <c r="AC203">
        <v>44.625230999999999</v>
      </c>
      <c r="AD203" s="1">
        <v>366</v>
      </c>
      <c r="AE203">
        <v>0</v>
      </c>
      <c r="AF203">
        <v>126</v>
      </c>
      <c r="AG203">
        <v>69</v>
      </c>
      <c r="AH203">
        <v>15.620028</v>
      </c>
      <c r="AI203">
        <v>862.2</v>
      </c>
      <c r="AJ203">
        <v>0</v>
      </c>
      <c r="AK203">
        <v>0</v>
      </c>
      <c r="AL203">
        <v>0</v>
      </c>
      <c r="AM203" t="s">
        <v>684</v>
      </c>
      <c r="AN203" t="s">
        <v>1200</v>
      </c>
      <c r="AO203">
        <v>1696.145</v>
      </c>
      <c r="AR203" t="s">
        <v>117</v>
      </c>
      <c r="AS203" t="s">
        <v>119</v>
      </c>
      <c r="AT203" t="s">
        <v>238</v>
      </c>
      <c r="AU203" t="s">
        <v>683</v>
      </c>
      <c r="AV203" t="s">
        <v>48</v>
      </c>
      <c r="AW203">
        <v>3</v>
      </c>
      <c r="BB203">
        <v>1.0231145784527034</v>
      </c>
      <c r="BC203" t="s">
        <v>891</v>
      </c>
      <c r="BF203" t="s">
        <v>117</v>
      </c>
      <c r="BG203" t="s">
        <v>119</v>
      </c>
      <c r="BH203" t="s">
        <v>683</v>
      </c>
      <c r="BI203">
        <v>7013</v>
      </c>
      <c r="BJ203">
        <v>3</v>
      </c>
      <c r="BK203" t="s">
        <v>238</v>
      </c>
      <c r="BL203" t="s">
        <v>228</v>
      </c>
      <c r="BM203">
        <v>1.0231145784527034</v>
      </c>
      <c r="BN203" t="s">
        <v>891</v>
      </c>
      <c r="BO203" t="s">
        <v>892</v>
      </c>
      <c r="BP203">
        <v>2007.915</v>
      </c>
    </row>
    <row r="204" spans="1:68" ht="16.5">
      <c r="A204" s="108" t="str">
        <f t="shared" si="102"/>
        <v>삼환교통</v>
      </c>
      <c r="B204" s="109" t="str">
        <f t="shared" si="118"/>
        <v>이준표</v>
      </c>
      <c r="C204" s="110" t="str">
        <f t="shared" si="103"/>
        <v>C</v>
      </c>
      <c r="D204" s="111">
        <f t="shared" si="104"/>
        <v>0.8571428571428571</v>
      </c>
      <c r="E204" s="112">
        <f t="shared" si="105"/>
        <v>7788</v>
      </c>
      <c r="F204" s="113" t="str">
        <f t="shared" si="106"/>
        <v>23</v>
      </c>
      <c r="G204" s="114" t="str">
        <f t="shared" si="107"/>
        <v>70바3129</v>
      </c>
      <c r="H204" s="115">
        <f t="shared" si="108"/>
        <v>1</v>
      </c>
      <c r="I204" s="116">
        <f t="shared" si="119"/>
        <v>1842.116</v>
      </c>
      <c r="J204" s="117">
        <f t="shared" si="109"/>
        <v>3.7578250216633642E-2</v>
      </c>
      <c r="K204" s="117">
        <f t="shared" si="110"/>
        <v>0.36829677435999686</v>
      </c>
      <c r="L204" s="117">
        <f t="shared" si="111"/>
        <v>0.15688479987145218</v>
      </c>
      <c r="M204" s="118">
        <f t="shared" si="112"/>
        <v>12.234999999999999</v>
      </c>
      <c r="N204" s="119">
        <f t="shared" si="113"/>
        <v>0</v>
      </c>
      <c r="O204" s="119">
        <f t="shared" si="114"/>
        <v>4.3971172282310125</v>
      </c>
      <c r="P204" s="220">
        <f t="shared" si="115"/>
        <v>1</v>
      </c>
      <c r="Q204" s="221">
        <f t="shared" si="116"/>
        <v>0</v>
      </c>
      <c r="R204" s="221">
        <f t="shared" si="117"/>
        <v>81</v>
      </c>
      <c r="T204">
        <v>514</v>
      </c>
      <c r="U204">
        <v>7788</v>
      </c>
      <c r="V204" t="s">
        <v>685</v>
      </c>
      <c r="W204">
        <v>1842.116</v>
      </c>
      <c r="X204">
        <v>1023.285</v>
      </c>
      <c r="Y204">
        <v>1.8</v>
      </c>
      <c r="Z204">
        <v>12.234999999999999</v>
      </c>
      <c r="AA204">
        <v>115.50606999999999</v>
      </c>
      <c r="AB204">
        <v>4.340516</v>
      </c>
      <c r="AC204">
        <v>42.540512999999997</v>
      </c>
      <c r="AD204" s="1">
        <v>289</v>
      </c>
      <c r="AE204">
        <v>0</v>
      </c>
      <c r="AF204">
        <v>81</v>
      </c>
      <c r="AG204">
        <v>85</v>
      </c>
      <c r="AH204">
        <v>15.948218000000001</v>
      </c>
      <c r="AI204">
        <v>78.900000000000006</v>
      </c>
      <c r="AJ204">
        <v>2.2000000000000002</v>
      </c>
      <c r="AK204">
        <v>1</v>
      </c>
      <c r="AL204">
        <v>31</v>
      </c>
      <c r="AM204" t="s">
        <v>686</v>
      </c>
      <c r="AN204" t="s">
        <v>1201</v>
      </c>
      <c r="AO204">
        <v>1842.116</v>
      </c>
      <c r="AR204" t="s">
        <v>117</v>
      </c>
      <c r="AS204" t="s">
        <v>119</v>
      </c>
      <c r="AT204" t="s">
        <v>229</v>
      </c>
      <c r="AU204" t="s">
        <v>685</v>
      </c>
      <c r="AV204" t="s">
        <v>48</v>
      </c>
      <c r="AW204">
        <v>1</v>
      </c>
      <c r="BB204">
        <v>0.8571428571428571</v>
      </c>
      <c r="BC204" t="s">
        <v>68</v>
      </c>
      <c r="BF204" t="s">
        <v>117</v>
      </c>
      <c r="BG204" t="s">
        <v>119</v>
      </c>
      <c r="BH204" t="s">
        <v>685</v>
      </c>
      <c r="BI204">
        <v>7788</v>
      </c>
      <c r="BJ204">
        <v>1</v>
      </c>
      <c r="BK204" t="s">
        <v>229</v>
      </c>
      <c r="BL204" t="s">
        <v>178</v>
      </c>
      <c r="BM204">
        <v>0.8571428571428571</v>
      </c>
      <c r="BN204" t="s">
        <v>68</v>
      </c>
      <c r="BO204" t="s">
        <v>180</v>
      </c>
      <c r="BP204">
        <v>1842.116</v>
      </c>
    </row>
    <row r="205" spans="1:68" ht="16.5">
      <c r="A205" s="125" t="str">
        <f t="shared" si="102"/>
        <v>삼환교통</v>
      </c>
      <c r="B205" s="126" t="str">
        <f t="shared" si="118"/>
        <v>이지수</v>
      </c>
      <c r="C205" s="127" t="str">
        <f t="shared" si="103"/>
        <v>D</v>
      </c>
      <c r="D205" s="128">
        <f t="shared" si="104"/>
        <v>0.83845196782973064</v>
      </c>
      <c r="E205" s="129">
        <f t="shared" si="105"/>
        <v>5375</v>
      </c>
      <c r="F205" s="130" t="str">
        <f t="shared" si="106"/>
        <v>23</v>
      </c>
      <c r="G205" s="131" t="str">
        <f t="shared" si="107"/>
        <v>70바3122</v>
      </c>
      <c r="H205" s="132">
        <f t="shared" si="108"/>
        <v>6</v>
      </c>
      <c r="I205" s="133">
        <f t="shared" si="119"/>
        <v>1044.3699999999999</v>
      </c>
      <c r="J205" s="134">
        <f t="shared" si="109"/>
        <v>2.4731096317630628E-2</v>
      </c>
      <c r="K205" s="134">
        <f t="shared" si="110"/>
        <v>0.38273519176353182</v>
      </c>
      <c r="L205" s="134">
        <f t="shared" si="111"/>
        <v>0.22788858354797631</v>
      </c>
      <c r="M205" s="135">
        <f t="shared" si="112"/>
        <v>12.846</v>
      </c>
      <c r="N205" s="136">
        <f t="shared" si="113"/>
        <v>0.19150301138485404</v>
      </c>
      <c r="O205" s="136">
        <f t="shared" si="114"/>
        <v>16.660761990482303</v>
      </c>
      <c r="P205" s="218">
        <f t="shared" si="115"/>
        <v>16</v>
      </c>
      <c r="Q205" s="219">
        <f t="shared" si="116"/>
        <v>2</v>
      </c>
      <c r="R205" s="219">
        <f t="shared" si="117"/>
        <v>174</v>
      </c>
      <c r="T205">
        <v>514</v>
      </c>
      <c r="U205">
        <v>5375</v>
      </c>
      <c r="V205" t="s">
        <v>899</v>
      </c>
      <c r="W205">
        <v>1044.3699999999999</v>
      </c>
      <c r="X205">
        <v>619.02599999999995</v>
      </c>
      <c r="Y205">
        <v>1.6870000000000001</v>
      </c>
      <c r="Z205">
        <v>12.846</v>
      </c>
      <c r="AA205">
        <v>68.772486999999998</v>
      </c>
      <c r="AB205">
        <v>1.7008190000000001</v>
      </c>
      <c r="AC205">
        <v>26.321650999999999</v>
      </c>
      <c r="AD205" s="1">
        <v>238</v>
      </c>
      <c r="AE205">
        <v>2</v>
      </c>
      <c r="AF205">
        <v>174</v>
      </c>
      <c r="AG205">
        <v>72</v>
      </c>
      <c r="AH205">
        <v>15.185869</v>
      </c>
      <c r="AI205">
        <v>185.6</v>
      </c>
      <c r="AJ205">
        <v>0</v>
      </c>
      <c r="AK205">
        <v>16</v>
      </c>
      <c r="AL205">
        <v>3985</v>
      </c>
      <c r="AM205" t="s">
        <v>900</v>
      </c>
      <c r="AN205" t="s">
        <v>1202</v>
      </c>
      <c r="AO205">
        <v>322.00299999999999</v>
      </c>
      <c r="AR205" t="s">
        <v>117</v>
      </c>
      <c r="AS205" t="s">
        <v>119</v>
      </c>
      <c r="AT205" t="s">
        <v>228</v>
      </c>
      <c r="AU205" t="s">
        <v>899</v>
      </c>
      <c r="AV205" t="s">
        <v>48</v>
      </c>
      <c r="AW205">
        <v>6</v>
      </c>
      <c r="BB205">
        <v>0.83845196782973064</v>
      </c>
      <c r="BC205" t="s">
        <v>66</v>
      </c>
      <c r="BF205" t="s">
        <v>117</v>
      </c>
      <c r="BG205" t="s">
        <v>119</v>
      </c>
      <c r="BH205" t="s">
        <v>899</v>
      </c>
      <c r="BI205">
        <v>5375</v>
      </c>
      <c r="BJ205">
        <v>6</v>
      </c>
      <c r="BK205" t="s">
        <v>228</v>
      </c>
      <c r="BL205" t="s">
        <v>242</v>
      </c>
      <c r="BM205">
        <v>0.83845196782973064</v>
      </c>
      <c r="BN205" t="s">
        <v>66</v>
      </c>
      <c r="BO205" t="s">
        <v>182</v>
      </c>
      <c r="BP205">
        <v>1039.5509999999999</v>
      </c>
    </row>
    <row r="206" spans="1:68" ht="16.5">
      <c r="A206" s="108" t="str">
        <f t="shared" si="102"/>
        <v>삼환교통</v>
      </c>
      <c r="B206" s="109" t="str">
        <f t="shared" si="118"/>
        <v>이창희</v>
      </c>
      <c r="C206" s="110" t="str">
        <f t="shared" si="103"/>
        <v>D</v>
      </c>
      <c r="D206" s="111">
        <f t="shared" si="104"/>
        <v>0.80959999999999999</v>
      </c>
      <c r="E206" s="112">
        <f t="shared" si="105"/>
        <v>617</v>
      </c>
      <c r="F206" s="113" t="str">
        <f t="shared" si="106"/>
        <v>62</v>
      </c>
      <c r="G206" s="114" t="str">
        <f t="shared" si="107"/>
        <v>70바3136</v>
      </c>
      <c r="H206" s="115">
        <f t="shared" si="108"/>
        <v>1</v>
      </c>
      <c r="I206" s="116">
        <f t="shared" si="119"/>
        <v>2033.6990000000001</v>
      </c>
      <c r="J206" s="117">
        <f t="shared" si="109"/>
        <v>1.4749688233355471E-2</v>
      </c>
      <c r="K206" s="117">
        <f t="shared" si="110"/>
        <v>0.36093089876568563</v>
      </c>
      <c r="L206" s="117">
        <f t="shared" si="111"/>
        <v>0.26159230053218296</v>
      </c>
      <c r="M206" s="118">
        <f t="shared" si="112"/>
        <v>8.3209999999999997</v>
      </c>
      <c r="N206" s="119">
        <f t="shared" si="113"/>
        <v>9.8342970124880816E-2</v>
      </c>
      <c r="O206" s="119">
        <f t="shared" si="114"/>
        <v>2.6552601933717819</v>
      </c>
      <c r="P206" s="220">
        <f t="shared" si="115"/>
        <v>19</v>
      </c>
      <c r="Q206" s="221">
        <f t="shared" si="116"/>
        <v>2</v>
      </c>
      <c r="R206" s="221">
        <f t="shared" si="117"/>
        <v>54</v>
      </c>
      <c r="T206">
        <v>514</v>
      </c>
      <c r="U206">
        <v>617</v>
      </c>
      <c r="V206" t="s">
        <v>687</v>
      </c>
      <c r="W206">
        <v>2033.6990000000001</v>
      </c>
      <c r="X206">
        <v>1004.566</v>
      </c>
      <c r="Y206">
        <v>2.024</v>
      </c>
      <c r="Z206">
        <v>8.3209999999999997</v>
      </c>
      <c r="AA206">
        <v>144.91607999999999</v>
      </c>
      <c r="AB206">
        <v>2.137467</v>
      </c>
      <c r="AC206">
        <v>52.304690999999998</v>
      </c>
      <c r="AD206" s="1">
        <v>532</v>
      </c>
      <c r="AE206">
        <v>2</v>
      </c>
      <c r="AF206">
        <v>54</v>
      </c>
      <c r="AG206">
        <v>91</v>
      </c>
      <c r="AH206">
        <v>14.033632000000001</v>
      </c>
      <c r="AI206">
        <v>50.8</v>
      </c>
      <c r="AJ206">
        <v>13</v>
      </c>
      <c r="AK206">
        <v>19</v>
      </c>
      <c r="AL206">
        <v>1992</v>
      </c>
      <c r="AM206" t="s">
        <v>688</v>
      </c>
      <c r="AN206" t="s">
        <v>1203</v>
      </c>
      <c r="AO206">
        <v>2033.6990000000001</v>
      </c>
      <c r="AR206" t="s">
        <v>117</v>
      </c>
      <c r="AS206" t="s">
        <v>122</v>
      </c>
      <c r="AT206" t="s">
        <v>293</v>
      </c>
      <c r="AU206" t="s">
        <v>687</v>
      </c>
      <c r="AV206" t="s">
        <v>48</v>
      </c>
      <c r="AW206">
        <v>1</v>
      </c>
      <c r="BB206">
        <v>0.80959999999999999</v>
      </c>
      <c r="BC206" t="s">
        <v>66</v>
      </c>
      <c r="BF206" t="s">
        <v>117</v>
      </c>
      <c r="BG206" t="s">
        <v>122</v>
      </c>
      <c r="BH206" t="s">
        <v>687</v>
      </c>
      <c r="BI206">
        <v>617</v>
      </c>
      <c r="BJ206">
        <v>1</v>
      </c>
      <c r="BK206" t="s">
        <v>293</v>
      </c>
      <c r="BL206" t="s">
        <v>178</v>
      </c>
      <c r="BM206">
        <v>0.80959999999999999</v>
      </c>
      <c r="BN206" t="s">
        <v>66</v>
      </c>
      <c r="BO206" t="s">
        <v>182</v>
      </c>
      <c r="BP206">
        <v>2033.6990000000001</v>
      </c>
    </row>
    <row r="207" spans="1:68" ht="16.5">
      <c r="A207" s="125" t="str">
        <f t="shared" si="102"/>
        <v>삼환교통</v>
      </c>
      <c r="B207" s="126" t="str">
        <f t="shared" si="118"/>
        <v>이춘석</v>
      </c>
      <c r="C207" s="127" t="str">
        <f t="shared" si="103"/>
        <v>D</v>
      </c>
      <c r="D207" s="128">
        <f t="shared" si="104"/>
        <v>0.830603240162467</v>
      </c>
      <c r="E207" s="129">
        <f t="shared" si="105"/>
        <v>6384</v>
      </c>
      <c r="F207" s="130" t="str">
        <f t="shared" si="106"/>
        <v>79</v>
      </c>
      <c r="G207" s="131" t="str">
        <f t="shared" si="107"/>
        <v>70바3196</v>
      </c>
      <c r="H207" s="132">
        <f t="shared" si="108"/>
        <v>5</v>
      </c>
      <c r="I207" s="133">
        <f t="shared" si="119"/>
        <v>2505.8620000000001</v>
      </c>
      <c r="J207" s="134">
        <f t="shared" si="109"/>
        <v>4.5402095893685421E-2</v>
      </c>
      <c r="K207" s="134">
        <f t="shared" si="110"/>
        <v>0.33035660012100893</v>
      </c>
      <c r="L207" s="134">
        <f t="shared" si="111"/>
        <v>0.21230219381594037</v>
      </c>
      <c r="M207" s="135">
        <f t="shared" si="112"/>
        <v>11.51</v>
      </c>
      <c r="N207" s="136">
        <f t="shared" si="113"/>
        <v>0</v>
      </c>
      <c r="O207" s="136">
        <f t="shared" si="114"/>
        <v>44.216321569184572</v>
      </c>
      <c r="P207" s="218">
        <f t="shared" si="115"/>
        <v>5</v>
      </c>
      <c r="Q207" s="219">
        <f t="shared" si="116"/>
        <v>0</v>
      </c>
      <c r="R207" s="219">
        <f t="shared" si="117"/>
        <v>1108</v>
      </c>
      <c r="T207">
        <v>514</v>
      </c>
      <c r="U207">
        <v>6384</v>
      </c>
      <c r="V207" t="s">
        <v>689</v>
      </c>
      <c r="W207">
        <v>2505.8620000000001</v>
      </c>
      <c r="X207">
        <v>1213.5809999999999</v>
      </c>
      <c r="Y207">
        <v>2.0649999999999999</v>
      </c>
      <c r="Z207">
        <v>11.51</v>
      </c>
      <c r="AA207">
        <v>142.564674</v>
      </c>
      <c r="AB207">
        <v>6.4727350000000001</v>
      </c>
      <c r="AC207">
        <v>47.097180999999999</v>
      </c>
      <c r="AD207" s="1">
        <v>532</v>
      </c>
      <c r="AE207">
        <v>0</v>
      </c>
      <c r="AF207">
        <v>1108</v>
      </c>
      <c r="AG207">
        <v>74</v>
      </c>
      <c r="AH207">
        <v>17.577019</v>
      </c>
      <c r="AI207">
        <v>901.3</v>
      </c>
      <c r="AJ207">
        <v>0</v>
      </c>
      <c r="AK207">
        <v>5</v>
      </c>
      <c r="AL207">
        <v>2117</v>
      </c>
      <c r="AM207" t="s">
        <v>690</v>
      </c>
      <c r="AN207" t="s">
        <v>1204</v>
      </c>
      <c r="AO207">
        <v>2076.165</v>
      </c>
      <c r="AR207" t="s">
        <v>117</v>
      </c>
      <c r="AS207" t="s">
        <v>123</v>
      </c>
      <c r="AT207" t="s">
        <v>337</v>
      </c>
      <c r="AU207" t="s">
        <v>689</v>
      </c>
      <c r="AV207" t="s">
        <v>48</v>
      </c>
      <c r="AW207">
        <v>5</v>
      </c>
      <c r="BB207">
        <v>0.830603240162467</v>
      </c>
      <c r="BC207" t="s">
        <v>66</v>
      </c>
      <c r="BF207" t="s">
        <v>117</v>
      </c>
      <c r="BG207" t="s">
        <v>123</v>
      </c>
      <c r="BH207" t="s">
        <v>689</v>
      </c>
      <c r="BI207">
        <v>6384</v>
      </c>
      <c r="BJ207">
        <v>5</v>
      </c>
      <c r="BK207" t="s">
        <v>337</v>
      </c>
      <c r="BL207" t="s">
        <v>328</v>
      </c>
      <c r="BM207">
        <v>0.830603240162467</v>
      </c>
      <c r="BN207" t="s">
        <v>66</v>
      </c>
      <c r="BO207" t="s">
        <v>182</v>
      </c>
      <c r="BP207">
        <v>2505.8620000000001</v>
      </c>
    </row>
    <row r="208" spans="1:68" ht="16.5">
      <c r="A208" s="108" t="str">
        <f t="shared" si="102"/>
        <v>삼환교통</v>
      </c>
      <c r="B208" s="109" t="str">
        <f t="shared" si="118"/>
        <v>이태민</v>
      </c>
      <c r="C208" s="110" t="str">
        <f t="shared" si="103"/>
        <v>C</v>
      </c>
      <c r="D208" s="111">
        <f t="shared" si="104"/>
        <v>0.88320639079826491</v>
      </c>
      <c r="E208" s="112">
        <f t="shared" si="105"/>
        <v>5236</v>
      </c>
      <c r="F208" s="113" t="str">
        <f t="shared" si="106"/>
        <v>79</v>
      </c>
      <c r="G208" s="114" t="str">
        <f t="shared" si="107"/>
        <v>70바3190</v>
      </c>
      <c r="H208" s="115">
        <f t="shared" si="108"/>
        <v>2</v>
      </c>
      <c r="I208" s="116">
        <f t="shared" si="119"/>
        <v>2111.04</v>
      </c>
      <c r="J208" s="117">
        <f t="shared" si="109"/>
        <v>1.8314337899692716E-2</v>
      </c>
      <c r="K208" s="117">
        <f t="shared" si="110"/>
        <v>0.34556712576616738</v>
      </c>
      <c r="L208" s="117">
        <f t="shared" si="111"/>
        <v>0.23969228437168411</v>
      </c>
      <c r="M208" s="118">
        <f t="shared" si="112"/>
        <v>9.4499999999999993</v>
      </c>
      <c r="N208" s="119">
        <f t="shared" si="113"/>
        <v>4.7370016674245868E-2</v>
      </c>
      <c r="O208" s="119">
        <f t="shared" si="114"/>
        <v>16.342655752614824</v>
      </c>
      <c r="P208" s="220">
        <f t="shared" si="115"/>
        <v>3</v>
      </c>
      <c r="Q208" s="221">
        <f t="shared" si="116"/>
        <v>1</v>
      </c>
      <c r="R208" s="221">
        <f t="shared" si="117"/>
        <v>345</v>
      </c>
      <c r="T208">
        <v>514</v>
      </c>
      <c r="U208">
        <v>5236</v>
      </c>
      <c r="V208" t="s">
        <v>691</v>
      </c>
      <c r="W208">
        <v>2111.04</v>
      </c>
      <c r="X208">
        <v>919.38499999999999</v>
      </c>
      <c r="Y208">
        <v>2.2959999999999998</v>
      </c>
      <c r="Z208">
        <v>9.4499999999999993</v>
      </c>
      <c r="AA208">
        <v>118.63579300000001</v>
      </c>
      <c r="AB208">
        <v>2.172736</v>
      </c>
      <c r="AC208">
        <v>40.996630000000003</v>
      </c>
      <c r="AD208" s="1">
        <v>506</v>
      </c>
      <c r="AE208">
        <v>1</v>
      </c>
      <c r="AF208">
        <v>345</v>
      </c>
      <c r="AG208">
        <v>78</v>
      </c>
      <c r="AH208">
        <v>17.794291999999999</v>
      </c>
      <c r="AI208">
        <v>701.9</v>
      </c>
      <c r="AJ208">
        <v>0</v>
      </c>
      <c r="AK208">
        <v>3</v>
      </c>
      <c r="AL208">
        <v>274</v>
      </c>
      <c r="AM208" t="s">
        <v>692</v>
      </c>
      <c r="AN208" t="s">
        <v>1205</v>
      </c>
      <c r="AO208">
        <v>1992.605</v>
      </c>
      <c r="AR208" t="s">
        <v>117</v>
      </c>
      <c r="AS208" t="s">
        <v>123</v>
      </c>
      <c r="AT208" t="s">
        <v>335</v>
      </c>
      <c r="AU208" t="s">
        <v>691</v>
      </c>
      <c r="AV208" t="s">
        <v>48</v>
      </c>
      <c r="AW208">
        <v>2</v>
      </c>
      <c r="BB208">
        <v>0.88320639079826491</v>
      </c>
      <c r="BC208" t="s">
        <v>68</v>
      </c>
      <c r="BF208" t="s">
        <v>117</v>
      </c>
      <c r="BG208" t="s">
        <v>123</v>
      </c>
      <c r="BH208" t="s">
        <v>691</v>
      </c>
      <c r="BI208">
        <v>5236</v>
      </c>
      <c r="BJ208">
        <v>2</v>
      </c>
      <c r="BK208" t="s">
        <v>335</v>
      </c>
      <c r="BL208" t="s">
        <v>326</v>
      </c>
      <c r="BM208">
        <v>0.88320639079826491</v>
      </c>
      <c r="BN208" t="s">
        <v>68</v>
      </c>
      <c r="BO208" t="s">
        <v>180</v>
      </c>
      <c r="BP208">
        <v>2111.04</v>
      </c>
    </row>
    <row r="209" spans="1:68" ht="16.5">
      <c r="A209" s="125" t="str">
        <f t="shared" si="102"/>
        <v>삼환교통</v>
      </c>
      <c r="B209" s="126" t="str">
        <f t="shared" si="118"/>
        <v>이필득</v>
      </c>
      <c r="C209" s="127" t="str">
        <f t="shared" si="103"/>
        <v>C</v>
      </c>
      <c r="D209" s="128">
        <f t="shared" si="104"/>
        <v>0.8568061000362166</v>
      </c>
      <c r="E209" s="129">
        <f t="shared" si="105"/>
        <v>433</v>
      </c>
      <c r="F209" s="130" t="str">
        <f t="shared" si="106"/>
        <v>62</v>
      </c>
      <c r="G209" s="131" t="str">
        <f t="shared" si="107"/>
        <v>70바3136</v>
      </c>
      <c r="H209" s="132">
        <f t="shared" si="108"/>
        <v>4</v>
      </c>
      <c r="I209" s="133">
        <f t="shared" si="119"/>
        <v>2135.9360000000001</v>
      </c>
      <c r="J209" s="134">
        <f t="shared" si="109"/>
        <v>1.1203362964212605E-2</v>
      </c>
      <c r="K209" s="134">
        <f t="shared" si="110"/>
        <v>0.36052133132141623</v>
      </c>
      <c r="L209" s="134">
        <f t="shared" si="111"/>
        <v>8.4740366752561871E-2</v>
      </c>
      <c r="M209" s="135">
        <f t="shared" si="112"/>
        <v>8.0559999999999992</v>
      </c>
      <c r="N209" s="136">
        <f t="shared" si="113"/>
        <v>0</v>
      </c>
      <c r="O209" s="136">
        <f t="shared" si="114"/>
        <v>6.6949571522742248</v>
      </c>
      <c r="P209" s="218">
        <f t="shared" si="115"/>
        <v>15</v>
      </c>
      <c r="Q209" s="219">
        <f t="shared" si="116"/>
        <v>0</v>
      </c>
      <c r="R209" s="219">
        <f t="shared" si="117"/>
        <v>143</v>
      </c>
      <c r="T209">
        <v>514</v>
      </c>
      <c r="U209">
        <v>433</v>
      </c>
      <c r="V209" t="s">
        <v>693</v>
      </c>
      <c r="W209">
        <v>2135.9360000000001</v>
      </c>
      <c r="X209">
        <v>1013.851</v>
      </c>
      <c r="Y209">
        <v>2.1070000000000002</v>
      </c>
      <c r="Z209">
        <v>8.0559999999999992</v>
      </c>
      <c r="AA209">
        <v>150.05190899999999</v>
      </c>
      <c r="AB209">
        <v>1.6810860000000001</v>
      </c>
      <c r="AC209">
        <v>54.096913999999998</v>
      </c>
      <c r="AD209" s="1">
        <v>181</v>
      </c>
      <c r="AE209">
        <v>0</v>
      </c>
      <c r="AF209">
        <v>143</v>
      </c>
      <c r="AG209">
        <v>91</v>
      </c>
      <c r="AH209">
        <v>14.234647000000001</v>
      </c>
      <c r="AI209">
        <v>146.30000000000001</v>
      </c>
      <c r="AJ209">
        <v>26.2</v>
      </c>
      <c r="AK209">
        <v>15</v>
      </c>
      <c r="AL209">
        <v>1583</v>
      </c>
      <c r="AM209" t="s">
        <v>694</v>
      </c>
      <c r="AN209" t="s">
        <v>1206</v>
      </c>
      <c r="AO209">
        <v>1802.2349999999999</v>
      </c>
      <c r="AR209" t="s">
        <v>117</v>
      </c>
      <c r="AS209" t="s">
        <v>122</v>
      </c>
      <c r="AT209" t="s">
        <v>293</v>
      </c>
      <c r="AU209" t="s">
        <v>693</v>
      </c>
      <c r="AV209" t="s">
        <v>48</v>
      </c>
      <c r="AW209">
        <v>4</v>
      </c>
      <c r="BB209">
        <v>0.8568061000362166</v>
      </c>
      <c r="BC209" t="s">
        <v>68</v>
      </c>
      <c r="BF209" t="s">
        <v>117</v>
      </c>
      <c r="BG209" t="s">
        <v>122</v>
      </c>
      <c r="BH209" t="s">
        <v>693</v>
      </c>
      <c r="BI209">
        <v>433</v>
      </c>
      <c r="BJ209">
        <v>4</v>
      </c>
      <c r="BK209" t="s">
        <v>293</v>
      </c>
      <c r="BL209" t="s">
        <v>291</v>
      </c>
      <c r="BM209">
        <v>0.8568061000362166</v>
      </c>
      <c r="BN209" t="s">
        <v>68</v>
      </c>
      <c r="BO209" t="s">
        <v>180</v>
      </c>
      <c r="BP209">
        <v>2135.9360000000001</v>
      </c>
    </row>
    <row r="210" spans="1:68" ht="16.5">
      <c r="A210" s="108" t="str">
        <f t="shared" si="102"/>
        <v>삼환교통</v>
      </c>
      <c r="B210" s="109" t="str">
        <f t="shared" si="118"/>
        <v>이헌언</v>
      </c>
      <c r="C210" s="110" t="str">
        <f t="shared" si="103"/>
        <v>C</v>
      </c>
      <c r="D210" s="111">
        <f t="shared" si="104"/>
        <v>0.89379310344827589</v>
      </c>
      <c r="E210" s="112">
        <f t="shared" si="105"/>
        <v>5011</v>
      </c>
      <c r="F210" s="113" t="str">
        <f t="shared" si="106"/>
        <v>58</v>
      </c>
      <c r="G210" s="114" t="str">
        <f t="shared" si="107"/>
        <v>72아1201</v>
      </c>
      <c r="H210" s="115">
        <f t="shared" si="108"/>
        <v>1</v>
      </c>
      <c r="I210" s="116">
        <f t="shared" si="119"/>
        <v>1834.598</v>
      </c>
      <c r="J210" s="117">
        <f t="shared" si="109"/>
        <v>1.0106751367573158E-2</v>
      </c>
      <c r="K210" s="117">
        <f t="shared" si="110"/>
        <v>0.36727474008278904</v>
      </c>
      <c r="L210" s="117">
        <f t="shared" si="111"/>
        <v>0.21094539512198313</v>
      </c>
      <c r="M210" s="118">
        <f t="shared" si="112"/>
        <v>9.6080000000000005</v>
      </c>
      <c r="N210" s="119">
        <f t="shared" si="113"/>
        <v>5.4507854036688147E-2</v>
      </c>
      <c r="O210" s="119">
        <f t="shared" si="114"/>
        <v>8.1216702514665347</v>
      </c>
      <c r="P210" s="220">
        <f t="shared" si="115"/>
        <v>4</v>
      </c>
      <c r="Q210" s="221">
        <f t="shared" si="116"/>
        <v>1</v>
      </c>
      <c r="R210" s="221">
        <f t="shared" si="117"/>
        <v>149</v>
      </c>
      <c r="T210">
        <v>514</v>
      </c>
      <c r="U210">
        <v>5011</v>
      </c>
      <c r="V210" t="s">
        <v>695</v>
      </c>
      <c r="W210">
        <v>1834.598</v>
      </c>
      <c r="X210">
        <v>708.79300000000001</v>
      </c>
      <c r="Y210">
        <v>2.5880000000000001</v>
      </c>
      <c r="Z210">
        <v>9.6080000000000005</v>
      </c>
      <c r="AA210">
        <v>125.078866</v>
      </c>
      <c r="AB210">
        <v>1.264141</v>
      </c>
      <c r="AC210">
        <v>45.938307999999999</v>
      </c>
      <c r="AD210" s="1">
        <v>387</v>
      </c>
      <c r="AE210">
        <v>1</v>
      </c>
      <c r="AF210">
        <v>149</v>
      </c>
      <c r="AG210">
        <v>71</v>
      </c>
      <c r="AH210">
        <v>14.667529</v>
      </c>
      <c r="AI210">
        <v>1368.9</v>
      </c>
      <c r="AJ210">
        <v>0</v>
      </c>
      <c r="AK210">
        <v>4</v>
      </c>
      <c r="AL210">
        <v>760</v>
      </c>
      <c r="AM210" t="s">
        <v>696</v>
      </c>
      <c r="AN210" t="s">
        <v>1207</v>
      </c>
      <c r="AO210">
        <v>1796.0719999999999</v>
      </c>
      <c r="AR210" t="s">
        <v>117</v>
      </c>
      <c r="AS210" t="s">
        <v>121</v>
      </c>
      <c r="AT210" t="s">
        <v>284</v>
      </c>
      <c r="AU210" t="s">
        <v>695</v>
      </c>
      <c r="AV210" t="s">
        <v>48</v>
      </c>
      <c r="AW210">
        <v>1</v>
      </c>
      <c r="BB210">
        <v>0.89379310344827589</v>
      </c>
      <c r="BC210" t="s">
        <v>68</v>
      </c>
      <c r="BF210" t="s">
        <v>117</v>
      </c>
      <c r="BG210" t="s">
        <v>121</v>
      </c>
      <c r="BH210" t="s">
        <v>695</v>
      </c>
      <c r="BI210">
        <v>5011</v>
      </c>
      <c r="BJ210">
        <v>1</v>
      </c>
      <c r="BK210" t="s">
        <v>284</v>
      </c>
      <c r="BL210" t="s">
        <v>178</v>
      </c>
      <c r="BM210">
        <v>0.89379310344827589</v>
      </c>
      <c r="BN210" t="s">
        <v>68</v>
      </c>
      <c r="BO210" t="s">
        <v>180</v>
      </c>
      <c r="BP210">
        <v>1796.0719999999999</v>
      </c>
    </row>
    <row r="211" spans="1:68" ht="16.5">
      <c r="A211" s="125" t="str">
        <f t="shared" si="102"/>
        <v>삼환교통</v>
      </c>
      <c r="B211" s="126" t="str">
        <f t="shared" si="118"/>
        <v>이형호</v>
      </c>
      <c r="C211" s="127" t="str">
        <f t="shared" si="103"/>
        <v>C</v>
      </c>
      <c r="D211" s="128">
        <f t="shared" si="104"/>
        <v>0.85517241379310349</v>
      </c>
      <c r="E211" s="129">
        <f t="shared" si="105"/>
        <v>5202</v>
      </c>
      <c r="F211" s="130" t="str">
        <f t="shared" si="106"/>
        <v>4</v>
      </c>
      <c r="G211" s="131" t="str">
        <f t="shared" si="107"/>
        <v>72아1230</v>
      </c>
      <c r="H211" s="132">
        <f t="shared" si="108"/>
        <v>1</v>
      </c>
      <c r="I211" s="133">
        <f t="shared" si="119"/>
        <v>2410.1350000000002</v>
      </c>
      <c r="J211" s="134">
        <f t="shared" si="109"/>
        <v>1.2605167188034136E-2</v>
      </c>
      <c r="K211" s="134">
        <f t="shared" si="110"/>
        <v>0.33437082022813575</v>
      </c>
      <c r="L211" s="134">
        <f t="shared" si="111"/>
        <v>9.1696108309285568E-2</v>
      </c>
      <c r="M211" s="135">
        <f t="shared" si="112"/>
        <v>10.51</v>
      </c>
      <c r="N211" s="136">
        <f t="shared" si="113"/>
        <v>0.16596580689463453</v>
      </c>
      <c r="O211" s="136">
        <f t="shared" si="114"/>
        <v>32.280349441006415</v>
      </c>
      <c r="P211" s="218">
        <f t="shared" si="115"/>
        <v>0</v>
      </c>
      <c r="Q211" s="219">
        <f t="shared" si="116"/>
        <v>4</v>
      </c>
      <c r="R211" s="219">
        <f t="shared" si="117"/>
        <v>778</v>
      </c>
      <c r="T211">
        <v>514</v>
      </c>
      <c r="U211">
        <v>5202</v>
      </c>
      <c r="V211" t="s">
        <v>697</v>
      </c>
      <c r="W211">
        <v>2410.1350000000002</v>
      </c>
      <c r="X211">
        <v>971.79200000000003</v>
      </c>
      <c r="Y211">
        <v>2.48</v>
      </c>
      <c r="Z211">
        <v>10.51</v>
      </c>
      <c r="AA211">
        <v>147.864679</v>
      </c>
      <c r="AB211">
        <v>1.8638589999999999</v>
      </c>
      <c r="AC211">
        <v>49.441634000000001</v>
      </c>
      <c r="AD211" s="1">
        <v>221</v>
      </c>
      <c r="AE211">
        <v>4</v>
      </c>
      <c r="AF211">
        <v>778</v>
      </c>
      <c r="AG211">
        <v>73</v>
      </c>
      <c r="AH211">
        <v>16.299599000000001</v>
      </c>
      <c r="AI211">
        <v>227</v>
      </c>
      <c r="AJ211">
        <v>0</v>
      </c>
      <c r="AK211">
        <v>0</v>
      </c>
      <c r="AL211">
        <v>0</v>
      </c>
      <c r="AM211" t="s">
        <v>698</v>
      </c>
      <c r="AN211" t="s">
        <v>1208</v>
      </c>
      <c r="AO211">
        <v>2410.1350000000002</v>
      </c>
      <c r="AR211" t="s">
        <v>117</v>
      </c>
      <c r="AS211" t="s">
        <v>120</v>
      </c>
      <c r="AT211" t="s">
        <v>269</v>
      </c>
      <c r="AU211" t="s">
        <v>697</v>
      </c>
      <c r="AV211" t="s">
        <v>48</v>
      </c>
      <c r="AW211">
        <v>1</v>
      </c>
      <c r="BB211">
        <v>0.85517241379310349</v>
      </c>
      <c r="BC211" t="s">
        <v>68</v>
      </c>
      <c r="BF211" t="s">
        <v>117</v>
      </c>
      <c r="BG211" t="s">
        <v>120</v>
      </c>
      <c r="BH211" t="s">
        <v>697</v>
      </c>
      <c r="BI211">
        <v>5202</v>
      </c>
      <c r="BJ211">
        <v>1</v>
      </c>
      <c r="BK211" t="s">
        <v>269</v>
      </c>
      <c r="BL211" t="s">
        <v>178</v>
      </c>
      <c r="BM211">
        <v>0.85517241379310349</v>
      </c>
      <c r="BN211" t="s">
        <v>68</v>
      </c>
      <c r="BO211" t="s">
        <v>180</v>
      </c>
      <c r="BP211">
        <v>2410.1350000000002</v>
      </c>
    </row>
    <row r="212" spans="1:68" ht="16.5">
      <c r="A212" s="108" t="str">
        <f t="shared" si="102"/>
        <v>삼환교통</v>
      </c>
      <c r="B212" s="109" t="str">
        <f t="shared" si="118"/>
        <v>이호남</v>
      </c>
      <c r="C212" s="110" t="str">
        <f t="shared" si="103"/>
        <v>F</v>
      </c>
      <c r="D212" s="111">
        <f t="shared" si="104"/>
        <v>0.76577193963534529</v>
      </c>
      <c r="E212" s="112">
        <f t="shared" si="105"/>
        <v>9753</v>
      </c>
      <c r="F212" s="113" t="str">
        <f t="shared" si="106"/>
        <v>14</v>
      </c>
      <c r="G212" s="114" t="str">
        <f t="shared" si="107"/>
        <v>70바3178</v>
      </c>
      <c r="H212" s="115">
        <f t="shared" si="108"/>
        <v>4</v>
      </c>
      <c r="I212" s="116">
        <f t="shared" si="119"/>
        <v>519.47299999999996</v>
      </c>
      <c r="J212" s="117">
        <f t="shared" si="109"/>
        <v>1.3172465298779022E-2</v>
      </c>
      <c r="K212" s="117">
        <f t="shared" si="110"/>
        <v>0.35251369307945429</v>
      </c>
      <c r="L212" s="117">
        <f t="shared" si="111"/>
        <v>0.26372881747463295</v>
      </c>
      <c r="M212" s="118">
        <f t="shared" si="112"/>
        <v>14.605</v>
      </c>
      <c r="N212" s="119">
        <f t="shared" si="113"/>
        <v>0.96251393238917138</v>
      </c>
      <c r="O212" s="119">
        <f t="shared" si="114"/>
        <v>45.238154822291058</v>
      </c>
      <c r="P212" s="220">
        <f t="shared" si="115"/>
        <v>0</v>
      </c>
      <c r="Q212" s="221">
        <f t="shared" si="116"/>
        <v>5</v>
      </c>
      <c r="R212" s="221">
        <f t="shared" si="117"/>
        <v>235</v>
      </c>
      <c r="T212">
        <v>514</v>
      </c>
      <c r="U212">
        <v>9753</v>
      </c>
      <c r="V212" t="s">
        <v>1209</v>
      </c>
      <c r="W212">
        <v>519.47299999999996</v>
      </c>
      <c r="X212">
        <v>311.53899999999999</v>
      </c>
      <c r="Y212">
        <v>1.667</v>
      </c>
      <c r="Z212">
        <v>14.605</v>
      </c>
      <c r="AA212">
        <v>29.606379</v>
      </c>
      <c r="AB212">
        <v>0.38998899999999997</v>
      </c>
      <c r="AC212">
        <v>10.436654000000001</v>
      </c>
      <c r="AD212" s="1">
        <v>137</v>
      </c>
      <c r="AE212">
        <v>5</v>
      </c>
      <c r="AF212">
        <v>235</v>
      </c>
      <c r="AG212">
        <v>62</v>
      </c>
      <c r="AH212">
        <v>17.545981999999999</v>
      </c>
      <c r="AI212">
        <v>1.7</v>
      </c>
      <c r="AJ212">
        <v>0</v>
      </c>
      <c r="AK212">
        <v>0</v>
      </c>
      <c r="AL212">
        <v>0</v>
      </c>
      <c r="AM212" t="s">
        <v>1210</v>
      </c>
      <c r="AN212" t="s">
        <v>1211</v>
      </c>
      <c r="AO212">
        <v>107.54600000000001</v>
      </c>
      <c r="AR212" t="s">
        <v>117</v>
      </c>
      <c r="AS212" t="s">
        <v>118</v>
      </c>
      <c r="AT212" t="s">
        <v>216</v>
      </c>
      <c r="AU212" t="s">
        <v>1209</v>
      </c>
      <c r="AV212" t="s">
        <v>48</v>
      </c>
      <c r="AW212">
        <v>4</v>
      </c>
      <c r="BB212">
        <v>0.76577193963534529</v>
      </c>
      <c r="BC212" t="s">
        <v>69</v>
      </c>
      <c r="BF212" t="s">
        <v>117</v>
      </c>
      <c r="BG212" t="s">
        <v>118</v>
      </c>
      <c r="BH212" t="s">
        <v>1209</v>
      </c>
      <c r="BI212">
        <v>9753</v>
      </c>
      <c r="BJ212">
        <v>4</v>
      </c>
      <c r="BK212" t="s">
        <v>216</v>
      </c>
      <c r="BL212" t="s">
        <v>203</v>
      </c>
      <c r="BM212">
        <v>0.76577193963534529</v>
      </c>
      <c r="BN212" t="s">
        <v>69</v>
      </c>
      <c r="BO212" t="s">
        <v>191</v>
      </c>
      <c r="BP212">
        <v>404.95100000000002</v>
      </c>
    </row>
    <row r="213" spans="1:68" ht="16.5">
      <c r="A213" s="125" t="str">
        <f t="shared" si="102"/>
        <v>삼환교통</v>
      </c>
      <c r="B213" s="126" t="str">
        <f t="shared" si="118"/>
        <v>이효상</v>
      </c>
      <c r="C213" s="127" t="str">
        <f t="shared" si="103"/>
        <v>C</v>
      </c>
      <c r="D213" s="128">
        <f t="shared" si="104"/>
        <v>0.85333333333333339</v>
      </c>
      <c r="E213" s="129">
        <f t="shared" si="105"/>
        <v>6758</v>
      </c>
      <c r="F213" s="130" t="str">
        <f t="shared" si="106"/>
        <v>79</v>
      </c>
      <c r="G213" s="131" t="str">
        <f t="shared" si="107"/>
        <v>70바3198</v>
      </c>
      <c r="H213" s="132">
        <f t="shared" si="108"/>
        <v>1</v>
      </c>
      <c r="I213" s="133">
        <f t="shared" si="119"/>
        <v>2436.9409999999998</v>
      </c>
      <c r="J213" s="134">
        <f t="shared" si="109"/>
        <v>2.6029063016014795E-2</v>
      </c>
      <c r="K213" s="134">
        <f t="shared" si="110"/>
        <v>0.35536377917798934</v>
      </c>
      <c r="L213" s="134">
        <f t="shared" si="111"/>
        <v>0.1957371967560971</v>
      </c>
      <c r="M213" s="135">
        <f t="shared" si="112"/>
        <v>12.590999999999999</v>
      </c>
      <c r="N213" s="136">
        <f t="shared" si="113"/>
        <v>0.1231051551925139</v>
      </c>
      <c r="O213" s="136">
        <f t="shared" si="114"/>
        <v>33.443567160632945</v>
      </c>
      <c r="P213" s="218">
        <f t="shared" si="115"/>
        <v>7</v>
      </c>
      <c r="Q213" s="219">
        <f t="shared" si="116"/>
        <v>3</v>
      </c>
      <c r="R213" s="219">
        <f t="shared" si="117"/>
        <v>815</v>
      </c>
      <c r="T213">
        <v>514</v>
      </c>
      <c r="U213">
        <v>6758</v>
      </c>
      <c r="V213" t="s">
        <v>699</v>
      </c>
      <c r="W213">
        <v>2436.9409999999998</v>
      </c>
      <c r="X213">
        <v>1190.0319999999999</v>
      </c>
      <c r="Y213">
        <v>2.048</v>
      </c>
      <c r="Z213">
        <v>12.590999999999999</v>
      </c>
      <c r="AA213">
        <v>135.50968</v>
      </c>
      <c r="AB213">
        <v>3.52719</v>
      </c>
      <c r="AC213">
        <v>48.155231999999998</v>
      </c>
      <c r="AD213" s="1">
        <v>477</v>
      </c>
      <c r="AE213">
        <v>3</v>
      </c>
      <c r="AF213">
        <v>815</v>
      </c>
      <c r="AG213">
        <v>90</v>
      </c>
      <c r="AH213">
        <v>17.983519000000001</v>
      </c>
      <c r="AI213">
        <v>888</v>
      </c>
      <c r="AJ213">
        <v>12.4</v>
      </c>
      <c r="AK213">
        <v>7</v>
      </c>
      <c r="AL213">
        <v>486</v>
      </c>
      <c r="AM213" t="s">
        <v>700</v>
      </c>
      <c r="AN213" t="s">
        <v>1212</v>
      </c>
      <c r="AO213">
        <v>2436.9409999999998</v>
      </c>
      <c r="AR213" t="s">
        <v>117</v>
      </c>
      <c r="AS213" t="s">
        <v>123</v>
      </c>
      <c r="AT213" t="s">
        <v>338</v>
      </c>
      <c r="AU213" t="s">
        <v>699</v>
      </c>
      <c r="AV213" t="s">
        <v>48</v>
      </c>
      <c r="AW213">
        <v>1</v>
      </c>
      <c r="BB213">
        <v>0.85333333333333339</v>
      </c>
      <c r="BC213" t="s">
        <v>68</v>
      </c>
      <c r="BF213" t="s">
        <v>117</v>
      </c>
      <c r="BG213" t="s">
        <v>123</v>
      </c>
      <c r="BH213" t="s">
        <v>699</v>
      </c>
      <c r="BI213">
        <v>6758</v>
      </c>
      <c r="BJ213">
        <v>1</v>
      </c>
      <c r="BK213" t="s">
        <v>338</v>
      </c>
      <c r="BL213" t="s">
        <v>178</v>
      </c>
      <c r="BM213">
        <v>0.85333333333333339</v>
      </c>
      <c r="BN213" t="s">
        <v>68</v>
      </c>
      <c r="BO213" t="s">
        <v>180</v>
      </c>
      <c r="BP213">
        <v>2436.9409999999998</v>
      </c>
    </row>
    <row r="214" spans="1:68" ht="16.5">
      <c r="A214" s="108" t="str">
        <f t="shared" si="102"/>
        <v>삼환교통</v>
      </c>
      <c r="B214" s="109" t="str">
        <f t="shared" si="118"/>
        <v>이희성</v>
      </c>
      <c r="C214" s="110" t="str">
        <f t="shared" si="103"/>
        <v>D</v>
      </c>
      <c r="D214" s="111">
        <f t="shared" si="104"/>
        <v>0.842812932779061</v>
      </c>
      <c r="E214" s="112">
        <f t="shared" si="105"/>
        <v>2008</v>
      </c>
      <c r="F214" s="113" t="str">
        <f t="shared" si="106"/>
        <v>62</v>
      </c>
      <c r="G214" s="114" t="str">
        <f t="shared" si="107"/>
        <v>70바3130</v>
      </c>
      <c r="H214" s="115">
        <f t="shared" si="108"/>
        <v>11</v>
      </c>
      <c r="I214" s="116">
        <f t="shared" si="119"/>
        <v>2022.107</v>
      </c>
      <c r="J214" s="117">
        <f t="shared" si="109"/>
        <v>1.4886822923786984E-2</v>
      </c>
      <c r="K214" s="117">
        <f t="shared" si="110"/>
        <v>0.38897305096091889</v>
      </c>
      <c r="L214" s="117">
        <f t="shared" si="111"/>
        <v>0.15379997200939416</v>
      </c>
      <c r="M214" s="118">
        <f t="shared" si="112"/>
        <v>11.448</v>
      </c>
      <c r="N214" s="119">
        <f t="shared" si="113"/>
        <v>9.8906734411185956E-2</v>
      </c>
      <c r="O214" s="119">
        <f t="shared" si="114"/>
        <v>19.979160351059562</v>
      </c>
      <c r="P214" s="220">
        <f t="shared" si="115"/>
        <v>9</v>
      </c>
      <c r="Q214" s="221">
        <f t="shared" si="116"/>
        <v>2</v>
      </c>
      <c r="R214" s="221">
        <f t="shared" si="117"/>
        <v>404</v>
      </c>
      <c r="T214">
        <v>514</v>
      </c>
      <c r="U214">
        <v>2008</v>
      </c>
      <c r="V214" t="s">
        <v>701</v>
      </c>
      <c r="W214">
        <v>2022.107</v>
      </c>
      <c r="X214">
        <v>1001.111</v>
      </c>
      <c r="Y214">
        <v>2.02</v>
      </c>
      <c r="Z214">
        <v>11.448</v>
      </c>
      <c r="AA214">
        <v>138.299959</v>
      </c>
      <c r="AB214">
        <v>2.0588470000000001</v>
      </c>
      <c r="AC214">
        <v>53.794956999999997</v>
      </c>
      <c r="AD214" s="1">
        <v>311</v>
      </c>
      <c r="AE214">
        <v>2</v>
      </c>
      <c r="AF214">
        <v>404</v>
      </c>
      <c r="AG214">
        <v>89</v>
      </c>
      <c r="AH214">
        <v>14.621168000000001</v>
      </c>
      <c r="AI214">
        <v>160.80000000000001</v>
      </c>
      <c r="AJ214">
        <v>5.8</v>
      </c>
      <c r="AK214">
        <v>9</v>
      </c>
      <c r="AL214">
        <v>2693</v>
      </c>
      <c r="AM214" t="s">
        <v>702</v>
      </c>
      <c r="AN214" t="s">
        <v>1213</v>
      </c>
      <c r="AO214">
        <v>353.58</v>
      </c>
      <c r="AR214" t="s">
        <v>117</v>
      </c>
      <c r="AS214" t="s">
        <v>122</v>
      </c>
      <c r="AT214" t="s">
        <v>292</v>
      </c>
      <c r="AU214" t="s">
        <v>701</v>
      </c>
      <c r="AV214" t="s">
        <v>48</v>
      </c>
      <c r="AW214">
        <v>11</v>
      </c>
      <c r="BB214">
        <v>0.842812932779061</v>
      </c>
      <c r="BC214" t="s">
        <v>66</v>
      </c>
      <c r="BF214" t="s">
        <v>117</v>
      </c>
      <c r="BG214" t="s">
        <v>122</v>
      </c>
      <c r="BH214" t="s">
        <v>701</v>
      </c>
      <c r="BI214">
        <v>2008</v>
      </c>
      <c r="BJ214">
        <v>11</v>
      </c>
      <c r="BK214" t="s">
        <v>292</v>
      </c>
      <c r="BL214" t="s">
        <v>302</v>
      </c>
      <c r="BM214">
        <v>0.842812932779061</v>
      </c>
      <c r="BN214" t="s">
        <v>66</v>
      </c>
      <c r="BO214" t="s">
        <v>182</v>
      </c>
      <c r="BP214">
        <v>2022.1070000000002</v>
      </c>
    </row>
    <row r="215" spans="1:68" ht="16.5">
      <c r="A215" s="125" t="str">
        <f t="shared" si="102"/>
        <v>삼환교통</v>
      </c>
      <c r="B215" s="126" t="str">
        <f t="shared" si="118"/>
        <v>인슬기</v>
      </c>
      <c r="C215" s="127" t="str">
        <f t="shared" si="103"/>
        <v>D</v>
      </c>
      <c r="D215" s="128">
        <f t="shared" si="104"/>
        <v>0.8188519264169799</v>
      </c>
      <c r="E215" s="129">
        <f t="shared" si="105"/>
        <v>2036</v>
      </c>
      <c r="F215" s="130" t="str">
        <f t="shared" si="106"/>
        <v>62</v>
      </c>
      <c r="G215" s="131" t="str">
        <f t="shared" si="107"/>
        <v>70바3171</v>
      </c>
      <c r="H215" s="132">
        <f t="shared" si="108"/>
        <v>13</v>
      </c>
      <c r="I215" s="133">
        <f t="shared" si="119"/>
        <v>2165.7170000000001</v>
      </c>
      <c r="J215" s="134">
        <f t="shared" si="109"/>
        <v>2.5749488390824065E-2</v>
      </c>
      <c r="K215" s="134">
        <f t="shared" si="110"/>
        <v>0.38205504328107442</v>
      </c>
      <c r="L215" s="134">
        <f t="shared" si="111"/>
        <v>0.17684674405751075</v>
      </c>
      <c r="M215" s="135">
        <f t="shared" si="112"/>
        <v>11.395</v>
      </c>
      <c r="N215" s="136">
        <f t="shared" si="113"/>
        <v>4.6174084610316121E-2</v>
      </c>
      <c r="O215" s="136">
        <f t="shared" si="114"/>
        <v>3.2321859227221283</v>
      </c>
      <c r="P215" s="218">
        <f t="shared" si="115"/>
        <v>22</v>
      </c>
      <c r="Q215" s="219">
        <f t="shared" si="116"/>
        <v>1</v>
      </c>
      <c r="R215" s="219">
        <f t="shared" si="117"/>
        <v>70</v>
      </c>
      <c r="T215">
        <v>514</v>
      </c>
      <c r="U215">
        <v>2036</v>
      </c>
      <c r="V215" t="s">
        <v>703</v>
      </c>
      <c r="W215">
        <v>2165.7170000000001</v>
      </c>
      <c r="X215">
        <v>1106.5889999999999</v>
      </c>
      <c r="Y215">
        <v>1.9570000000000001</v>
      </c>
      <c r="Z215">
        <v>11.395</v>
      </c>
      <c r="AA215">
        <v>158.44858500000001</v>
      </c>
      <c r="AB215">
        <v>4.0799700000000003</v>
      </c>
      <c r="AC215">
        <v>60.536081000000003</v>
      </c>
      <c r="AD215" s="1">
        <v>383</v>
      </c>
      <c r="AE215">
        <v>1</v>
      </c>
      <c r="AF215">
        <v>70</v>
      </c>
      <c r="AG215">
        <v>78</v>
      </c>
      <c r="AH215">
        <v>13.668263</v>
      </c>
      <c r="AI215">
        <v>30.4</v>
      </c>
      <c r="AJ215">
        <v>0</v>
      </c>
      <c r="AK215">
        <v>22</v>
      </c>
      <c r="AL215">
        <v>3302</v>
      </c>
      <c r="AM215" t="s">
        <v>704</v>
      </c>
      <c r="AN215" t="s">
        <v>1214</v>
      </c>
      <c r="AO215">
        <v>366.99299999999999</v>
      </c>
      <c r="AR215" t="s">
        <v>117</v>
      </c>
      <c r="AS215" t="s">
        <v>122</v>
      </c>
      <c r="AT215" t="s">
        <v>300</v>
      </c>
      <c r="AU215" t="s">
        <v>703</v>
      </c>
      <c r="AV215" t="s">
        <v>48</v>
      </c>
      <c r="AW215">
        <v>13</v>
      </c>
      <c r="BB215">
        <v>0.8188519264169799</v>
      </c>
      <c r="BC215" t="s">
        <v>66</v>
      </c>
      <c r="BF215" t="s">
        <v>117</v>
      </c>
      <c r="BG215" t="s">
        <v>122</v>
      </c>
      <c r="BH215" t="s">
        <v>703</v>
      </c>
      <c r="BI215">
        <v>2036</v>
      </c>
      <c r="BJ215">
        <v>13</v>
      </c>
      <c r="BK215" t="s">
        <v>300</v>
      </c>
      <c r="BL215" t="s">
        <v>291</v>
      </c>
      <c r="BM215">
        <v>0.8188519264169799</v>
      </c>
      <c r="BN215" t="s">
        <v>66</v>
      </c>
      <c r="BO215" t="s">
        <v>182</v>
      </c>
      <c r="BP215">
        <v>2140.6830000000004</v>
      </c>
    </row>
    <row r="216" spans="1:68" ht="16.5">
      <c r="A216" s="108" t="str">
        <f t="shared" si="102"/>
        <v>삼환교통</v>
      </c>
      <c r="B216" s="109" t="str">
        <f t="shared" si="118"/>
        <v>임보현</v>
      </c>
      <c r="C216" s="110" t="str">
        <f t="shared" si="103"/>
        <v>D</v>
      </c>
      <c r="D216" s="111">
        <f t="shared" si="104"/>
        <v>0.80469402339658458</v>
      </c>
      <c r="E216" s="112">
        <f t="shared" si="105"/>
        <v>1356</v>
      </c>
      <c r="F216" s="113" t="str">
        <f t="shared" si="106"/>
        <v>4</v>
      </c>
      <c r="G216" s="114" t="str">
        <f t="shared" si="107"/>
        <v>72아1222</v>
      </c>
      <c r="H216" s="115">
        <f t="shared" si="108"/>
        <v>3</v>
      </c>
      <c r="I216" s="116">
        <f t="shared" si="119"/>
        <v>2327.6190000000001</v>
      </c>
      <c r="J216" s="117">
        <f t="shared" si="109"/>
        <v>1.0695320492866001E-2</v>
      </c>
      <c r="K216" s="117">
        <f t="shared" si="110"/>
        <v>0.36401774517114965</v>
      </c>
      <c r="L216" s="117">
        <f t="shared" si="111"/>
        <v>0.24445581514844136</v>
      </c>
      <c r="M216" s="118">
        <f t="shared" si="112"/>
        <v>11.624000000000001</v>
      </c>
      <c r="N216" s="119">
        <f t="shared" si="113"/>
        <v>0.38666121903971395</v>
      </c>
      <c r="O216" s="119">
        <f t="shared" si="114"/>
        <v>56.237726191442839</v>
      </c>
      <c r="P216" s="220">
        <f t="shared" si="115"/>
        <v>1</v>
      </c>
      <c r="Q216" s="221">
        <f t="shared" si="116"/>
        <v>9</v>
      </c>
      <c r="R216" s="221">
        <f t="shared" si="117"/>
        <v>1309</v>
      </c>
      <c r="T216">
        <v>514</v>
      </c>
      <c r="U216">
        <v>1356</v>
      </c>
      <c r="V216" t="s">
        <v>827</v>
      </c>
      <c r="W216">
        <v>2327.6190000000001</v>
      </c>
      <c r="X216">
        <v>998.34400000000005</v>
      </c>
      <c r="Y216">
        <v>2.331</v>
      </c>
      <c r="Z216">
        <v>11.624000000000001</v>
      </c>
      <c r="AA216">
        <v>145.15385499999999</v>
      </c>
      <c r="AB216">
        <v>1.552467</v>
      </c>
      <c r="AC216">
        <v>52.838579000000003</v>
      </c>
      <c r="AD216" s="1">
        <v>569</v>
      </c>
      <c r="AE216">
        <v>9</v>
      </c>
      <c r="AF216">
        <v>1309</v>
      </c>
      <c r="AG216">
        <v>83</v>
      </c>
      <c r="AH216">
        <v>16.035530000000001</v>
      </c>
      <c r="AI216">
        <v>452.7</v>
      </c>
      <c r="AJ216">
        <v>0</v>
      </c>
      <c r="AK216">
        <v>1</v>
      </c>
      <c r="AL216">
        <v>513</v>
      </c>
      <c r="AM216" t="s">
        <v>828</v>
      </c>
      <c r="AN216" t="s">
        <v>1215</v>
      </c>
      <c r="AO216">
        <v>2063.4430000000002</v>
      </c>
      <c r="AR216" t="s">
        <v>117</v>
      </c>
      <c r="AS216" t="s">
        <v>120</v>
      </c>
      <c r="AT216" t="s">
        <v>816</v>
      </c>
      <c r="AU216" t="s">
        <v>827</v>
      </c>
      <c r="AV216" t="s">
        <v>48</v>
      </c>
      <c r="AW216">
        <v>3</v>
      </c>
      <c r="BB216">
        <v>0.80469402339658458</v>
      </c>
      <c r="BC216" t="s">
        <v>66</v>
      </c>
      <c r="BF216" t="s">
        <v>117</v>
      </c>
      <c r="BG216" t="s">
        <v>120</v>
      </c>
      <c r="BH216" t="s">
        <v>827</v>
      </c>
      <c r="BI216">
        <v>1356</v>
      </c>
      <c r="BJ216">
        <v>3</v>
      </c>
      <c r="BK216" t="s">
        <v>816</v>
      </c>
      <c r="BL216" t="s">
        <v>351</v>
      </c>
      <c r="BM216">
        <v>0.80469402339658458</v>
      </c>
      <c r="BN216" t="s">
        <v>66</v>
      </c>
      <c r="BO216" t="s">
        <v>182</v>
      </c>
      <c r="BP216">
        <v>2327.6190000000001</v>
      </c>
    </row>
    <row r="217" spans="1:68" ht="16.5">
      <c r="A217" s="125" t="str">
        <f t="shared" si="102"/>
        <v>삼환교통</v>
      </c>
      <c r="B217" s="126" t="str">
        <f t="shared" si="118"/>
        <v>임봉재</v>
      </c>
      <c r="C217" s="127" t="str">
        <f t="shared" si="103"/>
        <v>C</v>
      </c>
      <c r="D217" s="128">
        <f t="shared" si="104"/>
        <v>0.8917391304347827</v>
      </c>
      <c r="E217" s="129">
        <f t="shared" si="105"/>
        <v>1232</v>
      </c>
      <c r="F217" s="130" t="str">
        <f t="shared" si="106"/>
        <v>79</v>
      </c>
      <c r="G217" s="131" t="str">
        <f t="shared" si="107"/>
        <v>70바3179</v>
      </c>
      <c r="H217" s="132">
        <f t="shared" si="108"/>
        <v>1</v>
      </c>
      <c r="I217" s="133">
        <f t="shared" si="119"/>
        <v>2211.837</v>
      </c>
      <c r="J217" s="134">
        <f t="shared" si="109"/>
        <v>3.8468584362526155E-2</v>
      </c>
      <c r="K217" s="134">
        <f t="shared" si="110"/>
        <v>0.36410734068388984</v>
      </c>
      <c r="L217" s="134">
        <f t="shared" si="111"/>
        <v>0.20525924830808057</v>
      </c>
      <c r="M217" s="135">
        <f t="shared" si="112"/>
        <v>14.156000000000001</v>
      </c>
      <c r="N217" s="136">
        <f t="shared" si="113"/>
        <v>0.22605644086793014</v>
      </c>
      <c r="O217" s="136">
        <f t="shared" si="114"/>
        <v>42.136920577782178</v>
      </c>
      <c r="P217" s="218">
        <f t="shared" si="115"/>
        <v>9</v>
      </c>
      <c r="Q217" s="219">
        <f t="shared" si="116"/>
        <v>5</v>
      </c>
      <c r="R217" s="219">
        <f t="shared" si="117"/>
        <v>932</v>
      </c>
      <c r="T217">
        <v>514</v>
      </c>
      <c r="U217">
        <v>1232</v>
      </c>
      <c r="V217" t="s">
        <v>705</v>
      </c>
      <c r="W217">
        <v>2211.837</v>
      </c>
      <c r="X217">
        <v>1078.223</v>
      </c>
      <c r="Y217">
        <v>2.0510000000000002</v>
      </c>
      <c r="Z217">
        <v>14.156000000000001</v>
      </c>
      <c r="AA217">
        <v>122.84829499999999</v>
      </c>
      <c r="AB217">
        <v>4.7257999999999996</v>
      </c>
      <c r="AC217">
        <v>44.729965999999997</v>
      </c>
      <c r="AD217" s="1">
        <v>454</v>
      </c>
      <c r="AE217">
        <v>5</v>
      </c>
      <c r="AF217">
        <v>932</v>
      </c>
      <c r="AG217">
        <v>78</v>
      </c>
      <c r="AH217">
        <v>18.004621</v>
      </c>
      <c r="AI217">
        <v>904.9</v>
      </c>
      <c r="AJ217">
        <v>0</v>
      </c>
      <c r="AK217">
        <v>9</v>
      </c>
      <c r="AL217">
        <v>1826</v>
      </c>
      <c r="AM217" t="s">
        <v>706</v>
      </c>
      <c r="AN217" t="s">
        <v>1216</v>
      </c>
      <c r="AO217">
        <v>2211.837</v>
      </c>
      <c r="AR217" t="s">
        <v>117</v>
      </c>
      <c r="AS217" t="s">
        <v>123</v>
      </c>
      <c r="AT217" t="s">
        <v>333</v>
      </c>
      <c r="AU217" t="s">
        <v>705</v>
      </c>
      <c r="AV217" t="s">
        <v>48</v>
      </c>
      <c r="AW217">
        <v>1</v>
      </c>
      <c r="BB217">
        <v>0.8917391304347827</v>
      </c>
      <c r="BC217" t="s">
        <v>68</v>
      </c>
      <c r="BF217" t="s">
        <v>117</v>
      </c>
      <c r="BG217" t="s">
        <v>123</v>
      </c>
      <c r="BH217" t="s">
        <v>705</v>
      </c>
      <c r="BI217">
        <v>1232</v>
      </c>
      <c r="BJ217">
        <v>1</v>
      </c>
      <c r="BK217" t="s">
        <v>333</v>
      </c>
      <c r="BL217" t="s">
        <v>178</v>
      </c>
      <c r="BM217">
        <v>0.8917391304347827</v>
      </c>
      <c r="BN217" t="s">
        <v>68</v>
      </c>
      <c r="BO217" t="s">
        <v>180</v>
      </c>
      <c r="BP217">
        <v>2211.837</v>
      </c>
    </row>
    <row r="218" spans="1:68" ht="16.5">
      <c r="A218" s="108" t="str">
        <f t="shared" si="102"/>
        <v>삼환교통</v>
      </c>
      <c r="B218" s="109" t="str">
        <f t="shared" si="118"/>
        <v>임영만</v>
      </c>
      <c r="C218" s="110" t="str">
        <f t="shared" si="103"/>
        <v>D</v>
      </c>
      <c r="D218" s="111">
        <f t="shared" si="104"/>
        <v>0.83134686581807582</v>
      </c>
      <c r="E218" s="112">
        <f t="shared" si="105"/>
        <v>3240</v>
      </c>
      <c r="F218" s="113" t="str">
        <f t="shared" si="106"/>
        <v>58</v>
      </c>
      <c r="G218" s="114" t="str">
        <f t="shared" si="107"/>
        <v>72아1197</v>
      </c>
      <c r="H218" s="115">
        <f t="shared" si="108"/>
        <v>3</v>
      </c>
      <c r="I218" s="116">
        <f t="shared" si="119"/>
        <v>2246.4380000000001</v>
      </c>
      <c r="J218" s="117">
        <f t="shared" si="109"/>
        <v>2.6982424232155286E-2</v>
      </c>
      <c r="K218" s="117">
        <f t="shared" si="110"/>
        <v>0.38670600869219052</v>
      </c>
      <c r="L218" s="117">
        <f t="shared" si="111"/>
        <v>0.32273314464944058</v>
      </c>
      <c r="M218" s="118">
        <f t="shared" si="112"/>
        <v>11.388999999999999</v>
      </c>
      <c r="N218" s="119">
        <f t="shared" si="113"/>
        <v>0</v>
      </c>
      <c r="O218" s="119">
        <f t="shared" si="114"/>
        <v>5.7424242289348735</v>
      </c>
      <c r="P218" s="220">
        <f t="shared" si="115"/>
        <v>1</v>
      </c>
      <c r="Q218" s="221">
        <f t="shared" si="116"/>
        <v>0</v>
      </c>
      <c r="R218" s="221">
        <f t="shared" si="117"/>
        <v>129</v>
      </c>
      <c r="T218">
        <v>514</v>
      </c>
      <c r="U218">
        <v>3240</v>
      </c>
      <c r="V218" t="s">
        <v>707</v>
      </c>
      <c r="W218">
        <v>2246.4380000000001</v>
      </c>
      <c r="X218">
        <v>930.54899999999998</v>
      </c>
      <c r="Y218">
        <v>2.4140000000000001</v>
      </c>
      <c r="Z218">
        <v>11.388999999999999</v>
      </c>
      <c r="AA218">
        <v>147.841905</v>
      </c>
      <c r="AB218">
        <v>3.9891329999999998</v>
      </c>
      <c r="AC218">
        <v>57.171353000000003</v>
      </c>
      <c r="AD218" s="1">
        <v>725</v>
      </c>
      <c r="AE218">
        <v>0</v>
      </c>
      <c r="AF218">
        <v>129</v>
      </c>
      <c r="AG218">
        <v>70</v>
      </c>
      <c r="AH218">
        <v>15.194865999999999</v>
      </c>
      <c r="AI218">
        <v>1560.5</v>
      </c>
      <c r="AJ218">
        <v>0</v>
      </c>
      <c r="AK218">
        <v>1</v>
      </c>
      <c r="AL218">
        <v>59</v>
      </c>
      <c r="AM218" t="s">
        <v>708</v>
      </c>
      <c r="AN218" t="s">
        <v>1217</v>
      </c>
      <c r="AO218">
        <v>1978.251</v>
      </c>
      <c r="AR218" t="s">
        <v>117</v>
      </c>
      <c r="AS218" t="s">
        <v>121</v>
      </c>
      <c r="AT218" t="s">
        <v>278</v>
      </c>
      <c r="AU218" t="s">
        <v>707</v>
      </c>
      <c r="AV218" t="s">
        <v>48</v>
      </c>
      <c r="AW218">
        <v>3</v>
      </c>
      <c r="BB218">
        <v>0.83134686581807582</v>
      </c>
      <c r="BC218" t="s">
        <v>66</v>
      </c>
      <c r="BF218" t="s">
        <v>117</v>
      </c>
      <c r="BG218" t="s">
        <v>121</v>
      </c>
      <c r="BH218" t="s">
        <v>707</v>
      </c>
      <c r="BI218">
        <v>3240</v>
      </c>
      <c r="BJ218">
        <v>3</v>
      </c>
      <c r="BK218" t="s">
        <v>278</v>
      </c>
      <c r="BL218" t="s">
        <v>280</v>
      </c>
      <c r="BM218">
        <v>0.83134686581807582</v>
      </c>
      <c r="BN218" t="s">
        <v>66</v>
      </c>
      <c r="BO218" t="s">
        <v>182</v>
      </c>
      <c r="BP218">
        <v>2207.779</v>
      </c>
    </row>
    <row r="219" spans="1:68" ht="16.5">
      <c r="A219" s="125" t="str">
        <f t="shared" si="102"/>
        <v>삼환교통</v>
      </c>
      <c r="B219" s="126" t="str">
        <f t="shared" si="118"/>
        <v>장규봉</v>
      </c>
      <c r="C219" s="127" t="str">
        <f t="shared" si="103"/>
        <v>C</v>
      </c>
      <c r="D219" s="128">
        <f t="shared" si="104"/>
        <v>0.87310344827586206</v>
      </c>
      <c r="E219" s="129">
        <f t="shared" si="105"/>
        <v>3009</v>
      </c>
      <c r="F219" s="130" t="str">
        <f t="shared" si="106"/>
        <v>4</v>
      </c>
      <c r="G219" s="131" t="str">
        <f t="shared" si="107"/>
        <v>72아1211</v>
      </c>
      <c r="H219" s="132">
        <f t="shared" si="108"/>
        <v>1</v>
      </c>
      <c r="I219" s="133">
        <f t="shared" si="119"/>
        <v>2407.4209999999998</v>
      </c>
      <c r="J219" s="134">
        <f t="shared" si="109"/>
        <v>9.5000247475101642E-3</v>
      </c>
      <c r="K219" s="134">
        <f t="shared" si="110"/>
        <v>0.32758338630174838</v>
      </c>
      <c r="L219" s="134">
        <f t="shared" si="111"/>
        <v>0.23593712940113093</v>
      </c>
      <c r="M219" s="135">
        <f t="shared" si="112"/>
        <v>10.339</v>
      </c>
      <c r="N219" s="136">
        <f t="shared" si="113"/>
        <v>0.12461468102172409</v>
      </c>
      <c r="O219" s="136">
        <f t="shared" si="114"/>
        <v>7.3938044072889628</v>
      </c>
      <c r="P219" s="218">
        <f t="shared" si="115"/>
        <v>0</v>
      </c>
      <c r="Q219" s="219">
        <f t="shared" si="116"/>
        <v>3</v>
      </c>
      <c r="R219" s="219">
        <f t="shared" si="117"/>
        <v>178</v>
      </c>
      <c r="T219">
        <v>514</v>
      </c>
      <c r="U219">
        <v>3009</v>
      </c>
      <c r="V219" t="s">
        <v>709</v>
      </c>
      <c r="W219">
        <v>2407.4209999999998</v>
      </c>
      <c r="X219">
        <v>950.75300000000004</v>
      </c>
      <c r="Y219">
        <v>2.532</v>
      </c>
      <c r="Z219">
        <v>10.339</v>
      </c>
      <c r="AA219">
        <v>146.39856599999999</v>
      </c>
      <c r="AB219">
        <v>1.39079</v>
      </c>
      <c r="AC219">
        <v>47.957737999999999</v>
      </c>
      <c r="AD219" s="1">
        <v>568</v>
      </c>
      <c r="AE219">
        <v>3</v>
      </c>
      <c r="AF219">
        <v>178</v>
      </c>
      <c r="AG219">
        <v>73</v>
      </c>
      <c r="AH219">
        <v>16.444292999999998</v>
      </c>
      <c r="AI219">
        <v>50.9</v>
      </c>
      <c r="AJ219">
        <v>0</v>
      </c>
      <c r="AK219">
        <v>0</v>
      </c>
      <c r="AL219">
        <v>0</v>
      </c>
      <c r="AM219" t="s">
        <v>710</v>
      </c>
      <c r="AN219" t="s">
        <v>1218</v>
      </c>
      <c r="AO219">
        <v>2407.4209999999998</v>
      </c>
      <c r="AR219" t="s">
        <v>117</v>
      </c>
      <c r="AS219" t="s">
        <v>120</v>
      </c>
      <c r="AT219" t="s">
        <v>247</v>
      </c>
      <c r="AU219" t="s">
        <v>709</v>
      </c>
      <c r="AV219" t="s">
        <v>48</v>
      </c>
      <c r="AW219">
        <v>1</v>
      </c>
      <c r="BB219">
        <v>0.87310344827586206</v>
      </c>
      <c r="BC219" t="s">
        <v>68</v>
      </c>
      <c r="BF219" t="s">
        <v>117</v>
      </c>
      <c r="BG219" t="s">
        <v>120</v>
      </c>
      <c r="BH219" t="s">
        <v>709</v>
      </c>
      <c r="BI219">
        <v>3009</v>
      </c>
      <c r="BJ219">
        <v>1</v>
      </c>
      <c r="BK219" t="s">
        <v>247</v>
      </c>
      <c r="BL219" t="s">
        <v>178</v>
      </c>
      <c r="BM219">
        <v>0.87310344827586206</v>
      </c>
      <c r="BN219" t="s">
        <v>68</v>
      </c>
      <c r="BO219" t="s">
        <v>180</v>
      </c>
      <c r="BP219">
        <v>2407.4209999999998</v>
      </c>
    </row>
    <row r="220" spans="1:68" ht="16.5">
      <c r="A220" s="108" t="str">
        <f t="shared" si="102"/>
        <v>삼환교통</v>
      </c>
      <c r="B220" s="109" t="str">
        <f t="shared" si="118"/>
        <v>장기산</v>
      </c>
      <c r="C220" s="110" t="str">
        <f t="shared" si="103"/>
        <v>C</v>
      </c>
      <c r="D220" s="111">
        <f t="shared" si="104"/>
        <v>0.87350568261281569</v>
      </c>
      <c r="E220" s="112">
        <f t="shared" si="105"/>
        <v>2585</v>
      </c>
      <c r="F220" s="113" t="str">
        <f t="shared" si="106"/>
        <v>62</v>
      </c>
      <c r="G220" s="114" t="str">
        <f t="shared" si="107"/>
        <v>70바3156</v>
      </c>
      <c r="H220" s="115">
        <f t="shared" si="108"/>
        <v>2</v>
      </c>
      <c r="I220" s="116">
        <f t="shared" si="119"/>
        <v>1874.9380000000001</v>
      </c>
      <c r="J220" s="117">
        <f t="shared" si="109"/>
        <v>1.7534837644629018E-2</v>
      </c>
      <c r="K220" s="117">
        <f t="shared" si="110"/>
        <v>0.36553031093594729</v>
      </c>
      <c r="L220" s="117">
        <f t="shared" si="111"/>
        <v>0.14667151660481573</v>
      </c>
      <c r="M220" s="118">
        <f t="shared" si="112"/>
        <v>11.347</v>
      </c>
      <c r="N220" s="119">
        <f t="shared" si="113"/>
        <v>0</v>
      </c>
      <c r="O220" s="119">
        <f t="shared" si="114"/>
        <v>10.347008807757909</v>
      </c>
      <c r="P220" s="220">
        <f t="shared" si="115"/>
        <v>1</v>
      </c>
      <c r="Q220" s="221">
        <f t="shared" si="116"/>
        <v>0</v>
      </c>
      <c r="R220" s="221">
        <f t="shared" si="117"/>
        <v>194</v>
      </c>
      <c r="T220">
        <v>514</v>
      </c>
      <c r="U220">
        <v>2585</v>
      </c>
      <c r="V220" t="s">
        <v>711</v>
      </c>
      <c r="W220">
        <v>1874.9380000000001</v>
      </c>
      <c r="X220">
        <v>855.66399999999999</v>
      </c>
      <c r="Y220">
        <v>2.1909999999999998</v>
      </c>
      <c r="Z220">
        <v>11.347</v>
      </c>
      <c r="AA220">
        <v>126.49190400000001</v>
      </c>
      <c r="AB220">
        <v>2.2180149999999998</v>
      </c>
      <c r="AC220">
        <v>46.236624999999997</v>
      </c>
      <c r="AD220" s="1">
        <v>275</v>
      </c>
      <c r="AE220">
        <v>0</v>
      </c>
      <c r="AF220">
        <v>194</v>
      </c>
      <c r="AG220">
        <v>93</v>
      </c>
      <c r="AH220">
        <v>14.822592</v>
      </c>
      <c r="AI220">
        <v>308.10000000000002</v>
      </c>
      <c r="AJ220">
        <v>22.1</v>
      </c>
      <c r="AK220">
        <v>1</v>
      </c>
      <c r="AL220">
        <v>202</v>
      </c>
      <c r="AM220" t="s">
        <v>712</v>
      </c>
      <c r="AN220" t="s">
        <v>1219</v>
      </c>
      <c r="AO220">
        <v>1759.9829999999999</v>
      </c>
      <c r="AR220" t="s">
        <v>117</v>
      </c>
      <c r="AS220" t="s">
        <v>122</v>
      </c>
      <c r="AT220" t="s">
        <v>297</v>
      </c>
      <c r="AU220" t="s">
        <v>711</v>
      </c>
      <c r="AV220" t="s">
        <v>48</v>
      </c>
      <c r="AW220">
        <v>2</v>
      </c>
      <c r="BB220">
        <v>0.87350568261281569</v>
      </c>
      <c r="BC220" t="s">
        <v>68</v>
      </c>
      <c r="BF220" t="s">
        <v>117</v>
      </c>
      <c r="BG220" t="s">
        <v>122</v>
      </c>
      <c r="BH220" t="s">
        <v>711</v>
      </c>
      <c r="BI220">
        <v>2585</v>
      </c>
      <c r="BJ220">
        <v>2</v>
      </c>
      <c r="BK220" t="s">
        <v>297</v>
      </c>
      <c r="BL220" t="s">
        <v>348</v>
      </c>
      <c r="BM220">
        <v>0.87350568261281569</v>
      </c>
      <c r="BN220" t="s">
        <v>68</v>
      </c>
      <c r="BO220" t="s">
        <v>180</v>
      </c>
      <c r="BP220">
        <v>1857.018</v>
      </c>
    </row>
    <row r="221" spans="1:68" ht="16.5">
      <c r="A221" s="125" t="str">
        <f t="shared" si="102"/>
        <v>삼환교통</v>
      </c>
      <c r="B221" s="126" t="str">
        <f t="shared" si="118"/>
        <v>장성인</v>
      </c>
      <c r="C221" s="127" t="str">
        <f t="shared" si="103"/>
        <v>B</v>
      </c>
      <c r="D221" s="128">
        <f t="shared" si="104"/>
        <v>0.93194455165081735</v>
      </c>
      <c r="E221" s="129">
        <f t="shared" si="105"/>
        <v>3105</v>
      </c>
      <c r="F221" s="130" t="str">
        <f t="shared" si="106"/>
        <v>62</v>
      </c>
      <c r="G221" s="131" t="str">
        <f t="shared" si="107"/>
        <v>70바3181</v>
      </c>
      <c r="H221" s="132">
        <f t="shared" si="108"/>
        <v>2</v>
      </c>
      <c r="I221" s="133">
        <f t="shared" si="119"/>
        <v>2235.4520000000002</v>
      </c>
      <c r="J221" s="134">
        <f t="shared" si="109"/>
        <v>2.8069941885380291E-2</v>
      </c>
      <c r="K221" s="134">
        <f t="shared" si="110"/>
        <v>0.3549858214623387</v>
      </c>
      <c r="L221" s="134">
        <f t="shared" si="111"/>
        <v>0.18609211917768753</v>
      </c>
      <c r="M221" s="135">
        <f t="shared" si="112"/>
        <v>8.3510000000000009</v>
      </c>
      <c r="N221" s="136">
        <f t="shared" si="113"/>
        <v>0</v>
      </c>
      <c r="O221" s="136">
        <f t="shared" si="114"/>
        <v>1.5656788873122749</v>
      </c>
      <c r="P221" s="218">
        <f t="shared" si="115"/>
        <v>3</v>
      </c>
      <c r="Q221" s="219">
        <f t="shared" si="116"/>
        <v>0</v>
      </c>
      <c r="R221" s="219">
        <f t="shared" si="117"/>
        <v>35</v>
      </c>
      <c r="T221">
        <v>514</v>
      </c>
      <c r="U221">
        <v>3105</v>
      </c>
      <c r="V221" t="s">
        <v>713</v>
      </c>
      <c r="W221">
        <v>2235.4520000000002</v>
      </c>
      <c r="X221">
        <v>957.702</v>
      </c>
      <c r="Y221">
        <v>2.3340000000000001</v>
      </c>
      <c r="Z221">
        <v>8.3510000000000009</v>
      </c>
      <c r="AA221">
        <v>160.94607600000001</v>
      </c>
      <c r="AB221">
        <v>4.517747</v>
      </c>
      <c r="AC221">
        <v>57.133575</v>
      </c>
      <c r="AD221" s="1">
        <v>416</v>
      </c>
      <c r="AE221">
        <v>0</v>
      </c>
      <c r="AF221">
        <v>35</v>
      </c>
      <c r="AG221">
        <v>75</v>
      </c>
      <c r="AH221">
        <v>13.889447000000001</v>
      </c>
      <c r="AI221">
        <v>11.6</v>
      </c>
      <c r="AJ221">
        <v>0</v>
      </c>
      <c r="AK221">
        <v>3</v>
      </c>
      <c r="AL221">
        <v>1560</v>
      </c>
      <c r="AM221" t="s">
        <v>714</v>
      </c>
      <c r="AN221" t="s">
        <v>1220</v>
      </c>
      <c r="AO221">
        <v>2125.6460000000002</v>
      </c>
      <c r="AR221" t="s">
        <v>117</v>
      </c>
      <c r="AS221" t="s">
        <v>122</v>
      </c>
      <c r="AT221" t="s">
        <v>309</v>
      </c>
      <c r="AU221" t="s">
        <v>713</v>
      </c>
      <c r="AV221" t="s">
        <v>48</v>
      </c>
      <c r="AW221">
        <v>2</v>
      </c>
      <c r="BB221">
        <v>0.93194455165081735</v>
      </c>
      <c r="BC221" t="s">
        <v>67</v>
      </c>
      <c r="BF221" t="s">
        <v>117</v>
      </c>
      <c r="BG221" t="s">
        <v>122</v>
      </c>
      <c r="BH221" t="s">
        <v>713</v>
      </c>
      <c r="BI221">
        <v>3105</v>
      </c>
      <c r="BJ221">
        <v>2</v>
      </c>
      <c r="BK221" t="s">
        <v>309</v>
      </c>
      <c r="BL221" t="s">
        <v>296</v>
      </c>
      <c r="BM221">
        <v>0.93194455165081735</v>
      </c>
      <c r="BN221" t="s">
        <v>67</v>
      </c>
      <c r="BO221" t="s">
        <v>179</v>
      </c>
      <c r="BP221">
        <v>2235.4520000000002</v>
      </c>
    </row>
    <row r="222" spans="1:68" ht="16.5">
      <c r="A222" s="108" t="str">
        <f t="shared" si="102"/>
        <v>삼환교통</v>
      </c>
      <c r="B222" s="109" t="str">
        <f t="shared" si="118"/>
        <v>장진태</v>
      </c>
      <c r="C222" s="110" t="str">
        <f t="shared" si="103"/>
        <v>F</v>
      </c>
      <c r="D222" s="111">
        <f t="shared" si="104"/>
        <v>0.750352530114482</v>
      </c>
      <c r="E222" s="112">
        <f t="shared" si="105"/>
        <v>7643</v>
      </c>
      <c r="F222" s="113" t="str">
        <f t="shared" si="106"/>
        <v>62</v>
      </c>
      <c r="G222" s="114" t="str">
        <f t="shared" si="107"/>
        <v>72아1131</v>
      </c>
      <c r="H222" s="115">
        <f t="shared" si="108"/>
        <v>14</v>
      </c>
      <c r="I222" s="116">
        <f t="shared" si="119"/>
        <v>2263.4299999999998</v>
      </c>
      <c r="J222" s="117">
        <f t="shared" si="109"/>
        <v>2.4365970405828035E-2</v>
      </c>
      <c r="K222" s="117">
        <f t="shared" si="110"/>
        <v>0.37669133743304062</v>
      </c>
      <c r="L222" s="117">
        <f t="shared" si="111"/>
        <v>0.26243356322042211</v>
      </c>
      <c r="M222" s="118">
        <f t="shared" si="112"/>
        <v>11.865</v>
      </c>
      <c r="N222" s="119">
        <f t="shared" si="113"/>
        <v>0.13254220364667785</v>
      </c>
      <c r="O222" s="119">
        <f t="shared" si="114"/>
        <v>12.32642493914104</v>
      </c>
      <c r="P222" s="220">
        <f t="shared" si="115"/>
        <v>14</v>
      </c>
      <c r="Q222" s="221">
        <f t="shared" si="116"/>
        <v>3</v>
      </c>
      <c r="R222" s="221">
        <f t="shared" si="117"/>
        <v>279</v>
      </c>
      <c r="T222">
        <v>514</v>
      </c>
      <c r="U222">
        <v>7643</v>
      </c>
      <c r="V222" t="s">
        <v>715</v>
      </c>
      <c r="W222">
        <v>2263.4299999999998</v>
      </c>
      <c r="X222">
        <v>1246.443</v>
      </c>
      <c r="Y222">
        <v>1.8160000000000001</v>
      </c>
      <c r="Z222">
        <v>11.865</v>
      </c>
      <c r="AA222">
        <v>165.244968</v>
      </c>
      <c r="AB222">
        <v>4.0263540000000004</v>
      </c>
      <c r="AC222">
        <v>62.246347999999998</v>
      </c>
      <c r="AD222" s="1">
        <v>594</v>
      </c>
      <c r="AE222">
        <v>3</v>
      </c>
      <c r="AF222">
        <v>279</v>
      </c>
      <c r="AG222">
        <v>67</v>
      </c>
      <c r="AH222">
        <v>13.697421</v>
      </c>
      <c r="AI222">
        <v>52.4</v>
      </c>
      <c r="AJ222">
        <v>0</v>
      </c>
      <c r="AK222">
        <v>14</v>
      </c>
      <c r="AL222">
        <v>1517</v>
      </c>
      <c r="AM222" t="s">
        <v>716</v>
      </c>
      <c r="AN222" t="s">
        <v>1221</v>
      </c>
      <c r="AO222">
        <v>514.27099999999996</v>
      </c>
      <c r="AR222" t="s">
        <v>117</v>
      </c>
      <c r="AS222" t="s">
        <v>122</v>
      </c>
      <c r="AT222" t="s">
        <v>315</v>
      </c>
      <c r="AU222" t="s">
        <v>715</v>
      </c>
      <c r="AV222" t="s">
        <v>48</v>
      </c>
      <c r="AW222">
        <v>14</v>
      </c>
      <c r="BB222">
        <v>0.750352530114482</v>
      </c>
      <c r="BC222" t="s">
        <v>69</v>
      </c>
      <c r="BF222" t="s">
        <v>117</v>
      </c>
      <c r="BG222" t="s">
        <v>122</v>
      </c>
      <c r="BH222" t="s">
        <v>715</v>
      </c>
      <c r="BI222">
        <v>7643</v>
      </c>
      <c r="BJ222">
        <v>14</v>
      </c>
      <c r="BK222" t="s">
        <v>315</v>
      </c>
      <c r="BL222" t="s">
        <v>311</v>
      </c>
      <c r="BM222">
        <v>0.750352530114482</v>
      </c>
      <c r="BN222" t="s">
        <v>69</v>
      </c>
      <c r="BO222" t="s">
        <v>191</v>
      </c>
      <c r="BP222">
        <v>2263.4300000000003</v>
      </c>
    </row>
    <row r="223" spans="1:68" ht="16.5">
      <c r="A223" s="125" t="str">
        <f t="shared" si="102"/>
        <v>삼환교통</v>
      </c>
      <c r="B223" s="126" t="str">
        <f t="shared" si="118"/>
        <v>장천웅</v>
      </c>
      <c r="C223" s="127" t="str">
        <f t="shared" si="103"/>
        <v>F</v>
      </c>
      <c r="D223" s="128">
        <f t="shared" si="104"/>
        <v>0.78608258215619997</v>
      </c>
      <c r="E223" s="129">
        <f t="shared" si="105"/>
        <v>5354</v>
      </c>
      <c r="F223" s="130" t="str">
        <f t="shared" si="106"/>
        <v>58</v>
      </c>
      <c r="G223" s="131" t="str">
        <f t="shared" si="107"/>
        <v>72아1193</v>
      </c>
      <c r="H223" s="132">
        <f t="shared" si="108"/>
        <v>2</v>
      </c>
      <c r="I223" s="133">
        <f t="shared" si="119"/>
        <v>2186.9659999999999</v>
      </c>
      <c r="J223" s="134">
        <f t="shared" si="109"/>
        <v>1.6530159011681853E-2</v>
      </c>
      <c r="K223" s="134">
        <f t="shared" si="110"/>
        <v>0.36019148373784221</v>
      </c>
      <c r="L223" s="134">
        <f t="shared" si="111"/>
        <v>0.26978014290116992</v>
      </c>
      <c r="M223" s="135">
        <f t="shared" si="112"/>
        <v>11.343</v>
      </c>
      <c r="N223" s="136">
        <f t="shared" si="113"/>
        <v>4.5725447949350836E-2</v>
      </c>
      <c r="O223" s="136">
        <f t="shared" si="114"/>
        <v>18.061551939993581</v>
      </c>
      <c r="P223" s="218">
        <f t="shared" si="115"/>
        <v>3</v>
      </c>
      <c r="Q223" s="219">
        <f t="shared" si="116"/>
        <v>1</v>
      </c>
      <c r="R223" s="219">
        <f t="shared" si="117"/>
        <v>395</v>
      </c>
      <c r="T223">
        <v>514</v>
      </c>
      <c r="U223">
        <v>5354</v>
      </c>
      <c r="V223" t="s">
        <v>717</v>
      </c>
      <c r="W223">
        <v>2186.9659999999999</v>
      </c>
      <c r="X223">
        <v>958.822</v>
      </c>
      <c r="Y223">
        <v>2.2810000000000001</v>
      </c>
      <c r="Z223">
        <v>11.343</v>
      </c>
      <c r="AA223">
        <v>145.523585</v>
      </c>
      <c r="AB223">
        <v>2.4055279999999999</v>
      </c>
      <c r="AC223">
        <v>52.416356</v>
      </c>
      <c r="AD223" s="1">
        <v>590</v>
      </c>
      <c r="AE223">
        <v>1</v>
      </c>
      <c r="AF223">
        <v>395</v>
      </c>
      <c r="AG223">
        <v>74</v>
      </c>
      <c r="AH223">
        <v>15.028257999999999</v>
      </c>
      <c r="AI223">
        <v>1003.5</v>
      </c>
      <c r="AJ223">
        <v>0</v>
      </c>
      <c r="AK223">
        <v>3</v>
      </c>
      <c r="AL223">
        <v>2456</v>
      </c>
      <c r="AM223" t="s">
        <v>718</v>
      </c>
      <c r="AN223" t="s">
        <v>1222</v>
      </c>
      <c r="AO223">
        <v>2110.1019999999999</v>
      </c>
      <c r="AR223" t="s">
        <v>117</v>
      </c>
      <c r="AS223" t="s">
        <v>121</v>
      </c>
      <c r="AT223" t="s">
        <v>272</v>
      </c>
      <c r="AU223" t="s">
        <v>717</v>
      </c>
      <c r="AV223" t="s">
        <v>48</v>
      </c>
      <c r="AW223">
        <v>2</v>
      </c>
      <c r="BB223">
        <v>0.78608258215619997</v>
      </c>
      <c r="BC223" t="s">
        <v>69</v>
      </c>
      <c r="BF223" t="s">
        <v>117</v>
      </c>
      <c r="BG223" t="s">
        <v>121</v>
      </c>
      <c r="BH223" t="s">
        <v>717</v>
      </c>
      <c r="BI223">
        <v>5354</v>
      </c>
      <c r="BJ223">
        <v>2</v>
      </c>
      <c r="BK223" t="s">
        <v>272</v>
      </c>
      <c r="BL223" t="s">
        <v>351</v>
      </c>
      <c r="BM223">
        <v>0.78608258215619997</v>
      </c>
      <c r="BN223" t="s">
        <v>69</v>
      </c>
      <c r="BO223" t="s">
        <v>191</v>
      </c>
      <c r="BP223">
        <v>2186.9659999999999</v>
      </c>
    </row>
    <row r="224" spans="1:68" ht="16.5">
      <c r="A224" s="108" t="str">
        <f t="shared" si="102"/>
        <v>삼환교통</v>
      </c>
      <c r="B224" s="109" t="str">
        <f t="shared" si="118"/>
        <v>장훈</v>
      </c>
      <c r="C224" s="110" t="str">
        <f t="shared" si="103"/>
        <v>C</v>
      </c>
      <c r="D224" s="111">
        <f t="shared" si="104"/>
        <v>0.85837570329377477</v>
      </c>
      <c r="E224" s="112">
        <f t="shared" si="105"/>
        <v>8002</v>
      </c>
      <c r="F224" s="113" t="str">
        <f t="shared" si="106"/>
        <v>4</v>
      </c>
      <c r="G224" s="114" t="str">
        <f t="shared" si="107"/>
        <v>72아1220</v>
      </c>
      <c r="H224" s="115">
        <f t="shared" si="108"/>
        <v>2</v>
      </c>
      <c r="I224" s="116">
        <f t="shared" si="119"/>
        <v>1791.096</v>
      </c>
      <c r="J224" s="117">
        <f t="shared" si="109"/>
        <v>8.33447841818356E-3</v>
      </c>
      <c r="K224" s="117">
        <f t="shared" si="110"/>
        <v>0.3271763770185197</v>
      </c>
      <c r="L224" s="117">
        <f t="shared" si="111"/>
        <v>0.2657590659573803</v>
      </c>
      <c r="M224" s="118">
        <f t="shared" si="112"/>
        <v>10.297000000000001</v>
      </c>
      <c r="N224" s="119">
        <f t="shared" si="113"/>
        <v>0.16749520963700437</v>
      </c>
      <c r="O224" s="119">
        <f t="shared" si="114"/>
        <v>20.769405994988542</v>
      </c>
      <c r="P224" s="220">
        <f t="shared" si="115"/>
        <v>3</v>
      </c>
      <c r="Q224" s="221">
        <f t="shared" si="116"/>
        <v>3</v>
      </c>
      <c r="R224" s="221">
        <f t="shared" si="117"/>
        <v>372</v>
      </c>
      <c r="T224">
        <v>514</v>
      </c>
      <c r="U224">
        <v>8002</v>
      </c>
      <c r="V224" t="s">
        <v>719</v>
      </c>
      <c r="W224">
        <v>1791.096</v>
      </c>
      <c r="X224">
        <v>718.33500000000004</v>
      </c>
      <c r="Y224">
        <v>2.4929999999999999</v>
      </c>
      <c r="Z224">
        <v>10.297000000000001</v>
      </c>
      <c r="AA224">
        <v>108.28164099999999</v>
      </c>
      <c r="AB224">
        <v>0.90247100000000002</v>
      </c>
      <c r="AC224">
        <v>35.427194999999998</v>
      </c>
      <c r="AD224" s="1">
        <v>476</v>
      </c>
      <c r="AE224">
        <v>3</v>
      </c>
      <c r="AF224">
        <v>372</v>
      </c>
      <c r="AG224">
        <v>71</v>
      </c>
      <c r="AH224">
        <v>16.541086</v>
      </c>
      <c r="AI224">
        <v>73.599999999999994</v>
      </c>
      <c r="AJ224">
        <v>0</v>
      </c>
      <c r="AK224">
        <v>3</v>
      </c>
      <c r="AL224">
        <v>742</v>
      </c>
      <c r="AM224" t="s">
        <v>720</v>
      </c>
      <c r="AN224" t="s">
        <v>1223</v>
      </c>
      <c r="AO224">
        <v>1704.682</v>
      </c>
      <c r="AR224" t="s">
        <v>117</v>
      </c>
      <c r="AS224" t="s">
        <v>120</v>
      </c>
      <c r="AT224" t="s">
        <v>257</v>
      </c>
      <c r="AU224" t="s">
        <v>719</v>
      </c>
      <c r="AV224" t="s">
        <v>48</v>
      </c>
      <c r="AW224">
        <v>2</v>
      </c>
      <c r="BB224">
        <v>0.85837570329377477</v>
      </c>
      <c r="BC224" t="s">
        <v>68</v>
      </c>
      <c r="BF224" t="s">
        <v>117</v>
      </c>
      <c r="BG224" t="s">
        <v>120</v>
      </c>
      <c r="BH224" t="s">
        <v>719</v>
      </c>
      <c r="BI224">
        <v>8002</v>
      </c>
      <c r="BJ224">
        <v>2</v>
      </c>
      <c r="BK224" t="s">
        <v>257</v>
      </c>
      <c r="BL224" t="s">
        <v>351</v>
      </c>
      <c r="BM224">
        <v>0.85837570329377477</v>
      </c>
      <c r="BN224" t="s">
        <v>68</v>
      </c>
      <c r="BO224" t="s">
        <v>180</v>
      </c>
      <c r="BP224">
        <v>1791.096</v>
      </c>
    </row>
    <row r="225" spans="1:68" ht="16.5">
      <c r="A225" s="125" t="str">
        <f t="shared" si="102"/>
        <v>삼환교통</v>
      </c>
      <c r="B225" s="126" t="str">
        <f t="shared" si="118"/>
        <v>전기영</v>
      </c>
      <c r="C225" s="127" t="str">
        <f t="shared" si="103"/>
        <v>F</v>
      </c>
      <c r="D225" s="128">
        <f t="shared" si="104"/>
        <v>0.79855998326151045</v>
      </c>
      <c r="E225" s="129">
        <f t="shared" si="105"/>
        <v>7103</v>
      </c>
      <c r="F225" s="130" t="str">
        <f t="shared" si="106"/>
        <v>14</v>
      </c>
      <c r="G225" s="131" t="str">
        <f t="shared" si="107"/>
        <v>70바3178</v>
      </c>
      <c r="H225" s="132">
        <f t="shared" si="108"/>
        <v>5</v>
      </c>
      <c r="I225" s="133">
        <f t="shared" si="119"/>
        <v>720.01700000000005</v>
      </c>
      <c r="J225" s="134">
        <f t="shared" si="109"/>
        <v>2.8080913998410215E-2</v>
      </c>
      <c r="K225" s="134">
        <f t="shared" si="110"/>
        <v>0.36534915171095839</v>
      </c>
      <c r="L225" s="134">
        <f t="shared" si="111"/>
        <v>0.19305099740700565</v>
      </c>
      <c r="M225" s="135">
        <f t="shared" si="112"/>
        <v>13.64</v>
      </c>
      <c r="N225" s="136">
        <f t="shared" si="113"/>
        <v>0.27777121929065562</v>
      </c>
      <c r="O225" s="136">
        <f t="shared" si="114"/>
        <v>21.666155104671137</v>
      </c>
      <c r="P225" s="218">
        <f t="shared" si="115"/>
        <v>13</v>
      </c>
      <c r="Q225" s="219">
        <f t="shared" si="116"/>
        <v>2</v>
      </c>
      <c r="R225" s="219">
        <f t="shared" si="117"/>
        <v>156</v>
      </c>
      <c r="T225">
        <v>514</v>
      </c>
      <c r="U225">
        <v>7103</v>
      </c>
      <c r="V225" t="s">
        <v>1224</v>
      </c>
      <c r="W225">
        <v>720.01700000000005</v>
      </c>
      <c r="X225">
        <v>417.96300000000002</v>
      </c>
      <c r="Y225">
        <v>1.7230000000000001</v>
      </c>
      <c r="Z225">
        <v>13.64</v>
      </c>
      <c r="AA225">
        <v>44.286378999999997</v>
      </c>
      <c r="AB225">
        <v>1.2436020000000001</v>
      </c>
      <c r="AC225">
        <v>16.179991000000001</v>
      </c>
      <c r="AD225" s="1">
        <v>139</v>
      </c>
      <c r="AE225">
        <v>2</v>
      </c>
      <c r="AF225">
        <v>156</v>
      </c>
      <c r="AG225">
        <v>78</v>
      </c>
      <c r="AH225">
        <v>16.258203999999999</v>
      </c>
      <c r="AI225">
        <v>402.4</v>
      </c>
      <c r="AJ225">
        <v>0</v>
      </c>
      <c r="AK225">
        <v>13</v>
      </c>
      <c r="AL225">
        <v>4811</v>
      </c>
      <c r="AM225" t="s">
        <v>1225</v>
      </c>
      <c r="AN225" t="s">
        <v>1226</v>
      </c>
      <c r="AO225">
        <v>246.72200000000001</v>
      </c>
      <c r="AR225" t="s">
        <v>117</v>
      </c>
      <c r="AS225" t="s">
        <v>118</v>
      </c>
      <c r="AT225" t="s">
        <v>216</v>
      </c>
      <c r="AU225" t="s">
        <v>1224</v>
      </c>
      <c r="AV225" t="s">
        <v>48</v>
      </c>
      <c r="AW225">
        <v>5</v>
      </c>
      <c r="BB225">
        <v>0.79855998326151045</v>
      </c>
      <c r="BC225" t="s">
        <v>69</v>
      </c>
      <c r="BF225" t="s">
        <v>117</v>
      </c>
      <c r="BG225" t="s">
        <v>118</v>
      </c>
      <c r="BH225" t="s">
        <v>1224</v>
      </c>
      <c r="BI225">
        <v>7103</v>
      </c>
      <c r="BJ225">
        <v>5</v>
      </c>
      <c r="BK225" t="s">
        <v>216</v>
      </c>
      <c r="BL225" t="s">
        <v>212</v>
      </c>
      <c r="BM225">
        <v>0.79855998326151045</v>
      </c>
      <c r="BN225" t="s">
        <v>69</v>
      </c>
      <c r="BO225" t="s">
        <v>191</v>
      </c>
      <c r="BP225">
        <v>720.01700000000005</v>
      </c>
    </row>
    <row r="226" spans="1:68" ht="16.5">
      <c r="A226" s="108" t="str">
        <f t="shared" si="102"/>
        <v>삼환교통</v>
      </c>
      <c r="B226" s="109" t="str">
        <f t="shared" si="118"/>
        <v>전상범</v>
      </c>
      <c r="C226" s="110" t="str">
        <f t="shared" si="103"/>
        <v>B</v>
      </c>
      <c r="D226" s="111">
        <f t="shared" si="104"/>
        <v>0.91939426498530541</v>
      </c>
      <c r="E226" s="112">
        <f t="shared" si="105"/>
        <v>5465</v>
      </c>
      <c r="F226" s="113" t="str">
        <f t="shared" si="106"/>
        <v>급행99</v>
      </c>
      <c r="G226" s="114" t="str">
        <f t="shared" si="107"/>
        <v>70바3183</v>
      </c>
      <c r="H226" s="115">
        <f t="shared" si="108"/>
        <v>14</v>
      </c>
      <c r="I226" s="116">
        <f t="shared" si="119"/>
        <v>2200.4810000000002</v>
      </c>
      <c r="J226" s="117">
        <f t="shared" si="109"/>
        <v>1.4290081056280253E-2</v>
      </c>
      <c r="K226" s="117">
        <f t="shared" si="110"/>
        <v>0.31800571552975665</v>
      </c>
      <c r="L226" s="117">
        <f t="shared" si="111"/>
        <v>0.22858638634007744</v>
      </c>
      <c r="M226" s="118">
        <f t="shared" si="112"/>
        <v>9.7409999999999997</v>
      </c>
      <c r="N226" s="119">
        <f t="shared" si="113"/>
        <v>4.5444609610353369E-2</v>
      </c>
      <c r="O226" s="119">
        <f t="shared" si="114"/>
        <v>8.2254743394739602</v>
      </c>
      <c r="P226" s="220">
        <f t="shared" si="115"/>
        <v>1</v>
      </c>
      <c r="Q226" s="221">
        <f t="shared" si="116"/>
        <v>1</v>
      </c>
      <c r="R226" s="221">
        <f t="shared" si="117"/>
        <v>181</v>
      </c>
      <c r="T226">
        <v>514</v>
      </c>
      <c r="U226">
        <v>5465</v>
      </c>
      <c r="V226" t="s">
        <v>721</v>
      </c>
      <c r="W226">
        <v>2200.4810000000002</v>
      </c>
      <c r="X226">
        <v>846.40899999999999</v>
      </c>
      <c r="Y226">
        <v>2.6</v>
      </c>
      <c r="Z226">
        <v>9.7409999999999997</v>
      </c>
      <c r="AA226">
        <v>128.116908</v>
      </c>
      <c r="AB226">
        <v>1.8308009999999999</v>
      </c>
      <c r="AC226">
        <v>40.741909</v>
      </c>
      <c r="AD226" s="1">
        <v>503</v>
      </c>
      <c r="AE226">
        <v>1</v>
      </c>
      <c r="AF226">
        <v>181</v>
      </c>
      <c r="AG226">
        <v>74</v>
      </c>
      <c r="AH226">
        <v>17.17557</v>
      </c>
      <c r="AI226">
        <v>437.2</v>
      </c>
      <c r="AJ226">
        <v>0</v>
      </c>
      <c r="AK226">
        <v>1</v>
      </c>
      <c r="AL226">
        <v>428</v>
      </c>
      <c r="AM226" t="s">
        <v>722</v>
      </c>
      <c r="AN226" t="s">
        <v>1227</v>
      </c>
      <c r="AO226">
        <v>264.947</v>
      </c>
      <c r="AR226" t="s">
        <v>117</v>
      </c>
      <c r="AS226" t="s">
        <v>124</v>
      </c>
      <c r="AT226" t="s">
        <v>217</v>
      </c>
      <c r="AU226" t="s">
        <v>721</v>
      </c>
      <c r="AV226" t="s">
        <v>48</v>
      </c>
      <c r="AW226">
        <v>14</v>
      </c>
      <c r="BB226">
        <v>0.91939426498530541</v>
      </c>
      <c r="BC226" t="s">
        <v>67</v>
      </c>
      <c r="BF226" t="s">
        <v>117</v>
      </c>
      <c r="BG226" t="s">
        <v>124</v>
      </c>
      <c r="BH226" t="s">
        <v>721</v>
      </c>
      <c r="BI226">
        <v>5465</v>
      </c>
      <c r="BJ226">
        <v>14</v>
      </c>
      <c r="BK226" t="s">
        <v>217</v>
      </c>
      <c r="BL226" t="s">
        <v>285</v>
      </c>
      <c r="BM226">
        <v>0.91939426498530541</v>
      </c>
      <c r="BN226" t="s">
        <v>67</v>
      </c>
      <c r="BO226" t="s">
        <v>179</v>
      </c>
      <c r="BP226">
        <v>2200.4810000000002</v>
      </c>
    </row>
    <row r="227" spans="1:68" ht="16.5">
      <c r="A227" s="125" t="str">
        <f t="shared" si="102"/>
        <v>삼환교통</v>
      </c>
      <c r="B227" s="126" t="str">
        <f t="shared" si="118"/>
        <v>전상훈</v>
      </c>
      <c r="C227" s="127" t="str">
        <f t="shared" si="103"/>
        <v>C</v>
      </c>
      <c r="D227" s="128">
        <f t="shared" si="104"/>
        <v>0.89655172413793105</v>
      </c>
      <c r="E227" s="129">
        <f t="shared" si="105"/>
        <v>3655</v>
      </c>
      <c r="F227" s="130" t="str">
        <f t="shared" si="106"/>
        <v>급행99</v>
      </c>
      <c r="G227" s="131" t="str">
        <f t="shared" si="107"/>
        <v>70바3124</v>
      </c>
      <c r="H227" s="132">
        <f t="shared" si="108"/>
        <v>1</v>
      </c>
      <c r="I227" s="133">
        <f t="shared" si="119"/>
        <v>2260.288</v>
      </c>
      <c r="J227" s="134">
        <f t="shared" si="109"/>
        <v>1.6514129975156177E-2</v>
      </c>
      <c r="K227" s="134">
        <f t="shared" si="110"/>
        <v>0.34184925375193675</v>
      </c>
      <c r="L227" s="134">
        <f t="shared" si="111"/>
        <v>0.21590169040405471</v>
      </c>
      <c r="M227" s="135">
        <f t="shared" si="112"/>
        <v>12.465</v>
      </c>
      <c r="N227" s="136">
        <f t="shared" si="113"/>
        <v>0</v>
      </c>
      <c r="O227" s="136">
        <f t="shared" si="114"/>
        <v>5.4417844097743293</v>
      </c>
      <c r="P227" s="218">
        <f t="shared" si="115"/>
        <v>21</v>
      </c>
      <c r="Q227" s="219">
        <f t="shared" si="116"/>
        <v>0</v>
      </c>
      <c r="R227" s="219">
        <f t="shared" si="117"/>
        <v>123</v>
      </c>
      <c r="T227">
        <v>514</v>
      </c>
      <c r="U227">
        <v>3655</v>
      </c>
      <c r="V227" t="s">
        <v>723</v>
      </c>
      <c r="W227">
        <v>2260.288</v>
      </c>
      <c r="X227">
        <v>869.49699999999996</v>
      </c>
      <c r="Y227">
        <v>2.6</v>
      </c>
      <c r="Z227">
        <v>12.465</v>
      </c>
      <c r="AA227">
        <v>123.2097</v>
      </c>
      <c r="AB227">
        <v>2.0347010000000001</v>
      </c>
      <c r="AC227">
        <v>42.119143999999999</v>
      </c>
      <c r="AD227" s="1">
        <v>488</v>
      </c>
      <c r="AE227">
        <v>0</v>
      </c>
      <c r="AF227">
        <v>123</v>
      </c>
      <c r="AG227">
        <v>71</v>
      </c>
      <c r="AH227">
        <v>18.345048999999999</v>
      </c>
      <c r="AI227">
        <v>257.3</v>
      </c>
      <c r="AJ227">
        <v>0</v>
      </c>
      <c r="AK227">
        <v>21</v>
      </c>
      <c r="AL227">
        <v>3703</v>
      </c>
      <c r="AM227" t="s">
        <v>724</v>
      </c>
      <c r="AN227" t="s">
        <v>1228</v>
      </c>
      <c r="AO227">
        <v>2260.288</v>
      </c>
      <c r="AR227" t="s">
        <v>117</v>
      </c>
      <c r="AS227" t="s">
        <v>124</v>
      </c>
      <c r="AT227" t="s">
        <v>343</v>
      </c>
      <c r="AU227" t="s">
        <v>723</v>
      </c>
      <c r="AV227" t="s">
        <v>48</v>
      </c>
      <c r="AW227">
        <v>1</v>
      </c>
      <c r="BB227">
        <v>0.89655172413793105</v>
      </c>
      <c r="BC227" t="s">
        <v>68</v>
      </c>
      <c r="BF227" t="s">
        <v>117</v>
      </c>
      <c r="BG227" t="s">
        <v>124</v>
      </c>
      <c r="BH227" t="s">
        <v>723</v>
      </c>
      <c r="BI227">
        <v>3655</v>
      </c>
      <c r="BJ227">
        <v>1</v>
      </c>
      <c r="BK227" t="s">
        <v>343</v>
      </c>
      <c r="BL227" t="s">
        <v>178</v>
      </c>
      <c r="BM227">
        <v>0.89655172413793105</v>
      </c>
      <c r="BN227" t="s">
        <v>68</v>
      </c>
      <c r="BO227" t="s">
        <v>180</v>
      </c>
      <c r="BP227">
        <v>2260.288</v>
      </c>
    </row>
    <row r="228" spans="1:68" ht="16.5">
      <c r="A228" s="108" t="str">
        <f t="shared" si="102"/>
        <v>삼환교통</v>
      </c>
      <c r="B228" s="109" t="str">
        <f t="shared" si="118"/>
        <v>전성환</v>
      </c>
      <c r="C228" s="110" t="str">
        <f t="shared" si="103"/>
        <v>D</v>
      </c>
      <c r="D228" s="111">
        <f t="shared" si="104"/>
        <v>0.84269230769230763</v>
      </c>
      <c r="E228" s="112">
        <f t="shared" si="105"/>
        <v>3021</v>
      </c>
      <c r="F228" s="113" t="str">
        <f t="shared" si="106"/>
        <v>79</v>
      </c>
      <c r="G228" s="114" t="str">
        <f t="shared" si="107"/>
        <v>70바3190</v>
      </c>
      <c r="H228" s="115">
        <f t="shared" si="108"/>
        <v>1</v>
      </c>
      <c r="I228" s="116">
        <f t="shared" si="119"/>
        <v>2158.761</v>
      </c>
      <c r="J228" s="117">
        <f t="shared" si="109"/>
        <v>1.5648035467546E-2</v>
      </c>
      <c r="K228" s="117">
        <f t="shared" si="110"/>
        <v>0.38482316131772348</v>
      </c>
      <c r="L228" s="117">
        <f t="shared" si="111"/>
        <v>6.3462328622760925E-2</v>
      </c>
      <c r="M228" s="118">
        <f t="shared" si="112"/>
        <v>10.138</v>
      </c>
      <c r="N228" s="119">
        <f t="shared" si="113"/>
        <v>0</v>
      </c>
      <c r="O228" s="119">
        <f t="shared" si="114"/>
        <v>14.545380428866373</v>
      </c>
      <c r="P228" s="220">
        <f t="shared" si="115"/>
        <v>27</v>
      </c>
      <c r="Q228" s="221">
        <f t="shared" si="116"/>
        <v>0</v>
      </c>
      <c r="R228" s="221">
        <f t="shared" si="117"/>
        <v>314</v>
      </c>
      <c r="T228">
        <v>514</v>
      </c>
      <c r="U228">
        <v>3021</v>
      </c>
      <c r="V228" t="s">
        <v>725</v>
      </c>
      <c r="W228">
        <v>2158.761</v>
      </c>
      <c r="X228">
        <v>985.19</v>
      </c>
      <c r="Y228">
        <v>2.1909999999999998</v>
      </c>
      <c r="Z228">
        <v>10.138</v>
      </c>
      <c r="AA228">
        <v>129.49663899999999</v>
      </c>
      <c r="AB228">
        <v>2.0263680000000002</v>
      </c>
      <c r="AC228">
        <v>49.833306</v>
      </c>
      <c r="AD228" s="1">
        <v>137</v>
      </c>
      <c r="AE228">
        <v>0</v>
      </c>
      <c r="AF228">
        <v>314</v>
      </c>
      <c r="AG228">
        <v>91</v>
      </c>
      <c r="AH228">
        <v>16.670400999999998</v>
      </c>
      <c r="AI228">
        <v>993.2</v>
      </c>
      <c r="AJ228">
        <v>11.5</v>
      </c>
      <c r="AK228">
        <v>27</v>
      </c>
      <c r="AL228">
        <v>7507</v>
      </c>
      <c r="AM228" t="s">
        <v>726</v>
      </c>
      <c r="AN228" t="s">
        <v>1229</v>
      </c>
      <c r="AO228">
        <v>2158.761</v>
      </c>
      <c r="AR228" t="s">
        <v>117</v>
      </c>
      <c r="AS228" t="s">
        <v>123</v>
      </c>
      <c r="AT228" t="s">
        <v>335</v>
      </c>
      <c r="AU228" t="s">
        <v>725</v>
      </c>
      <c r="AV228" t="s">
        <v>48</v>
      </c>
      <c r="AW228">
        <v>1</v>
      </c>
      <c r="BB228">
        <v>0.84269230769230763</v>
      </c>
      <c r="BC228" t="s">
        <v>66</v>
      </c>
      <c r="BF228" t="s">
        <v>117</v>
      </c>
      <c r="BG228" t="s">
        <v>123</v>
      </c>
      <c r="BH228" t="s">
        <v>725</v>
      </c>
      <c r="BI228">
        <v>3021</v>
      </c>
      <c r="BJ228">
        <v>1</v>
      </c>
      <c r="BK228" t="s">
        <v>335</v>
      </c>
      <c r="BL228" t="s">
        <v>178</v>
      </c>
      <c r="BM228">
        <v>0.84269230769230763</v>
      </c>
      <c r="BN228" t="s">
        <v>66</v>
      </c>
      <c r="BO228" t="s">
        <v>182</v>
      </c>
      <c r="BP228">
        <v>2158.761</v>
      </c>
    </row>
    <row r="229" spans="1:68" ht="16.5">
      <c r="A229" s="125" t="str">
        <f t="shared" si="102"/>
        <v>삼환교통</v>
      </c>
      <c r="B229" s="126" t="str">
        <f t="shared" si="118"/>
        <v>정기수</v>
      </c>
      <c r="C229" s="127" t="str">
        <f t="shared" si="103"/>
        <v>S</v>
      </c>
      <c r="D229" s="128">
        <f t="shared" si="104"/>
        <v>1.0898971745454769</v>
      </c>
      <c r="E229" s="129">
        <f t="shared" si="105"/>
        <v>7049</v>
      </c>
      <c r="F229" s="130" t="str">
        <f t="shared" si="106"/>
        <v>급행99</v>
      </c>
      <c r="G229" s="131" t="str">
        <f t="shared" si="107"/>
        <v>70바3134</v>
      </c>
      <c r="H229" s="132">
        <f t="shared" si="108"/>
        <v>2</v>
      </c>
      <c r="I229" s="133">
        <f t="shared" si="119"/>
        <v>2990.2109999999998</v>
      </c>
      <c r="J229" s="134">
        <f t="shared" si="109"/>
        <v>1.9947100371233976E-2</v>
      </c>
      <c r="K229" s="134">
        <f t="shared" si="110"/>
        <v>0.33341497570318601</v>
      </c>
      <c r="L229" s="134">
        <f t="shared" si="111"/>
        <v>0.21637269075660548</v>
      </c>
      <c r="M229" s="135">
        <f t="shared" si="112"/>
        <v>10.705</v>
      </c>
      <c r="N229" s="136">
        <f t="shared" si="113"/>
        <v>6.6884912134963059E-2</v>
      </c>
      <c r="O229" s="136">
        <f t="shared" si="114"/>
        <v>4.3809617448400804</v>
      </c>
      <c r="P229" s="218">
        <f t="shared" si="115"/>
        <v>6</v>
      </c>
      <c r="Q229" s="219">
        <f t="shared" si="116"/>
        <v>2</v>
      </c>
      <c r="R229" s="219">
        <f t="shared" si="117"/>
        <v>131</v>
      </c>
      <c r="T229">
        <v>514</v>
      </c>
      <c r="U229">
        <v>7049</v>
      </c>
      <c r="V229" t="s">
        <v>727</v>
      </c>
      <c r="W229">
        <v>2990.2109999999998</v>
      </c>
      <c r="X229">
        <v>1222.327</v>
      </c>
      <c r="Y229">
        <v>2.4460000000000002</v>
      </c>
      <c r="Z229">
        <v>10.705</v>
      </c>
      <c r="AA229">
        <v>160.79885999999999</v>
      </c>
      <c r="AB229">
        <v>3.207471</v>
      </c>
      <c r="AC229">
        <v>53.612748000000003</v>
      </c>
      <c r="AD229" s="1">
        <v>647</v>
      </c>
      <c r="AE229">
        <v>2</v>
      </c>
      <c r="AF229">
        <v>131</v>
      </c>
      <c r="AG229">
        <v>76</v>
      </c>
      <c r="AH229">
        <v>18.595970999999999</v>
      </c>
      <c r="AI229">
        <v>676.2</v>
      </c>
      <c r="AJ229">
        <v>0</v>
      </c>
      <c r="AK229">
        <v>6</v>
      </c>
      <c r="AL229">
        <v>179</v>
      </c>
      <c r="AM229" t="s">
        <v>728</v>
      </c>
      <c r="AN229" t="s">
        <v>1230</v>
      </c>
      <c r="AO229">
        <v>2695.4989999999998</v>
      </c>
      <c r="AR229" t="s">
        <v>117</v>
      </c>
      <c r="AS229" t="s">
        <v>124</v>
      </c>
      <c r="AT229" t="s">
        <v>210</v>
      </c>
      <c r="AU229" t="s">
        <v>727</v>
      </c>
      <c r="AV229" t="s">
        <v>48</v>
      </c>
      <c r="AW229">
        <v>2</v>
      </c>
      <c r="BB229">
        <v>1.0898971745454769</v>
      </c>
      <c r="BC229" t="s">
        <v>891</v>
      </c>
      <c r="BF229" t="s">
        <v>117</v>
      </c>
      <c r="BG229" t="s">
        <v>124</v>
      </c>
      <c r="BH229" t="s">
        <v>727</v>
      </c>
      <c r="BI229">
        <v>7049</v>
      </c>
      <c r="BJ229">
        <v>2</v>
      </c>
      <c r="BK229" t="s">
        <v>210</v>
      </c>
      <c r="BL229" t="s">
        <v>350</v>
      </c>
      <c r="BM229">
        <v>1.0898971745454769</v>
      </c>
      <c r="BN229" t="s">
        <v>891</v>
      </c>
      <c r="BO229" t="s">
        <v>892</v>
      </c>
      <c r="BP229">
        <v>2990.2109999999998</v>
      </c>
    </row>
    <row r="230" spans="1:68" ht="16.5">
      <c r="A230" s="108" t="str">
        <f t="shared" si="102"/>
        <v>삼환교통</v>
      </c>
      <c r="B230" s="109" t="str">
        <f t="shared" si="118"/>
        <v>정담수</v>
      </c>
      <c r="C230" s="110" t="str">
        <f t="shared" si="103"/>
        <v>B</v>
      </c>
      <c r="D230" s="111">
        <f t="shared" si="104"/>
        <v>0.90527145682485355</v>
      </c>
      <c r="E230" s="112">
        <f t="shared" si="105"/>
        <v>1008</v>
      </c>
      <c r="F230" s="113" t="str">
        <f t="shared" si="106"/>
        <v>79</v>
      </c>
      <c r="G230" s="114" t="str">
        <f t="shared" si="107"/>
        <v>70바3194</v>
      </c>
      <c r="H230" s="115">
        <f t="shared" si="108"/>
        <v>11</v>
      </c>
      <c r="I230" s="116">
        <f t="shared" si="119"/>
        <v>2392.0230000000001</v>
      </c>
      <c r="J230" s="117">
        <f t="shared" si="109"/>
        <v>1.5918822696601727E-2</v>
      </c>
      <c r="K230" s="117">
        <f t="shared" si="110"/>
        <v>0.33794142213922662</v>
      </c>
      <c r="L230" s="117">
        <f t="shared" si="111"/>
        <v>0.1889613937658626</v>
      </c>
      <c r="M230" s="118">
        <f t="shared" si="112"/>
        <v>10.375999999999999</v>
      </c>
      <c r="N230" s="119">
        <f t="shared" si="113"/>
        <v>0.12541685426937785</v>
      </c>
      <c r="O230" s="119">
        <f t="shared" si="114"/>
        <v>23.578368602643032</v>
      </c>
      <c r="P230" s="220">
        <f t="shared" si="115"/>
        <v>5</v>
      </c>
      <c r="Q230" s="221">
        <f t="shared" si="116"/>
        <v>3</v>
      </c>
      <c r="R230" s="221">
        <f t="shared" si="117"/>
        <v>564</v>
      </c>
      <c r="T230">
        <v>514</v>
      </c>
      <c r="U230">
        <v>1008</v>
      </c>
      <c r="V230" t="s">
        <v>729</v>
      </c>
      <c r="W230">
        <v>2392.0230000000001</v>
      </c>
      <c r="X230">
        <v>1127.5260000000001</v>
      </c>
      <c r="Y230">
        <v>2.121</v>
      </c>
      <c r="Z230">
        <v>10.375999999999999</v>
      </c>
      <c r="AA230">
        <v>138.47801699999999</v>
      </c>
      <c r="AB230">
        <v>2.2044069999999998</v>
      </c>
      <c r="AC230">
        <v>46.797457999999999</v>
      </c>
      <c r="AD230" s="1">
        <v>452</v>
      </c>
      <c r="AE230">
        <v>3</v>
      </c>
      <c r="AF230">
        <v>564</v>
      </c>
      <c r="AG230">
        <v>84</v>
      </c>
      <c r="AH230">
        <v>17.273665000000001</v>
      </c>
      <c r="AI230">
        <v>1137.9000000000001</v>
      </c>
      <c r="AJ230">
        <v>0</v>
      </c>
      <c r="AK230">
        <v>5</v>
      </c>
      <c r="AL230">
        <v>1173</v>
      </c>
      <c r="AM230" t="s">
        <v>730</v>
      </c>
      <c r="AN230" t="s">
        <v>1231</v>
      </c>
      <c r="AO230">
        <v>604.33000000000004</v>
      </c>
      <c r="AR230" t="s">
        <v>117</v>
      </c>
      <c r="AS230" t="s">
        <v>123</v>
      </c>
      <c r="AT230" t="s">
        <v>336</v>
      </c>
      <c r="AU230" t="s">
        <v>729</v>
      </c>
      <c r="AV230" t="s">
        <v>48</v>
      </c>
      <c r="AW230">
        <v>11</v>
      </c>
      <c r="BB230">
        <v>0.90527145682485355</v>
      </c>
      <c r="BC230" t="s">
        <v>67</v>
      </c>
      <c r="BF230" t="s">
        <v>117</v>
      </c>
      <c r="BG230" t="s">
        <v>123</v>
      </c>
      <c r="BH230" t="s">
        <v>729</v>
      </c>
      <c r="BI230">
        <v>1008</v>
      </c>
      <c r="BJ230">
        <v>11</v>
      </c>
      <c r="BK230" t="s">
        <v>336</v>
      </c>
      <c r="BL230" t="s">
        <v>322</v>
      </c>
      <c r="BM230">
        <v>0.90527145682485355</v>
      </c>
      <c r="BN230" t="s">
        <v>67</v>
      </c>
      <c r="BO230" t="s">
        <v>179</v>
      </c>
      <c r="BP230">
        <v>2392.0230000000001</v>
      </c>
    </row>
    <row r="231" spans="1:68" ht="16.5">
      <c r="A231" s="125" t="str">
        <f t="shared" si="102"/>
        <v>삼환교통</v>
      </c>
      <c r="B231" s="126" t="str">
        <f t="shared" si="118"/>
        <v>정병현</v>
      </c>
      <c r="C231" s="127" t="str">
        <f t="shared" si="103"/>
        <v>F</v>
      </c>
      <c r="D231" s="128">
        <f t="shared" si="104"/>
        <v>0.77932501729960424</v>
      </c>
      <c r="E231" s="129">
        <f t="shared" si="105"/>
        <v>4283</v>
      </c>
      <c r="F231" s="130" t="str">
        <f t="shared" si="106"/>
        <v>14</v>
      </c>
      <c r="G231" s="131" t="str">
        <f t="shared" si="107"/>
        <v>70바3162</v>
      </c>
      <c r="H231" s="132">
        <f t="shared" si="108"/>
        <v>5</v>
      </c>
      <c r="I231" s="133">
        <f t="shared" si="119"/>
        <v>645.79499999999996</v>
      </c>
      <c r="J231" s="134">
        <f t="shared" si="109"/>
        <v>3.5613435790199162E-2</v>
      </c>
      <c r="K231" s="134">
        <f t="shared" si="110"/>
        <v>0.38127934332127617</v>
      </c>
      <c r="L231" s="134">
        <f t="shared" si="111"/>
        <v>0.24775664103933911</v>
      </c>
      <c r="M231" s="135">
        <f t="shared" si="112"/>
        <v>12.183</v>
      </c>
      <c r="N231" s="136">
        <f t="shared" si="113"/>
        <v>0.3096958012991739</v>
      </c>
      <c r="O231" s="136">
        <f t="shared" si="114"/>
        <v>30.350188527319041</v>
      </c>
      <c r="P231" s="218">
        <f t="shared" si="115"/>
        <v>12</v>
      </c>
      <c r="Q231" s="219">
        <f t="shared" si="116"/>
        <v>2</v>
      </c>
      <c r="R231" s="219">
        <f t="shared" si="117"/>
        <v>196</v>
      </c>
      <c r="T231">
        <v>514</v>
      </c>
      <c r="U231">
        <v>4283</v>
      </c>
      <c r="V231" t="s">
        <v>731</v>
      </c>
      <c r="W231">
        <v>645.79499999999996</v>
      </c>
      <c r="X231">
        <v>370.74</v>
      </c>
      <c r="Y231">
        <v>1.742</v>
      </c>
      <c r="Z231">
        <v>12.183</v>
      </c>
      <c r="AA231">
        <v>43.748882000000002</v>
      </c>
      <c r="AB231">
        <v>1.5580480000000001</v>
      </c>
      <c r="AC231">
        <v>16.680544999999999</v>
      </c>
      <c r="AD231" s="1">
        <v>160</v>
      </c>
      <c r="AE231">
        <v>2</v>
      </c>
      <c r="AF231">
        <v>196</v>
      </c>
      <c r="AG231">
        <v>79</v>
      </c>
      <c r="AH231">
        <v>14.761405</v>
      </c>
      <c r="AI231">
        <v>346.3</v>
      </c>
      <c r="AJ231">
        <v>0</v>
      </c>
      <c r="AK231">
        <v>12</v>
      </c>
      <c r="AL231">
        <v>3969</v>
      </c>
      <c r="AM231" t="s">
        <v>732</v>
      </c>
      <c r="AN231" t="s">
        <v>1232</v>
      </c>
      <c r="AO231">
        <v>252.678</v>
      </c>
      <c r="AR231" t="s">
        <v>117</v>
      </c>
      <c r="AS231" t="s">
        <v>118</v>
      </c>
      <c r="AT231" t="s">
        <v>213</v>
      </c>
      <c r="AU231" t="s">
        <v>731</v>
      </c>
      <c r="AV231" t="s">
        <v>48</v>
      </c>
      <c r="AW231">
        <v>5</v>
      </c>
      <c r="BB231">
        <v>0.77932501729960424</v>
      </c>
      <c r="BC231" t="s">
        <v>69</v>
      </c>
      <c r="BF231" t="s">
        <v>117</v>
      </c>
      <c r="BG231" t="s">
        <v>118</v>
      </c>
      <c r="BH231" t="s">
        <v>731</v>
      </c>
      <c r="BI231">
        <v>4283</v>
      </c>
      <c r="BJ231">
        <v>5</v>
      </c>
      <c r="BK231" t="s">
        <v>213</v>
      </c>
      <c r="BL231" t="s">
        <v>216</v>
      </c>
      <c r="BM231">
        <v>0.77932501729960424</v>
      </c>
      <c r="BN231" t="s">
        <v>69</v>
      </c>
      <c r="BO231" t="s">
        <v>191</v>
      </c>
      <c r="BP231">
        <v>552.82399999999996</v>
      </c>
    </row>
    <row r="232" spans="1:68" ht="16.5">
      <c r="A232" s="108" t="str">
        <f t="shared" si="102"/>
        <v>삼환교통</v>
      </c>
      <c r="B232" s="109" t="str">
        <f t="shared" si="118"/>
        <v>정수일</v>
      </c>
      <c r="C232" s="110" t="str">
        <f t="shared" si="103"/>
        <v>F</v>
      </c>
      <c r="D232" s="111">
        <f t="shared" si="104"/>
        <v>0.73541666666666661</v>
      </c>
      <c r="E232" s="112">
        <f t="shared" si="105"/>
        <v>4158</v>
      </c>
      <c r="F232" s="113" t="str">
        <f t="shared" si="106"/>
        <v>79</v>
      </c>
      <c r="G232" s="114" t="str">
        <f t="shared" si="107"/>
        <v>70바3194</v>
      </c>
      <c r="H232" s="115">
        <f t="shared" si="108"/>
        <v>1</v>
      </c>
      <c r="I232" s="116">
        <f t="shared" si="119"/>
        <v>1501.0260000000001</v>
      </c>
      <c r="J232" s="117">
        <f t="shared" si="109"/>
        <v>2.7453065216821202E-2</v>
      </c>
      <c r="K232" s="117">
        <f t="shared" si="110"/>
        <v>0.40662199557423506</v>
      </c>
      <c r="L232" s="117">
        <f t="shared" si="111"/>
        <v>0.22384688872810996</v>
      </c>
      <c r="M232" s="118">
        <f t="shared" si="112"/>
        <v>14.193</v>
      </c>
      <c r="N232" s="119">
        <f t="shared" si="113"/>
        <v>0</v>
      </c>
      <c r="O232" s="119">
        <f t="shared" si="114"/>
        <v>21.718477894453525</v>
      </c>
      <c r="P232" s="220">
        <f t="shared" si="115"/>
        <v>39</v>
      </c>
      <c r="Q232" s="221">
        <f t="shared" si="116"/>
        <v>0</v>
      </c>
      <c r="R232" s="221">
        <f t="shared" si="117"/>
        <v>326</v>
      </c>
      <c r="T232">
        <v>514</v>
      </c>
      <c r="U232">
        <v>4158</v>
      </c>
      <c r="V232" t="s">
        <v>733</v>
      </c>
      <c r="W232">
        <v>1501.0260000000001</v>
      </c>
      <c r="X232">
        <v>850.49900000000002</v>
      </c>
      <c r="Y232">
        <v>1.7649999999999999</v>
      </c>
      <c r="Z232">
        <v>14.193</v>
      </c>
      <c r="AA232">
        <v>95.748870999999994</v>
      </c>
      <c r="AB232">
        <v>2.6286</v>
      </c>
      <c r="AC232">
        <v>38.933596999999999</v>
      </c>
      <c r="AD232" s="1">
        <v>336</v>
      </c>
      <c r="AE232">
        <v>0</v>
      </c>
      <c r="AF232">
        <v>326</v>
      </c>
      <c r="AG232">
        <v>76</v>
      </c>
      <c r="AH232">
        <v>15.676696</v>
      </c>
      <c r="AI232">
        <v>579.1</v>
      </c>
      <c r="AJ232">
        <v>0</v>
      </c>
      <c r="AK232">
        <v>39</v>
      </c>
      <c r="AL232">
        <v>8926</v>
      </c>
      <c r="AM232" t="s">
        <v>734</v>
      </c>
      <c r="AN232" t="s">
        <v>1233</v>
      </c>
      <c r="AO232">
        <v>1501.0260000000001</v>
      </c>
      <c r="AR232" t="s">
        <v>117</v>
      </c>
      <c r="AS232" t="s">
        <v>123</v>
      </c>
      <c r="AT232" t="s">
        <v>336</v>
      </c>
      <c r="AU232" t="s">
        <v>733</v>
      </c>
      <c r="AV232" t="s">
        <v>48</v>
      </c>
      <c r="AW232">
        <v>1</v>
      </c>
      <c r="BB232">
        <v>0.73541666666666661</v>
      </c>
      <c r="BC232" t="s">
        <v>69</v>
      </c>
      <c r="BF232" t="s">
        <v>117</v>
      </c>
      <c r="BG232" t="s">
        <v>123</v>
      </c>
      <c r="BH232" t="s">
        <v>733</v>
      </c>
      <c r="BI232">
        <v>4158</v>
      </c>
      <c r="BJ232">
        <v>1</v>
      </c>
      <c r="BK232" t="s">
        <v>336</v>
      </c>
      <c r="BL232" t="s">
        <v>178</v>
      </c>
      <c r="BM232">
        <v>0.73541666666666661</v>
      </c>
      <c r="BN232" t="s">
        <v>69</v>
      </c>
      <c r="BO232" t="s">
        <v>191</v>
      </c>
      <c r="BP232">
        <v>1501.0260000000001</v>
      </c>
    </row>
    <row r="233" spans="1:68" ht="16.5">
      <c r="A233" s="125" t="str">
        <f t="shared" si="102"/>
        <v>삼환교통</v>
      </c>
      <c r="B233" s="126" t="str">
        <f t="shared" si="118"/>
        <v>정승용</v>
      </c>
      <c r="C233" s="127" t="str">
        <f t="shared" si="103"/>
        <v>F</v>
      </c>
      <c r="D233" s="128">
        <f t="shared" si="104"/>
        <v>0.77585268488806836</v>
      </c>
      <c r="E233" s="129">
        <f t="shared" si="105"/>
        <v>9889</v>
      </c>
      <c r="F233" s="130" t="str">
        <f t="shared" si="106"/>
        <v>58</v>
      </c>
      <c r="G233" s="131" t="str">
        <f t="shared" si="107"/>
        <v>72아1214</v>
      </c>
      <c r="H233" s="132">
        <f t="shared" si="108"/>
        <v>3</v>
      </c>
      <c r="I233" s="133">
        <f t="shared" si="119"/>
        <v>2371.701</v>
      </c>
      <c r="J233" s="134">
        <f t="shared" si="109"/>
        <v>3.9292525420213151E-2</v>
      </c>
      <c r="K233" s="134">
        <f t="shared" si="110"/>
        <v>0.39018643114037621</v>
      </c>
      <c r="L233" s="134">
        <f t="shared" si="111"/>
        <v>0.24665841098856897</v>
      </c>
      <c r="M233" s="135">
        <f t="shared" si="112"/>
        <v>11.673</v>
      </c>
      <c r="N233" s="136">
        <f t="shared" si="113"/>
        <v>0</v>
      </c>
      <c r="O233" s="136">
        <f t="shared" si="114"/>
        <v>22.346830397254966</v>
      </c>
      <c r="P233" s="218">
        <f t="shared" si="115"/>
        <v>12</v>
      </c>
      <c r="Q233" s="219">
        <f t="shared" si="116"/>
        <v>0</v>
      </c>
      <c r="R233" s="219">
        <f t="shared" si="117"/>
        <v>530</v>
      </c>
      <c r="T233">
        <v>514</v>
      </c>
      <c r="U233">
        <v>9889</v>
      </c>
      <c r="V233" t="s">
        <v>735</v>
      </c>
      <c r="W233">
        <v>2371.701</v>
      </c>
      <c r="X233">
        <v>1128.6500000000001</v>
      </c>
      <c r="Y233">
        <v>2.101</v>
      </c>
      <c r="Z233">
        <v>11.673</v>
      </c>
      <c r="AA233">
        <v>167.24190999999999</v>
      </c>
      <c r="AB233">
        <v>6.5713569999999999</v>
      </c>
      <c r="AC233">
        <v>65.255523999999994</v>
      </c>
      <c r="AD233" s="1">
        <v>585</v>
      </c>
      <c r="AE233">
        <v>0</v>
      </c>
      <c r="AF233">
        <v>530</v>
      </c>
      <c r="AG233">
        <v>78</v>
      </c>
      <c r="AH233">
        <v>14.181259000000001</v>
      </c>
      <c r="AI233">
        <v>2033.8</v>
      </c>
      <c r="AJ233">
        <v>0</v>
      </c>
      <c r="AK233">
        <v>12</v>
      </c>
      <c r="AL233">
        <v>4077</v>
      </c>
      <c r="AM233" t="s">
        <v>736</v>
      </c>
      <c r="AN233" t="s">
        <v>1234</v>
      </c>
      <c r="AO233">
        <v>2099.5390000000002</v>
      </c>
      <c r="AR233" t="s">
        <v>117</v>
      </c>
      <c r="AS233" t="s">
        <v>121</v>
      </c>
      <c r="AT233" t="s">
        <v>287</v>
      </c>
      <c r="AU233" t="s">
        <v>735</v>
      </c>
      <c r="AV233" t="s">
        <v>48</v>
      </c>
      <c r="AW233">
        <v>3</v>
      </c>
      <c r="BB233">
        <v>0.77585268488806836</v>
      </c>
      <c r="BC233" t="s">
        <v>69</v>
      </c>
      <c r="BF233" t="s">
        <v>117</v>
      </c>
      <c r="BG233" t="s">
        <v>121</v>
      </c>
      <c r="BH233" t="s">
        <v>735</v>
      </c>
      <c r="BI233">
        <v>9889</v>
      </c>
      <c r="BJ233">
        <v>3</v>
      </c>
      <c r="BK233" t="s">
        <v>287</v>
      </c>
      <c r="BL233" t="s">
        <v>285</v>
      </c>
      <c r="BM233">
        <v>0.77585268488806836</v>
      </c>
      <c r="BN233" t="s">
        <v>69</v>
      </c>
      <c r="BO233" t="s">
        <v>191</v>
      </c>
      <c r="BP233">
        <v>2332.9360000000001</v>
      </c>
    </row>
    <row r="234" spans="1:68" ht="16.5">
      <c r="A234" s="108" t="str">
        <f t="shared" si="102"/>
        <v>삼환교통</v>
      </c>
      <c r="B234" s="109" t="str">
        <f t="shared" si="118"/>
        <v>정승원</v>
      </c>
      <c r="C234" s="110" t="str">
        <f t="shared" si="103"/>
        <v>F</v>
      </c>
      <c r="D234" s="111">
        <f t="shared" si="104"/>
        <v>0.78392082128380991</v>
      </c>
      <c r="E234" s="112">
        <f t="shared" si="105"/>
        <v>6302</v>
      </c>
      <c r="F234" s="113" t="str">
        <f t="shared" si="106"/>
        <v>4</v>
      </c>
      <c r="G234" s="114" t="str">
        <f t="shared" si="107"/>
        <v>72아1204</v>
      </c>
      <c r="H234" s="115">
        <f t="shared" si="108"/>
        <v>2</v>
      </c>
      <c r="I234" s="116">
        <f t="shared" si="119"/>
        <v>2286.9459999999999</v>
      </c>
      <c r="J234" s="117">
        <f t="shared" si="109"/>
        <v>1.8640224189265388E-2</v>
      </c>
      <c r="K234" s="117">
        <f t="shared" si="110"/>
        <v>0.34551196503016512</v>
      </c>
      <c r="L234" s="117">
        <f t="shared" si="111"/>
        <v>0.29996335724586415</v>
      </c>
      <c r="M234" s="118">
        <f t="shared" si="112"/>
        <v>13.345000000000001</v>
      </c>
      <c r="N234" s="119">
        <f t="shared" si="113"/>
        <v>4.3726436916306725E-2</v>
      </c>
      <c r="O234" s="119">
        <f t="shared" si="114"/>
        <v>36.99256563119549</v>
      </c>
      <c r="P234" s="220">
        <f t="shared" si="115"/>
        <v>1</v>
      </c>
      <c r="Q234" s="221">
        <f t="shared" si="116"/>
        <v>1</v>
      </c>
      <c r="R234" s="221">
        <f t="shared" si="117"/>
        <v>846</v>
      </c>
      <c r="T234">
        <v>514</v>
      </c>
      <c r="U234">
        <v>6302</v>
      </c>
      <c r="V234" t="s">
        <v>737</v>
      </c>
      <c r="W234">
        <v>2286.9459999999999</v>
      </c>
      <c r="X234">
        <v>1006.33</v>
      </c>
      <c r="Y234">
        <v>2.2730000000000001</v>
      </c>
      <c r="Z234">
        <v>13.345000000000001</v>
      </c>
      <c r="AA234">
        <v>137.69330099999999</v>
      </c>
      <c r="AB234">
        <v>2.5666340000000001</v>
      </c>
      <c r="AC234">
        <v>47.574683</v>
      </c>
      <c r="AD234" s="1">
        <v>686</v>
      </c>
      <c r="AE234">
        <v>1</v>
      </c>
      <c r="AF234">
        <v>846</v>
      </c>
      <c r="AG234">
        <v>68</v>
      </c>
      <c r="AH234">
        <v>16.608985000000001</v>
      </c>
      <c r="AI234">
        <v>125.1</v>
      </c>
      <c r="AJ234">
        <v>0</v>
      </c>
      <c r="AK234">
        <v>1</v>
      </c>
      <c r="AL234">
        <v>55</v>
      </c>
      <c r="AM234" t="s">
        <v>738</v>
      </c>
      <c r="AN234" t="s">
        <v>1235</v>
      </c>
      <c r="AO234">
        <v>2148.2530000000002</v>
      </c>
      <c r="AR234" t="s">
        <v>117</v>
      </c>
      <c r="AS234" t="s">
        <v>120</v>
      </c>
      <c r="AT234" t="s">
        <v>244</v>
      </c>
      <c r="AU234" t="s">
        <v>737</v>
      </c>
      <c r="AV234" t="s">
        <v>48</v>
      </c>
      <c r="AW234">
        <v>2</v>
      </c>
      <c r="BB234">
        <v>0.78392082128380991</v>
      </c>
      <c r="BC234" t="s">
        <v>69</v>
      </c>
      <c r="BF234" t="s">
        <v>117</v>
      </c>
      <c r="BG234" t="s">
        <v>120</v>
      </c>
      <c r="BH234" t="s">
        <v>737</v>
      </c>
      <c r="BI234">
        <v>6302</v>
      </c>
      <c r="BJ234">
        <v>2</v>
      </c>
      <c r="BK234" t="s">
        <v>244</v>
      </c>
      <c r="BL234" t="s">
        <v>267</v>
      </c>
      <c r="BM234">
        <v>0.78392082128380991</v>
      </c>
      <c r="BN234" t="s">
        <v>69</v>
      </c>
      <c r="BO234" t="s">
        <v>191</v>
      </c>
      <c r="BP234">
        <v>2286.9460000000004</v>
      </c>
    </row>
    <row r="235" spans="1:68" ht="16.5">
      <c r="A235" s="125" t="str">
        <f t="shared" si="102"/>
        <v>삼환교통</v>
      </c>
      <c r="B235" s="126" t="str">
        <f t="shared" si="118"/>
        <v>정승택</v>
      </c>
      <c r="C235" s="127" t="str">
        <f t="shared" si="103"/>
        <v>C</v>
      </c>
      <c r="D235" s="128">
        <f t="shared" si="104"/>
        <v>0.89956226566305386</v>
      </c>
      <c r="E235" s="129">
        <f t="shared" si="105"/>
        <v>4140</v>
      </c>
      <c r="F235" s="130" t="str">
        <f t="shared" si="106"/>
        <v>4</v>
      </c>
      <c r="G235" s="131" t="str">
        <f t="shared" si="107"/>
        <v>72아1221</v>
      </c>
      <c r="H235" s="132">
        <f t="shared" si="108"/>
        <v>2</v>
      </c>
      <c r="I235" s="133">
        <f t="shared" si="119"/>
        <v>2142.5819999999999</v>
      </c>
      <c r="J235" s="134">
        <f t="shared" si="109"/>
        <v>3.6821969346250594E-2</v>
      </c>
      <c r="K235" s="134">
        <f t="shared" si="110"/>
        <v>0.32687526801091343</v>
      </c>
      <c r="L235" s="134">
        <f t="shared" si="111"/>
        <v>0.31737408416574026</v>
      </c>
      <c r="M235" s="135">
        <f t="shared" si="112"/>
        <v>9.2219999999999995</v>
      </c>
      <c r="N235" s="136">
        <f t="shared" si="113"/>
        <v>9.3345318872276539E-2</v>
      </c>
      <c r="O235" s="136">
        <f t="shared" si="114"/>
        <v>6.907553596548464</v>
      </c>
      <c r="P235" s="218">
        <f t="shared" si="115"/>
        <v>9</v>
      </c>
      <c r="Q235" s="219">
        <f t="shared" si="116"/>
        <v>2</v>
      </c>
      <c r="R235" s="219">
        <f t="shared" si="117"/>
        <v>148</v>
      </c>
      <c r="T235">
        <v>514</v>
      </c>
      <c r="U235">
        <v>4140</v>
      </c>
      <c r="V235" t="s">
        <v>739</v>
      </c>
      <c r="W235">
        <v>2142.5819999999999</v>
      </c>
      <c r="X235">
        <v>820.09299999999996</v>
      </c>
      <c r="Y235">
        <v>2.613</v>
      </c>
      <c r="Z235">
        <v>9.2219999999999995</v>
      </c>
      <c r="AA235">
        <v>133.59997000000001</v>
      </c>
      <c r="AB235">
        <v>4.9194139999999997</v>
      </c>
      <c r="AC235">
        <v>43.670526000000002</v>
      </c>
      <c r="AD235" s="1">
        <v>680</v>
      </c>
      <c r="AE235">
        <v>2</v>
      </c>
      <c r="AF235">
        <v>148</v>
      </c>
      <c r="AG235">
        <v>76</v>
      </c>
      <c r="AH235">
        <v>16.037293999999999</v>
      </c>
      <c r="AI235">
        <v>21.8</v>
      </c>
      <c r="AJ235">
        <v>0</v>
      </c>
      <c r="AK235">
        <v>9</v>
      </c>
      <c r="AL235">
        <v>1149</v>
      </c>
      <c r="AM235" t="s">
        <v>740</v>
      </c>
      <c r="AN235" t="s">
        <v>1236</v>
      </c>
      <c r="AO235">
        <v>1924.1030000000001</v>
      </c>
      <c r="AR235" t="s">
        <v>117</v>
      </c>
      <c r="AS235" t="s">
        <v>120</v>
      </c>
      <c r="AT235" t="s">
        <v>258</v>
      </c>
      <c r="AU235" t="s">
        <v>739</v>
      </c>
      <c r="AV235" t="s">
        <v>48</v>
      </c>
      <c r="AW235">
        <v>2</v>
      </c>
      <c r="BB235">
        <v>0.89956226566305386</v>
      </c>
      <c r="BC235" t="s">
        <v>68</v>
      </c>
      <c r="BF235" t="s">
        <v>117</v>
      </c>
      <c r="BG235" t="s">
        <v>120</v>
      </c>
      <c r="BH235" t="s">
        <v>739</v>
      </c>
      <c r="BI235">
        <v>4140</v>
      </c>
      <c r="BJ235">
        <v>2</v>
      </c>
      <c r="BK235" t="s">
        <v>258</v>
      </c>
      <c r="BL235" t="s">
        <v>268</v>
      </c>
      <c r="BM235">
        <v>0.89956226566305386</v>
      </c>
      <c r="BN235" t="s">
        <v>68</v>
      </c>
      <c r="BO235" t="s">
        <v>180</v>
      </c>
      <c r="BP235">
        <v>2063.0660000000003</v>
      </c>
    </row>
    <row r="236" spans="1:68" ht="16.5">
      <c r="A236" s="108" t="str">
        <f t="shared" si="102"/>
        <v>삼환교통</v>
      </c>
      <c r="B236" s="109" t="str">
        <f t="shared" si="118"/>
        <v>정신영</v>
      </c>
      <c r="C236" s="110" t="str">
        <f t="shared" si="103"/>
        <v>C</v>
      </c>
      <c r="D236" s="111">
        <f t="shared" si="104"/>
        <v>0.89807141423943171</v>
      </c>
      <c r="E236" s="112">
        <f t="shared" si="105"/>
        <v>4830</v>
      </c>
      <c r="F236" s="113" t="str">
        <f t="shared" si="106"/>
        <v>급행99</v>
      </c>
      <c r="G236" s="114" t="str">
        <f t="shared" si="107"/>
        <v>70바3147</v>
      </c>
      <c r="H236" s="115">
        <f t="shared" si="108"/>
        <v>15</v>
      </c>
      <c r="I236" s="116">
        <f t="shared" si="119"/>
        <v>2362.3270000000002</v>
      </c>
      <c r="J236" s="117">
        <f t="shared" si="109"/>
        <v>1.5858353343796476E-2</v>
      </c>
      <c r="K236" s="117">
        <f t="shared" si="110"/>
        <v>0.3276908752427502</v>
      </c>
      <c r="L236" s="117">
        <f t="shared" si="111"/>
        <v>0.29758792919015864</v>
      </c>
      <c r="M236" s="118">
        <f t="shared" si="112"/>
        <v>10.738</v>
      </c>
      <c r="N236" s="119">
        <f t="shared" si="113"/>
        <v>0.16932456852925101</v>
      </c>
      <c r="O236" s="119">
        <f t="shared" si="114"/>
        <v>4.2331142132312758</v>
      </c>
      <c r="P236" s="220">
        <f t="shared" si="115"/>
        <v>2</v>
      </c>
      <c r="Q236" s="221">
        <f t="shared" si="116"/>
        <v>4</v>
      </c>
      <c r="R236" s="221">
        <f t="shared" si="117"/>
        <v>100</v>
      </c>
      <c r="T236">
        <v>514</v>
      </c>
      <c r="U236">
        <v>4830</v>
      </c>
      <c r="V236" t="s">
        <v>741</v>
      </c>
      <c r="W236">
        <v>2362.3270000000002</v>
      </c>
      <c r="X236">
        <v>976.37300000000005</v>
      </c>
      <c r="Y236">
        <v>2.419</v>
      </c>
      <c r="Z236">
        <v>10.738</v>
      </c>
      <c r="AA236">
        <v>136.273291</v>
      </c>
      <c r="AB236">
        <v>2.16107</v>
      </c>
      <c r="AC236">
        <v>44.655513999999997</v>
      </c>
      <c r="AD236" s="1">
        <v>703</v>
      </c>
      <c r="AE236">
        <v>4</v>
      </c>
      <c r="AF236">
        <v>100</v>
      </c>
      <c r="AG236">
        <v>77</v>
      </c>
      <c r="AH236">
        <v>17.335215999999999</v>
      </c>
      <c r="AI236">
        <v>240.9</v>
      </c>
      <c r="AJ236">
        <v>0</v>
      </c>
      <c r="AK236">
        <v>2</v>
      </c>
      <c r="AL236">
        <v>502</v>
      </c>
      <c r="AM236" t="s">
        <v>742</v>
      </c>
      <c r="AN236" t="s">
        <v>1237</v>
      </c>
      <c r="AO236">
        <v>500.50700000000001</v>
      </c>
      <c r="AR236" t="s">
        <v>117</v>
      </c>
      <c r="AS236" t="s">
        <v>124</v>
      </c>
      <c r="AT236" t="s">
        <v>345</v>
      </c>
      <c r="AU236" t="s">
        <v>741</v>
      </c>
      <c r="AV236" t="s">
        <v>48</v>
      </c>
      <c r="AW236">
        <v>15</v>
      </c>
      <c r="BB236">
        <v>0.89807141423943171</v>
      </c>
      <c r="BC236" t="s">
        <v>68</v>
      </c>
      <c r="BF236" t="s">
        <v>117</v>
      </c>
      <c r="BG236" t="s">
        <v>124</v>
      </c>
      <c r="BH236" t="s">
        <v>741</v>
      </c>
      <c r="BI236">
        <v>4830</v>
      </c>
      <c r="BJ236">
        <v>15</v>
      </c>
      <c r="BK236" t="s">
        <v>345</v>
      </c>
      <c r="BL236" t="s">
        <v>342</v>
      </c>
      <c r="BM236">
        <v>0.89807141423943171</v>
      </c>
      <c r="BN236" t="s">
        <v>68</v>
      </c>
      <c r="BO236" t="s">
        <v>180</v>
      </c>
      <c r="BP236">
        <v>2362.3270000000002</v>
      </c>
    </row>
    <row r="237" spans="1:68" ht="16.5">
      <c r="A237" s="125" t="str">
        <f t="shared" si="102"/>
        <v>삼환교통</v>
      </c>
      <c r="B237" s="126" t="str">
        <f t="shared" si="118"/>
        <v>정영철</v>
      </c>
      <c r="C237" s="127" t="str">
        <f t="shared" si="103"/>
        <v>C</v>
      </c>
      <c r="D237" s="128">
        <f t="shared" si="104"/>
        <v>0.87699999999999989</v>
      </c>
      <c r="E237" s="129">
        <f t="shared" si="105"/>
        <v>1944</v>
      </c>
      <c r="F237" s="130" t="str">
        <f t="shared" si="106"/>
        <v>급행99</v>
      </c>
      <c r="G237" s="131" t="str">
        <f t="shared" si="107"/>
        <v>70바3147</v>
      </c>
      <c r="H237" s="132">
        <f t="shared" si="108"/>
        <v>1</v>
      </c>
      <c r="I237" s="133">
        <f t="shared" si="119"/>
        <v>2455.8809999999999</v>
      </c>
      <c r="J237" s="134">
        <f t="shared" si="109"/>
        <v>8.2318536276272253E-3</v>
      </c>
      <c r="K237" s="134">
        <f t="shared" si="110"/>
        <v>0.35845009522047411</v>
      </c>
      <c r="L237" s="134">
        <f t="shared" si="111"/>
        <v>0.18649112070169524</v>
      </c>
      <c r="M237" s="135">
        <f t="shared" si="112"/>
        <v>13.092000000000001</v>
      </c>
      <c r="N237" s="136">
        <f t="shared" si="113"/>
        <v>4.0718585306046995E-2</v>
      </c>
      <c r="O237" s="136">
        <f t="shared" si="114"/>
        <v>6.0670692106010025</v>
      </c>
      <c r="P237" s="218">
        <f t="shared" si="115"/>
        <v>12</v>
      </c>
      <c r="Q237" s="219">
        <f t="shared" si="116"/>
        <v>1</v>
      </c>
      <c r="R237" s="219">
        <f t="shared" si="117"/>
        <v>149</v>
      </c>
      <c r="T237">
        <v>514</v>
      </c>
      <c r="U237">
        <v>1944</v>
      </c>
      <c r="V237" t="s">
        <v>743</v>
      </c>
      <c r="W237">
        <v>2455.8809999999999</v>
      </c>
      <c r="X237">
        <v>933.50699999999995</v>
      </c>
      <c r="Y237">
        <v>2.6309999999999998</v>
      </c>
      <c r="Z237">
        <v>13.092000000000001</v>
      </c>
      <c r="AA237">
        <v>132.03830500000001</v>
      </c>
      <c r="AB237">
        <v>1.0869200000000001</v>
      </c>
      <c r="AC237">
        <v>47.329143000000002</v>
      </c>
      <c r="AD237" s="1">
        <v>458</v>
      </c>
      <c r="AE237">
        <v>1</v>
      </c>
      <c r="AF237">
        <v>149</v>
      </c>
      <c r="AG237">
        <v>70</v>
      </c>
      <c r="AH237">
        <v>18.599761000000001</v>
      </c>
      <c r="AI237">
        <v>732.8</v>
      </c>
      <c r="AJ237">
        <v>0</v>
      </c>
      <c r="AK237">
        <v>12</v>
      </c>
      <c r="AL237">
        <v>4080</v>
      </c>
      <c r="AM237" t="s">
        <v>744</v>
      </c>
      <c r="AN237" t="s">
        <v>1238</v>
      </c>
      <c r="AO237">
        <v>2455.8809999999999</v>
      </c>
      <c r="AR237" t="s">
        <v>117</v>
      </c>
      <c r="AS237" t="s">
        <v>124</v>
      </c>
      <c r="AT237" t="s">
        <v>345</v>
      </c>
      <c r="AU237" t="s">
        <v>743</v>
      </c>
      <c r="AV237" t="s">
        <v>48</v>
      </c>
      <c r="AW237">
        <v>1</v>
      </c>
      <c r="BB237">
        <v>0.87699999999999989</v>
      </c>
      <c r="BC237" t="s">
        <v>68</v>
      </c>
      <c r="BF237" t="s">
        <v>117</v>
      </c>
      <c r="BG237" t="s">
        <v>124</v>
      </c>
      <c r="BH237" t="s">
        <v>743</v>
      </c>
      <c r="BI237">
        <v>1944</v>
      </c>
      <c r="BJ237">
        <v>1</v>
      </c>
      <c r="BK237" t="s">
        <v>345</v>
      </c>
      <c r="BL237" t="s">
        <v>178</v>
      </c>
      <c r="BM237">
        <v>0.87699999999999989</v>
      </c>
      <c r="BN237" t="s">
        <v>68</v>
      </c>
      <c r="BO237" t="s">
        <v>180</v>
      </c>
      <c r="BP237">
        <v>2455.8809999999999</v>
      </c>
    </row>
    <row r="238" spans="1:68" ht="16.5">
      <c r="A238" s="108" t="str">
        <f t="shared" si="102"/>
        <v>삼환교통</v>
      </c>
      <c r="B238" s="109" t="str">
        <f t="shared" si="118"/>
        <v>정운경</v>
      </c>
      <c r="C238" s="110" t="str">
        <f t="shared" si="103"/>
        <v>B</v>
      </c>
      <c r="D238" s="111">
        <f t="shared" si="104"/>
        <v>0.93244564721180734</v>
      </c>
      <c r="E238" s="112">
        <f t="shared" si="105"/>
        <v>3992</v>
      </c>
      <c r="F238" s="113" t="str">
        <f t="shared" si="106"/>
        <v>79</v>
      </c>
      <c r="G238" s="114" t="str">
        <f t="shared" si="107"/>
        <v>70바3166</v>
      </c>
      <c r="H238" s="115">
        <f t="shared" si="108"/>
        <v>3</v>
      </c>
      <c r="I238" s="116">
        <f t="shared" si="119"/>
        <v>2319.7550000000001</v>
      </c>
      <c r="J238" s="117">
        <f t="shared" si="109"/>
        <v>2.1018084446474006E-2</v>
      </c>
      <c r="K238" s="117">
        <f t="shared" si="110"/>
        <v>0.34714042748720564</v>
      </c>
      <c r="L238" s="117">
        <f t="shared" si="111"/>
        <v>0.23709400346157244</v>
      </c>
      <c r="M238" s="118">
        <f t="shared" si="112"/>
        <v>10.98</v>
      </c>
      <c r="N238" s="119">
        <f t="shared" si="113"/>
        <v>0.21554000314688404</v>
      </c>
      <c r="O238" s="119">
        <f t="shared" si="114"/>
        <v>10.38902815167981</v>
      </c>
      <c r="P238" s="220">
        <f t="shared" si="115"/>
        <v>2</v>
      </c>
      <c r="Q238" s="221">
        <f t="shared" si="116"/>
        <v>5</v>
      </c>
      <c r="R238" s="221">
        <f t="shared" si="117"/>
        <v>241</v>
      </c>
      <c r="T238">
        <v>514</v>
      </c>
      <c r="U238">
        <v>3992</v>
      </c>
      <c r="V238" t="s">
        <v>745</v>
      </c>
      <c r="W238">
        <v>2319.7550000000001</v>
      </c>
      <c r="X238">
        <v>991.89700000000005</v>
      </c>
      <c r="Y238">
        <v>2.339</v>
      </c>
      <c r="Z238">
        <v>10.98</v>
      </c>
      <c r="AA238">
        <v>128.77662599999999</v>
      </c>
      <c r="AB238">
        <v>2.7066379999999999</v>
      </c>
      <c r="AC238">
        <v>44.703572999999999</v>
      </c>
      <c r="AD238" s="1">
        <v>550</v>
      </c>
      <c r="AE238">
        <v>5</v>
      </c>
      <c r="AF238">
        <v>241</v>
      </c>
      <c r="AG238">
        <v>80</v>
      </c>
      <c r="AH238">
        <v>18.013788999999999</v>
      </c>
      <c r="AI238">
        <v>549.1</v>
      </c>
      <c r="AJ238">
        <v>0</v>
      </c>
      <c r="AK238">
        <v>2</v>
      </c>
      <c r="AL238">
        <v>431</v>
      </c>
      <c r="AM238" t="s">
        <v>746</v>
      </c>
      <c r="AN238" t="s">
        <v>1239</v>
      </c>
      <c r="AO238">
        <v>2034.095</v>
      </c>
      <c r="AR238" t="s">
        <v>117</v>
      </c>
      <c r="AS238" t="s">
        <v>123</v>
      </c>
      <c r="AT238" t="s">
        <v>328</v>
      </c>
      <c r="AU238" t="s">
        <v>745</v>
      </c>
      <c r="AV238" t="s">
        <v>48</v>
      </c>
      <c r="AW238">
        <v>3</v>
      </c>
      <c r="BB238">
        <v>0.93244564721180734</v>
      </c>
      <c r="BC238" t="s">
        <v>67</v>
      </c>
      <c r="BF238" t="s">
        <v>117</v>
      </c>
      <c r="BG238" t="s">
        <v>123</v>
      </c>
      <c r="BH238" t="s">
        <v>745</v>
      </c>
      <c r="BI238">
        <v>3992</v>
      </c>
      <c r="BJ238">
        <v>3</v>
      </c>
      <c r="BK238" t="s">
        <v>328</v>
      </c>
      <c r="BL238" t="s">
        <v>348</v>
      </c>
      <c r="BM238">
        <v>0.93244564721180734</v>
      </c>
      <c r="BN238" t="s">
        <v>67</v>
      </c>
      <c r="BO238" t="s">
        <v>179</v>
      </c>
      <c r="BP238">
        <v>2319.7550000000001</v>
      </c>
    </row>
    <row r="239" spans="1:68" ht="16.5">
      <c r="A239" s="125" t="str">
        <f t="shared" ref="A239:A268" si="120">BF239</f>
        <v>삼환교통</v>
      </c>
      <c r="B239" s="126" t="str">
        <f t="shared" si="118"/>
        <v>정인수</v>
      </c>
      <c r="C239" s="127" t="str">
        <f t="shared" ref="C239:C268" si="121">BN239</f>
        <v>D</v>
      </c>
      <c r="D239" s="128">
        <f t="shared" ref="D239:D268" si="122">BM239</f>
        <v>0.84508545845272198</v>
      </c>
      <c r="E239" s="129">
        <f t="shared" ref="E239:E268" si="123">U239</f>
        <v>1461</v>
      </c>
      <c r="F239" s="130" t="str">
        <f t="shared" ref="F239:F268" si="124">BG239</f>
        <v>79</v>
      </c>
      <c r="G239" s="131" t="str">
        <f t="shared" ref="G239:G268" si="125">BK239</f>
        <v>70바3102</v>
      </c>
      <c r="H239" s="132">
        <f t="shared" ref="H239:H268" si="126">BJ239</f>
        <v>2</v>
      </c>
      <c r="I239" s="133">
        <f t="shared" si="119"/>
        <v>2289.44</v>
      </c>
      <c r="J239" s="134">
        <f t="shared" ref="J239:J268" si="127">AB239/AA239</f>
        <v>1.0100915743371543E-2</v>
      </c>
      <c r="K239" s="134">
        <f t="shared" ref="K239:K268" si="128">AC239/AA239</f>
        <v>0.33948841249021117</v>
      </c>
      <c r="L239" s="134">
        <f t="shared" ref="L239:L268" si="129">AD239/I239</f>
        <v>0.28871689146690893</v>
      </c>
      <c r="M239" s="135">
        <f t="shared" ref="M239:M268" si="130">Z239</f>
        <v>12.94</v>
      </c>
      <c r="N239" s="136">
        <f t="shared" ref="N239:N268" si="131">AE239*100/W239</f>
        <v>8.735760710042631E-2</v>
      </c>
      <c r="O239" s="136">
        <f t="shared" ref="O239:O268" si="132">AF239*100/W239</f>
        <v>6.5081417289817596</v>
      </c>
      <c r="P239" s="218">
        <f t="shared" ref="P239:P268" si="133">AK239</f>
        <v>1</v>
      </c>
      <c r="Q239" s="219">
        <f t="shared" ref="Q239:Q268" si="134">AE239</f>
        <v>2</v>
      </c>
      <c r="R239" s="219">
        <f t="shared" ref="R239:R268" si="135">AF239</f>
        <v>149</v>
      </c>
      <c r="T239">
        <v>514</v>
      </c>
      <c r="U239">
        <v>1461</v>
      </c>
      <c r="V239" t="s">
        <v>747</v>
      </c>
      <c r="W239">
        <v>2289.44</v>
      </c>
      <c r="X239">
        <v>1224.04</v>
      </c>
      <c r="Y239">
        <v>1.87</v>
      </c>
      <c r="Z239">
        <v>12.94</v>
      </c>
      <c r="AA239">
        <v>127.818015</v>
      </c>
      <c r="AB239">
        <v>1.2910790000000001</v>
      </c>
      <c r="AC239">
        <v>43.392735000000002</v>
      </c>
      <c r="AD239" s="1">
        <v>661</v>
      </c>
      <c r="AE239">
        <v>2</v>
      </c>
      <c r="AF239">
        <v>149</v>
      </c>
      <c r="AG239">
        <v>77</v>
      </c>
      <c r="AH239">
        <v>17.911715999999998</v>
      </c>
      <c r="AI239">
        <v>1367.3</v>
      </c>
      <c r="AJ239">
        <v>0</v>
      </c>
      <c r="AK239">
        <v>1</v>
      </c>
      <c r="AL239">
        <v>329</v>
      </c>
      <c r="AM239" t="s">
        <v>748</v>
      </c>
      <c r="AN239" t="s">
        <v>1240</v>
      </c>
      <c r="AO239">
        <v>2154.058</v>
      </c>
      <c r="AR239" t="s">
        <v>117</v>
      </c>
      <c r="AS239" t="s">
        <v>123</v>
      </c>
      <c r="AT239" t="s">
        <v>319</v>
      </c>
      <c r="AU239" t="s">
        <v>747</v>
      </c>
      <c r="AV239" t="s">
        <v>48</v>
      </c>
      <c r="AW239">
        <v>2</v>
      </c>
      <c r="BB239">
        <v>0.84508545845272198</v>
      </c>
      <c r="BC239" t="s">
        <v>66</v>
      </c>
      <c r="BF239" t="s">
        <v>117</v>
      </c>
      <c r="BG239" t="s">
        <v>123</v>
      </c>
      <c r="BH239" t="s">
        <v>747</v>
      </c>
      <c r="BI239">
        <v>1461</v>
      </c>
      <c r="BJ239">
        <v>2</v>
      </c>
      <c r="BK239" t="s">
        <v>319</v>
      </c>
      <c r="BL239" t="s">
        <v>323</v>
      </c>
      <c r="BM239">
        <v>0.84508545845272198</v>
      </c>
      <c r="BN239" t="s">
        <v>66</v>
      </c>
      <c r="BO239" t="s">
        <v>182</v>
      </c>
      <c r="BP239">
        <v>2289.44</v>
      </c>
    </row>
    <row r="240" spans="1:68" ht="16.5">
      <c r="A240" s="108" t="str">
        <f t="shared" si="120"/>
        <v>삼환교통</v>
      </c>
      <c r="B240" s="109" t="str">
        <f t="shared" si="118"/>
        <v>정철우</v>
      </c>
      <c r="C240" s="110" t="str">
        <f t="shared" si="121"/>
        <v>C</v>
      </c>
      <c r="D240" s="111">
        <f t="shared" si="122"/>
        <v>0.88206896551724134</v>
      </c>
      <c r="E240" s="112">
        <f t="shared" si="123"/>
        <v>934</v>
      </c>
      <c r="F240" s="113" t="str">
        <f t="shared" si="124"/>
        <v>4</v>
      </c>
      <c r="G240" s="114" t="str">
        <f t="shared" si="125"/>
        <v>72아1237</v>
      </c>
      <c r="H240" s="115">
        <f t="shared" si="126"/>
        <v>1</v>
      </c>
      <c r="I240" s="116">
        <f t="shared" si="119"/>
        <v>1997.982</v>
      </c>
      <c r="J240" s="117">
        <f t="shared" si="127"/>
        <v>1.0256759141591748E-2</v>
      </c>
      <c r="K240" s="117">
        <f t="shared" si="128"/>
        <v>0.33047109230709054</v>
      </c>
      <c r="L240" s="117">
        <f t="shared" si="129"/>
        <v>0.33433734638249996</v>
      </c>
      <c r="M240" s="118">
        <f t="shared" si="130"/>
        <v>9.6270000000000007</v>
      </c>
      <c r="N240" s="119">
        <f t="shared" si="131"/>
        <v>0.20020200382185627</v>
      </c>
      <c r="O240" s="119">
        <f t="shared" si="132"/>
        <v>5.8058581108338316</v>
      </c>
      <c r="P240" s="220">
        <f t="shared" si="133"/>
        <v>0</v>
      </c>
      <c r="Q240" s="221">
        <f t="shared" si="134"/>
        <v>4</v>
      </c>
      <c r="R240" s="221">
        <f t="shared" si="135"/>
        <v>116</v>
      </c>
      <c r="T240">
        <v>514</v>
      </c>
      <c r="U240">
        <v>934</v>
      </c>
      <c r="V240" t="s">
        <v>749</v>
      </c>
      <c r="W240">
        <v>1997.982</v>
      </c>
      <c r="X240">
        <v>781.20500000000004</v>
      </c>
      <c r="Y240">
        <v>2.5579999999999998</v>
      </c>
      <c r="Z240">
        <v>9.6270000000000007</v>
      </c>
      <c r="AA240">
        <v>121.868027</v>
      </c>
      <c r="AB240">
        <v>1.2499709999999999</v>
      </c>
      <c r="AC240">
        <v>40.273859999999999</v>
      </c>
      <c r="AD240" s="1">
        <v>668</v>
      </c>
      <c r="AE240">
        <v>4</v>
      </c>
      <c r="AF240">
        <v>116</v>
      </c>
      <c r="AG240">
        <v>65</v>
      </c>
      <c r="AH240">
        <v>16.394635999999998</v>
      </c>
      <c r="AI240">
        <v>8</v>
      </c>
      <c r="AJ240">
        <v>0</v>
      </c>
      <c r="AK240">
        <v>0</v>
      </c>
      <c r="AL240">
        <v>0</v>
      </c>
      <c r="AM240" t="s">
        <v>750</v>
      </c>
      <c r="AN240" t="s">
        <v>1241</v>
      </c>
      <c r="AO240">
        <v>1997.982</v>
      </c>
      <c r="AR240" t="s">
        <v>117</v>
      </c>
      <c r="AS240" t="s">
        <v>120</v>
      </c>
      <c r="AT240" t="s">
        <v>270</v>
      </c>
      <c r="AU240" t="s">
        <v>749</v>
      </c>
      <c r="AV240" t="s">
        <v>48</v>
      </c>
      <c r="AW240">
        <v>1</v>
      </c>
      <c r="BB240">
        <v>0.88206896551724134</v>
      </c>
      <c r="BC240" t="s">
        <v>68</v>
      </c>
      <c r="BF240" t="s">
        <v>117</v>
      </c>
      <c r="BG240" t="s">
        <v>120</v>
      </c>
      <c r="BH240" t="s">
        <v>749</v>
      </c>
      <c r="BI240">
        <v>934</v>
      </c>
      <c r="BJ240">
        <v>1</v>
      </c>
      <c r="BK240" t="s">
        <v>270</v>
      </c>
      <c r="BL240" t="s">
        <v>178</v>
      </c>
      <c r="BM240">
        <v>0.88206896551724134</v>
      </c>
      <c r="BN240" t="s">
        <v>68</v>
      </c>
      <c r="BO240" t="s">
        <v>180</v>
      </c>
      <c r="BP240">
        <v>1997.982</v>
      </c>
    </row>
    <row r="241" spans="1:68" ht="16.5">
      <c r="A241" s="125" t="str">
        <f t="shared" si="120"/>
        <v>삼환교통</v>
      </c>
      <c r="B241" s="126" t="str">
        <f t="shared" si="118"/>
        <v>정태덕</v>
      </c>
      <c r="C241" s="127" t="str">
        <f t="shared" si="121"/>
        <v>D</v>
      </c>
      <c r="D241" s="128">
        <f t="shared" si="122"/>
        <v>0.81732390877917505</v>
      </c>
      <c r="E241" s="129">
        <f t="shared" si="123"/>
        <v>5108</v>
      </c>
      <c r="F241" s="130" t="str">
        <f t="shared" si="124"/>
        <v>62</v>
      </c>
      <c r="G241" s="131" t="str">
        <f t="shared" si="125"/>
        <v>70바3142</v>
      </c>
      <c r="H241" s="132">
        <f t="shared" si="126"/>
        <v>2</v>
      </c>
      <c r="I241" s="133">
        <f t="shared" si="119"/>
        <v>1862.6669999999999</v>
      </c>
      <c r="J241" s="134">
        <f t="shared" si="127"/>
        <v>1.4881426913399661E-2</v>
      </c>
      <c r="K241" s="134">
        <f t="shared" si="128"/>
        <v>0.36039422680805316</v>
      </c>
      <c r="L241" s="134">
        <f t="shared" si="129"/>
        <v>0.22709373172982611</v>
      </c>
      <c r="M241" s="135">
        <f t="shared" si="130"/>
        <v>10.635999999999999</v>
      </c>
      <c r="N241" s="136">
        <f t="shared" si="131"/>
        <v>5.3686461401850148E-2</v>
      </c>
      <c r="O241" s="136">
        <f t="shared" si="132"/>
        <v>9.8246224365385757</v>
      </c>
      <c r="P241" s="218">
        <f t="shared" si="133"/>
        <v>6</v>
      </c>
      <c r="Q241" s="219">
        <f t="shared" si="134"/>
        <v>1</v>
      </c>
      <c r="R241" s="219">
        <f t="shared" si="135"/>
        <v>183</v>
      </c>
      <c r="T241">
        <v>514</v>
      </c>
      <c r="U241">
        <v>5108</v>
      </c>
      <c r="V241" t="s">
        <v>751</v>
      </c>
      <c r="W241">
        <v>1862.6669999999999</v>
      </c>
      <c r="X241">
        <v>883.48099999999999</v>
      </c>
      <c r="Y241">
        <v>2.1080000000000001</v>
      </c>
      <c r="Z241">
        <v>10.635999999999999</v>
      </c>
      <c r="AA241">
        <v>130.54830100000001</v>
      </c>
      <c r="AB241">
        <v>1.9427449999999999</v>
      </c>
      <c r="AC241">
        <v>47.048853999999999</v>
      </c>
      <c r="AD241" s="1">
        <v>423</v>
      </c>
      <c r="AE241">
        <v>1</v>
      </c>
      <c r="AF241">
        <v>183</v>
      </c>
      <c r="AG241">
        <v>78</v>
      </c>
      <c r="AH241">
        <v>14.268029</v>
      </c>
      <c r="AI241">
        <v>34.299999999999997</v>
      </c>
      <c r="AJ241">
        <v>0</v>
      </c>
      <c r="AK241">
        <v>6</v>
      </c>
      <c r="AL241">
        <v>768</v>
      </c>
      <c r="AM241" t="s">
        <v>752</v>
      </c>
      <c r="AN241" t="s">
        <v>1242</v>
      </c>
      <c r="AO241">
        <v>1753.729</v>
      </c>
      <c r="AR241" t="s">
        <v>117</v>
      </c>
      <c r="AS241" t="s">
        <v>122</v>
      </c>
      <c r="AT241" t="s">
        <v>296</v>
      </c>
      <c r="AU241" t="s">
        <v>751</v>
      </c>
      <c r="AV241" t="s">
        <v>48</v>
      </c>
      <c r="AW241">
        <v>2</v>
      </c>
      <c r="BB241">
        <v>0.81732390877917505</v>
      </c>
      <c r="BC241" t="s">
        <v>66</v>
      </c>
      <c r="BF241" t="s">
        <v>117</v>
      </c>
      <c r="BG241" t="s">
        <v>122</v>
      </c>
      <c r="BH241" t="s">
        <v>751</v>
      </c>
      <c r="BI241">
        <v>5108</v>
      </c>
      <c r="BJ241">
        <v>2</v>
      </c>
      <c r="BK241" t="s">
        <v>296</v>
      </c>
      <c r="BL241" t="s">
        <v>289</v>
      </c>
      <c r="BM241">
        <v>0.81732390877917505</v>
      </c>
      <c r="BN241" t="s">
        <v>66</v>
      </c>
      <c r="BO241" t="s">
        <v>182</v>
      </c>
      <c r="BP241">
        <v>1862.6670000000001</v>
      </c>
    </row>
    <row r="242" spans="1:68" ht="16.5">
      <c r="A242" s="108" t="str">
        <f t="shared" si="120"/>
        <v>삼환교통</v>
      </c>
      <c r="B242" s="109" t="str">
        <f t="shared" si="118"/>
        <v>정태원</v>
      </c>
      <c r="C242" s="110" t="str">
        <f t="shared" si="121"/>
        <v>F</v>
      </c>
      <c r="D242" s="111">
        <f t="shared" si="122"/>
        <v>0.76090909090909087</v>
      </c>
      <c r="E242" s="112">
        <f t="shared" si="123"/>
        <v>3694</v>
      </c>
      <c r="F242" s="113" t="str">
        <f t="shared" si="124"/>
        <v>14</v>
      </c>
      <c r="G242" s="114" t="str">
        <f t="shared" si="125"/>
        <v>70바3178</v>
      </c>
      <c r="H242" s="115">
        <f t="shared" si="126"/>
        <v>1</v>
      </c>
      <c r="I242" s="116">
        <f t="shared" si="119"/>
        <v>870.89099999999996</v>
      </c>
      <c r="J242" s="117">
        <f t="shared" si="127"/>
        <v>2.0322975469898079E-2</v>
      </c>
      <c r="K242" s="117">
        <f t="shared" si="128"/>
        <v>0.38275584422063624</v>
      </c>
      <c r="L242" s="117">
        <f t="shared" si="129"/>
        <v>0.1814233928241307</v>
      </c>
      <c r="M242" s="118">
        <f t="shared" si="130"/>
        <v>13.205</v>
      </c>
      <c r="N242" s="119">
        <f t="shared" si="131"/>
        <v>0.91859945733737058</v>
      </c>
      <c r="O242" s="119">
        <f t="shared" si="132"/>
        <v>45.01137340953116</v>
      </c>
      <c r="P242" s="220">
        <f t="shared" si="133"/>
        <v>22</v>
      </c>
      <c r="Q242" s="221">
        <f t="shared" si="134"/>
        <v>8</v>
      </c>
      <c r="R242" s="221">
        <f t="shared" si="135"/>
        <v>392</v>
      </c>
      <c r="T242">
        <v>514</v>
      </c>
      <c r="U242">
        <v>3694</v>
      </c>
      <c r="V242" t="s">
        <v>753</v>
      </c>
      <c r="W242">
        <v>870.89099999999996</v>
      </c>
      <c r="X242">
        <v>520.15800000000002</v>
      </c>
      <c r="Y242">
        <v>1.6739999999999999</v>
      </c>
      <c r="Z242">
        <v>13.205</v>
      </c>
      <c r="AA242">
        <v>55.642491999999997</v>
      </c>
      <c r="AB242">
        <v>1.1308210000000001</v>
      </c>
      <c r="AC242">
        <v>21.297488999999999</v>
      </c>
      <c r="AD242" s="1">
        <v>158</v>
      </c>
      <c r="AE242">
        <v>8</v>
      </c>
      <c r="AF242">
        <v>392</v>
      </c>
      <c r="AG242">
        <v>65</v>
      </c>
      <c r="AH242">
        <v>15.651545</v>
      </c>
      <c r="AI242">
        <v>19.8</v>
      </c>
      <c r="AJ242">
        <v>0</v>
      </c>
      <c r="AK242">
        <v>22</v>
      </c>
      <c r="AL242">
        <v>7098</v>
      </c>
      <c r="AM242" t="s">
        <v>754</v>
      </c>
      <c r="AN242" t="s">
        <v>1243</v>
      </c>
      <c r="AO242">
        <v>870.89099999999996</v>
      </c>
      <c r="AR242" t="s">
        <v>117</v>
      </c>
      <c r="AS242" t="s">
        <v>118</v>
      </c>
      <c r="AT242" t="s">
        <v>216</v>
      </c>
      <c r="AU242" t="s">
        <v>753</v>
      </c>
      <c r="AV242" t="s">
        <v>48</v>
      </c>
      <c r="AW242">
        <v>1</v>
      </c>
      <c r="BB242">
        <v>0.76090909090909087</v>
      </c>
      <c r="BC242" t="s">
        <v>69</v>
      </c>
      <c r="BF242" t="s">
        <v>117</v>
      </c>
      <c r="BG242" t="s">
        <v>118</v>
      </c>
      <c r="BH242" t="s">
        <v>753</v>
      </c>
      <c r="BI242">
        <v>3694</v>
      </c>
      <c r="BJ242">
        <v>1</v>
      </c>
      <c r="BK242" t="s">
        <v>216</v>
      </c>
      <c r="BL242" t="s">
        <v>178</v>
      </c>
      <c r="BM242">
        <v>0.76090909090909087</v>
      </c>
      <c r="BN242" t="s">
        <v>69</v>
      </c>
      <c r="BO242" t="s">
        <v>191</v>
      </c>
      <c r="BP242">
        <v>870.89099999999996</v>
      </c>
    </row>
    <row r="243" spans="1:68" ht="16.5">
      <c r="A243" s="125" t="str">
        <f t="shared" si="120"/>
        <v>삼환교통</v>
      </c>
      <c r="B243" s="126" t="str">
        <f t="shared" si="118"/>
        <v>조성만</v>
      </c>
      <c r="C243" s="127" t="str">
        <f t="shared" si="121"/>
        <v>F</v>
      </c>
      <c r="D243" s="128">
        <f t="shared" si="122"/>
        <v>0.77676061872991742</v>
      </c>
      <c r="E243" s="129">
        <f t="shared" si="123"/>
        <v>8504</v>
      </c>
      <c r="F243" s="130" t="str">
        <f t="shared" si="124"/>
        <v>79</v>
      </c>
      <c r="G243" s="131" t="str">
        <f t="shared" si="125"/>
        <v>70바3198</v>
      </c>
      <c r="H243" s="132">
        <f t="shared" si="126"/>
        <v>11</v>
      </c>
      <c r="I243" s="133">
        <f t="shared" si="119"/>
        <v>2052.2240000000002</v>
      </c>
      <c r="J243" s="134">
        <f t="shared" si="127"/>
        <v>3.2956730878686204E-2</v>
      </c>
      <c r="K243" s="134">
        <f t="shared" si="128"/>
        <v>0.36129301804818098</v>
      </c>
      <c r="L243" s="134">
        <f t="shared" si="129"/>
        <v>0.22609617663568887</v>
      </c>
      <c r="M243" s="135">
        <f t="shared" si="130"/>
        <v>14.724</v>
      </c>
      <c r="N243" s="136">
        <f t="shared" si="131"/>
        <v>0.24363812137466473</v>
      </c>
      <c r="O243" s="136">
        <f t="shared" si="132"/>
        <v>77.476922597143385</v>
      </c>
      <c r="P243" s="218">
        <f t="shared" si="133"/>
        <v>0</v>
      </c>
      <c r="Q243" s="219">
        <f t="shared" si="134"/>
        <v>5</v>
      </c>
      <c r="R243" s="219">
        <f t="shared" si="135"/>
        <v>1590</v>
      </c>
      <c r="T243">
        <v>514</v>
      </c>
      <c r="U243">
        <v>8504</v>
      </c>
      <c r="V243" t="s">
        <v>755</v>
      </c>
      <c r="W243">
        <v>2052.2240000000002</v>
      </c>
      <c r="X243">
        <v>1109.241</v>
      </c>
      <c r="Y243">
        <v>1.85</v>
      </c>
      <c r="Z243">
        <v>14.724</v>
      </c>
      <c r="AA243">
        <v>116.178301</v>
      </c>
      <c r="AB243">
        <v>3.8288570000000002</v>
      </c>
      <c r="AC243">
        <v>41.974409000000001</v>
      </c>
      <c r="AD243" s="1">
        <v>464</v>
      </c>
      <c r="AE243">
        <v>5</v>
      </c>
      <c r="AF243">
        <v>1590</v>
      </c>
      <c r="AG243">
        <v>83</v>
      </c>
      <c r="AH243">
        <v>17.664434</v>
      </c>
      <c r="AI243">
        <v>764.5</v>
      </c>
      <c r="AJ243">
        <v>5.8</v>
      </c>
      <c r="AK243">
        <v>0</v>
      </c>
      <c r="AL243">
        <v>0</v>
      </c>
      <c r="AM243" t="s">
        <v>756</v>
      </c>
      <c r="AN243" t="s">
        <v>1244</v>
      </c>
      <c r="AO243">
        <v>449.31299999999999</v>
      </c>
      <c r="AR243" t="s">
        <v>117</v>
      </c>
      <c r="AS243" t="s">
        <v>123</v>
      </c>
      <c r="AT243" t="s">
        <v>338</v>
      </c>
      <c r="AU243" t="s">
        <v>755</v>
      </c>
      <c r="AV243" t="s">
        <v>48</v>
      </c>
      <c r="AW243">
        <v>11</v>
      </c>
      <c r="BB243">
        <v>0.77676061872991742</v>
      </c>
      <c r="BC243" t="s">
        <v>69</v>
      </c>
      <c r="BF243" t="s">
        <v>117</v>
      </c>
      <c r="BG243" t="s">
        <v>123</v>
      </c>
      <c r="BH243" t="s">
        <v>755</v>
      </c>
      <c r="BI243">
        <v>8504</v>
      </c>
      <c r="BJ243">
        <v>11</v>
      </c>
      <c r="BK243" t="s">
        <v>338</v>
      </c>
      <c r="BL243" t="s">
        <v>328</v>
      </c>
      <c r="BM243">
        <v>0.77676061872991742</v>
      </c>
      <c r="BN243" t="s">
        <v>69</v>
      </c>
      <c r="BO243" t="s">
        <v>191</v>
      </c>
      <c r="BP243">
        <v>2052.2240000000002</v>
      </c>
    </row>
    <row r="244" spans="1:68" ht="16.5">
      <c r="A244" s="108" t="str">
        <f t="shared" si="120"/>
        <v>삼환교통</v>
      </c>
      <c r="B244" s="109" t="str">
        <f t="shared" si="118"/>
        <v>조원준</v>
      </c>
      <c r="C244" s="110" t="str">
        <f t="shared" si="121"/>
        <v>C</v>
      </c>
      <c r="D244" s="111">
        <f t="shared" si="122"/>
        <v>0.88253792224986227</v>
      </c>
      <c r="E244" s="112">
        <f t="shared" si="123"/>
        <v>1933</v>
      </c>
      <c r="F244" s="113" t="str">
        <f t="shared" si="124"/>
        <v>4</v>
      </c>
      <c r="G244" s="114" t="str">
        <f t="shared" si="125"/>
        <v>72아1229</v>
      </c>
      <c r="H244" s="115">
        <f t="shared" si="126"/>
        <v>2</v>
      </c>
      <c r="I244" s="116">
        <f t="shared" si="119"/>
        <v>3315.9160000000002</v>
      </c>
      <c r="J244" s="117">
        <f t="shared" si="127"/>
        <v>2.1114420887877572E-2</v>
      </c>
      <c r="K244" s="117">
        <f t="shared" si="128"/>
        <v>0.35080698554352802</v>
      </c>
      <c r="L244" s="117">
        <f t="shared" si="129"/>
        <v>0.23945118030734192</v>
      </c>
      <c r="M244" s="118">
        <f t="shared" si="130"/>
        <v>9.2620000000000005</v>
      </c>
      <c r="N244" s="119">
        <f t="shared" si="131"/>
        <v>0.18094547630277727</v>
      </c>
      <c r="O244" s="119">
        <f t="shared" si="132"/>
        <v>13.510595563940702</v>
      </c>
      <c r="P244" s="220">
        <f t="shared" si="133"/>
        <v>22</v>
      </c>
      <c r="Q244" s="221">
        <f t="shared" si="134"/>
        <v>6</v>
      </c>
      <c r="R244" s="221">
        <f t="shared" si="135"/>
        <v>448</v>
      </c>
      <c r="T244">
        <v>514</v>
      </c>
      <c r="U244">
        <v>1933</v>
      </c>
      <c r="V244" t="s">
        <v>757</v>
      </c>
      <c r="W244">
        <v>3315.9160000000002</v>
      </c>
      <c r="X244">
        <v>1309.076</v>
      </c>
      <c r="Y244">
        <v>2.5329999999999999</v>
      </c>
      <c r="Z244">
        <v>9.2620000000000005</v>
      </c>
      <c r="AA244">
        <v>210.75439499999999</v>
      </c>
      <c r="AB244">
        <v>4.4499570000000004</v>
      </c>
      <c r="AC244">
        <v>73.934113999999994</v>
      </c>
      <c r="AD244" s="1">
        <v>794</v>
      </c>
      <c r="AE244">
        <v>6</v>
      </c>
      <c r="AF244">
        <v>448</v>
      </c>
      <c r="AG244">
        <v>75</v>
      </c>
      <c r="AH244">
        <v>15.733555000000001</v>
      </c>
      <c r="AI244">
        <v>289.60000000000002</v>
      </c>
      <c r="AJ244">
        <v>0</v>
      </c>
      <c r="AK244">
        <v>22</v>
      </c>
      <c r="AL244">
        <v>7410</v>
      </c>
      <c r="AM244" t="s">
        <v>758</v>
      </c>
      <c r="AN244" t="s">
        <v>1245</v>
      </c>
      <c r="AO244">
        <v>2362.8049999999998</v>
      </c>
      <c r="AR244" t="s">
        <v>117</v>
      </c>
      <c r="AS244" t="s">
        <v>120</v>
      </c>
      <c r="AT244" t="s">
        <v>268</v>
      </c>
      <c r="AU244" t="s">
        <v>757</v>
      </c>
      <c r="AV244" t="s">
        <v>48</v>
      </c>
      <c r="AW244">
        <v>2</v>
      </c>
      <c r="BB244">
        <v>0.88253792224986227</v>
      </c>
      <c r="BC244" t="s">
        <v>68</v>
      </c>
      <c r="BF244" t="s">
        <v>117</v>
      </c>
      <c r="BG244" t="s">
        <v>120</v>
      </c>
      <c r="BH244" t="s">
        <v>757</v>
      </c>
      <c r="BI244">
        <v>1933</v>
      </c>
      <c r="BJ244">
        <v>2</v>
      </c>
      <c r="BK244" t="s">
        <v>268</v>
      </c>
      <c r="BL244" t="s">
        <v>349</v>
      </c>
      <c r="BM244">
        <v>0.88253792224986227</v>
      </c>
      <c r="BN244" t="s">
        <v>68</v>
      </c>
      <c r="BO244" t="s">
        <v>180</v>
      </c>
      <c r="BP244">
        <v>3315.9159999999997</v>
      </c>
    </row>
    <row r="245" spans="1:68" ht="16.5">
      <c r="A245" s="125" t="str">
        <f t="shared" si="120"/>
        <v>삼환교통</v>
      </c>
      <c r="B245" s="126" t="str">
        <f t="shared" si="118"/>
        <v>조인석</v>
      </c>
      <c r="C245" s="127" t="str">
        <f t="shared" si="121"/>
        <v>D</v>
      </c>
      <c r="D245" s="128">
        <f t="shared" si="122"/>
        <v>0.83825644956529155</v>
      </c>
      <c r="E245" s="129">
        <f t="shared" si="123"/>
        <v>8089</v>
      </c>
      <c r="F245" s="130" t="str">
        <f t="shared" si="124"/>
        <v>14</v>
      </c>
      <c r="G245" s="131" t="str">
        <f t="shared" si="125"/>
        <v>70바3175</v>
      </c>
      <c r="H245" s="132">
        <f t="shared" si="126"/>
        <v>2</v>
      </c>
      <c r="I245" s="133">
        <f t="shared" si="119"/>
        <v>1581.4490000000001</v>
      </c>
      <c r="J245" s="134">
        <f t="shared" si="127"/>
        <v>9.1168078667403611E-3</v>
      </c>
      <c r="K245" s="134">
        <f t="shared" si="128"/>
        <v>0.33020000330053251</v>
      </c>
      <c r="L245" s="134">
        <f t="shared" si="129"/>
        <v>8.5364750934111694E-2</v>
      </c>
      <c r="M245" s="135">
        <f t="shared" si="130"/>
        <v>11.943</v>
      </c>
      <c r="N245" s="136">
        <f t="shared" si="131"/>
        <v>1.5808287210020684</v>
      </c>
      <c r="O245" s="136">
        <f t="shared" si="132"/>
        <v>27.885818638476486</v>
      </c>
      <c r="P245" s="218">
        <f t="shared" si="133"/>
        <v>4</v>
      </c>
      <c r="Q245" s="219">
        <f t="shared" si="134"/>
        <v>25</v>
      </c>
      <c r="R245" s="219">
        <f t="shared" si="135"/>
        <v>441</v>
      </c>
      <c r="T245">
        <v>514</v>
      </c>
      <c r="U245">
        <v>8089</v>
      </c>
      <c r="V245" t="s">
        <v>759</v>
      </c>
      <c r="W245">
        <v>1581.4490000000001</v>
      </c>
      <c r="X245">
        <v>898.98099999999999</v>
      </c>
      <c r="Y245">
        <v>1.7589999999999999</v>
      </c>
      <c r="Z245">
        <v>11.943</v>
      </c>
      <c r="AA245">
        <v>92.530523000000002</v>
      </c>
      <c r="AB245">
        <v>0.84358299999999997</v>
      </c>
      <c r="AC245">
        <v>30.553578999999999</v>
      </c>
      <c r="AD245" s="1">
        <v>135</v>
      </c>
      <c r="AE245">
        <v>25</v>
      </c>
      <c r="AF245">
        <v>441</v>
      </c>
      <c r="AG245">
        <v>87</v>
      </c>
      <c r="AH245">
        <v>17.091106</v>
      </c>
      <c r="AI245">
        <v>822.1</v>
      </c>
      <c r="AJ245">
        <v>6.6</v>
      </c>
      <c r="AK245">
        <v>4</v>
      </c>
      <c r="AL245">
        <v>1452</v>
      </c>
      <c r="AM245" t="s">
        <v>760</v>
      </c>
      <c r="AN245" t="s">
        <v>1246</v>
      </c>
      <c r="AO245">
        <v>1460.413</v>
      </c>
      <c r="AR245" t="s">
        <v>117</v>
      </c>
      <c r="AS245" t="s">
        <v>118</v>
      </c>
      <c r="AT245" t="s">
        <v>214</v>
      </c>
      <c r="AU245" t="s">
        <v>759</v>
      </c>
      <c r="AV245" t="s">
        <v>48</v>
      </c>
      <c r="AW245">
        <v>2</v>
      </c>
      <c r="BB245">
        <v>0.83825644956529155</v>
      </c>
      <c r="BC245" t="s">
        <v>66</v>
      </c>
      <c r="BF245" t="s">
        <v>117</v>
      </c>
      <c r="BG245" t="s">
        <v>118</v>
      </c>
      <c r="BH245" t="s">
        <v>759</v>
      </c>
      <c r="BI245">
        <v>8089</v>
      </c>
      <c r="BJ245">
        <v>2</v>
      </c>
      <c r="BK245" t="s">
        <v>214</v>
      </c>
      <c r="BL245" t="s">
        <v>219</v>
      </c>
      <c r="BM245">
        <v>0.83825644956529155</v>
      </c>
      <c r="BN245" t="s">
        <v>66</v>
      </c>
      <c r="BO245" t="s">
        <v>182</v>
      </c>
      <c r="BP245">
        <v>1533.0650000000001</v>
      </c>
    </row>
    <row r="246" spans="1:68" ht="16.5">
      <c r="A246" s="108" t="str">
        <f t="shared" si="120"/>
        <v>삼환교통</v>
      </c>
      <c r="B246" s="109" t="str">
        <f t="shared" si="118"/>
        <v>조창훈</v>
      </c>
      <c r="C246" s="110" t="str">
        <f t="shared" si="121"/>
        <v>F</v>
      </c>
      <c r="D246" s="111">
        <f t="shared" si="122"/>
        <v>0.7070833333333334</v>
      </c>
      <c r="E246" s="112">
        <f t="shared" si="123"/>
        <v>7083</v>
      </c>
      <c r="F246" s="113" t="str">
        <f t="shared" si="124"/>
        <v>23</v>
      </c>
      <c r="G246" s="114" t="str">
        <f t="shared" si="125"/>
        <v>72아1009</v>
      </c>
      <c r="H246" s="115">
        <f t="shared" si="126"/>
        <v>1</v>
      </c>
      <c r="I246" s="116">
        <f t="shared" si="119"/>
        <v>931.73099999999999</v>
      </c>
      <c r="J246" s="117">
        <f t="shared" si="127"/>
        <v>2.127832517628617E-2</v>
      </c>
      <c r="K246" s="117">
        <f t="shared" si="128"/>
        <v>0.37834565435857587</v>
      </c>
      <c r="L246" s="117">
        <f t="shared" si="129"/>
        <v>0.19962843352856136</v>
      </c>
      <c r="M246" s="118">
        <f t="shared" si="130"/>
        <v>10.420999999999999</v>
      </c>
      <c r="N246" s="119">
        <f t="shared" si="131"/>
        <v>0</v>
      </c>
      <c r="O246" s="119">
        <f t="shared" si="132"/>
        <v>9.2301318728259556</v>
      </c>
      <c r="P246" s="220">
        <f t="shared" si="133"/>
        <v>11</v>
      </c>
      <c r="Q246" s="221">
        <f t="shared" si="134"/>
        <v>0</v>
      </c>
      <c r="R246" s="221">
        <f t="shared" si="135"/>
        <v>86</v>
      </c>
      <c r="T246">
        <v>514</v>
      </c>
      <c r="U246">
        <v>7083</v>
      </c>
      <c r="V246" t="s">
        <v>761</v>
      </c>
      <c r="W246">
        <v>931.73099999999999</v>
      </c>
      <c r="X246">
        <v>548.92399999999998</v>
      </c>
      <c r="Y246">
        <v>1.6970000000000001</v>
      </c>
      <c r="Z246">
        <v>10.420999999999999</v>
      </c>
      <c r="AA246">
        <v>67.726101</v>
      </c>
      <c r="AB246">
        <v>1.441098</v>
      </c>
      <c r="AC246">
        <v>25.623875999999999</v>
      </c>
      <c r="AD246" s="1">
        <v>186</v>
      </c>
      <c r="AE246">
        <v>0</v>
      </c>
      <c r="AF246">
        <v>86</v>
      </c>
      <c r="AG246">
        <v>65</v>
      </c>
      <c r="AH246">
        <v>13.757339999999999</v>
      </c>
      <c r="AI246">
        <v>160.6</v>
      </c>
      <c r="AJ246">
        <v>0</v>
      </c>
      <c r="AK246">
        <v>11</v>
      </c>
      <c r="AL246">
        <v>2299</v>
      </c>
      <c r="AM246" t="s">
        <v>762</v>
      </c>
      <c r="AN246" t="s">
        <v>1247</v>
      </c>
      <c r="AO246">
        <v>931.73099999999999</v>
      </c>
      <c r="AR246" t="s">
        <v>117</v>
      </c>
      <c r="AS246" t="s">
        <v>119</v>
      </c>
      <c r="AT246" t="s">
        <v>241</v>
      </c>
      <c r="AU246" t="s">
        <v>761</v>
      </c>
      <c r="AV246" t="s">
        <v>48</v>
      </c>
      <c r="AW246">
        <v>1</v>
      </c>
      <c r="BB246">
        <v>0.7070833333333334</v>
      </c>
      <c r="BC246" t="s">
        <v>69</v>
      </c>
      <c r="BF246" t="s">
        <v>117</v>
      </c>
      <c r="BG246" t="s">
        <v>119</v>
      </c>
      <c r="BH246" t="s">
        <v>761</v>
      </c>
      <c r="BI246">
        <v>7083</v>
      </c>
      <c r="BJ246">
        <v>1</v>
      </c>
      <c r="BK246" t="s">
        <v>241</v>
      </c>
      <c r="BL246" t="s">
        <v>178</v>
      </c>
      <c r="BM246">
        <v>0.7070833333333334</v>
      </c>
      <c r="BN246" t="s">
        <v>69</v>
      </c>
      <c r="BO246" t="s">
        <v>191</v>
      </c>
      <c r="BP246">
        <v>931.73099999999999</v>
      </c>
    </row>
    <row r="247" spans="1:68" ht="16.5">
      <c r="A247" s="125" t="str">
        <f t="shared" si="120"/>
        <v>삼환교통</v>
      </c>
      <c r="B247" s="126" t="str">
        <f t="shared" si="118"/>
        <v>조치현</v>
      </c>
      <c r="C247" s="127" t="str">
        <f t="shared" si="121"/>
        <v>C</v>
      </c>
      <c r="D247" s="128">
        <f t="shared" si="122"/>
        <v>0.85299999999999998</v>
      </c>
      <c r="E247" s="129">
        <f t="shared" si="123"/>
        <v>8144</v>
      </c>
      <c r="F247" s="130" t="str">
        <f t="shared" si="124"/>
        <v>14</v>
      </c>
      <c r="G247" s="131" t="str">
        <f t="shared" si="125"/>
        <v>70바3127</v>
      </c>
      <c r="H247" s="132">
        <f t="shared" si="126"/>
        <v>1</v>
      </c>
      <c r="I247" s="133">
        <f t="shared" si="119"/>
        <v>1500.7059999999999</v>
      </c>
      <c r="J247" s="134">
        <f t="shared" si="127"/>
        <v>1.457793400029689E-2</v>
      </c>
      <c r="K247" s="134">
        <f t="shared" si="128"/>
        <v>0.34325651760142195</v>
      </c>
      <c r="L247" s="134">
        <f t="shared" si="129"/>
        <v>0.24655062350653628</v>
      </c>
      <c r="M247" s="135">
        <f t="shared" si="130"/>
        <v>14.124000000000001</v>
      </c>
      <c r="N247" s="136">
        <f t="shared" si="131"/>
        <v>0.39981182190249126</v>
      </c>
      <c r="O247" s="136">
        <f t="shared" si="132"/>
        <v>48.510501057502275</v>
      </c>
      <c r="P247" s="218">
        <f t="shared" si="133"/>
        <v>5</v>
      </c>
      <c r="Q247" s="219">
        <f t="shared" si="134"/>
        <v>6</v>
      </c>
      <c r="R247" s="219">
        <f t="shared" si="135"/>
        <v>728</v>
      </c>
      <c r="T247">
        <v>514</v>
      </c>
      <c r="U247">
        <v>8144</v>
      </c>
      <c r="V247" t="s">
        <v>763</v>
      </c>
      <c r="W247">
        <v>1500.7059999999999</v>
      </c>
      <c r="X247">
        <v>879.64200000000005</v>
      </c>
      <c r="Y247">
        <v>1.706</v>
      </c>
      <c r="Z247">
        <v>14.124000000000001</v>
      </c>
      <c r="AA247">
        <v>91.441078000000005</v>
      </c>
      <c r="AB247">
        <v>1.3330219999999999</v>
      </c>
      <c r="AC247">
        <v>31.387746</v>
      </c>
      <c r="AD247" s="1">
        <v>370</v>
      </c>
      <c r="AE247">
        <v>6</v>
      </c>
      <c r="AF247">
        <v>728</v>
      </c>
      <c r="AG247">
        <v>63</v>
      </c>
      <c r="AH247">
        <v>16.411726000000002</v>
      </c>
      <c r="AI247">
        <v>37.200000000000003</v>
      </c>
      <c r="AJ247">
        <v>0</v>
      </c>
      <c r="AK247">
        <v>5</v>
      </c>
      <c r="AL247">
        <v>714</v>
      </c>
      <c r="AM247" t="s">
        <v>764</v>
      </c>
      <c r="AN247" t="s">
        <v>1248</v>
      </c>
      <c r="AO247">
        <v>1500.7059999999999</v>
      </c>
      <c r="AR247" t="s">
        <v>117</v>
      </c>
      <c r="AS247" t="s">
        <v>118</v>
      </c>
      <c r="AT247" t="s">
        <v>208</v>
      </c>
      <c r="AU247" t="s">
        <v>763</v>
      </c>
      <c r="AV247" t="s">
        <v>48</v>
      </c>
      <c r="AW247">
        <v>1</v>
      </c>
      <c r="BB247">
        <v>0.85299999999999998</v>
      </c>
      <c r="BC247" t="s">
        <v>68</v>
      </c>
      <c r="BF247" t="s">
        <v>117</v>
      </c>
      <c r="BG247" t="s">
        <v>118</v>
      </c>
      <c r="BH247" t="s">
        <v>763</v>
      </c>
      <c r="BI247">
        <v>8144</v>
      </c>
      <c r="BJ247">
        <v>1</v>
      </c>
      <c r="BK247" t="s">
        <v>208</v>
      </c>
      <c r="BL247" t="s">
        <v>178</v>
      </c>
      <c r="BM247">
        <v>0.85299999999999998</v>
      </c>
      <c r="BN247" t="s">
        <v>68</v>
      </c>
      <c r="BO247" t="s">
        <v>180</v>
      </c>
      <c r="BP247">
        <v>1500.7059999999999</v>
      </c>
    </row>
    <row r="248" spans="1:68" ht="16.5">
      <c r="A248" s="108" t="str">
        <f t="shared" si="120"/>
        <v>삼환교통</v>
      </c>
      <c r="B248" s="109" t="str">
        <f t="shared" si="118"/>
        <v>조한철</v>
      </c>
      <c r="C248" s="110" t="str">
        <f t="shared" si="121"/>
        <v>C</v>
      </c>
      <c r="D248" s="111">
        <f t="shared" si="122"/>
        <v>0.87423459246584379</v>
      </c>
      <c r="E248" s="112">
        <f t="shared" si="123"/>
        <v>7431</v>
      </c>
      <c r="F248" s="113" t="str">
        <f t="shared" si="124"/>
        <v>23</v>
      </c>
      <c r="G248" s="114" t="str">
        <f t="shared" si="125"/>
        <v>70바3191</v>
      </c>
      <c r="H248" s="115">
        <f t="shared" si="126"/>
        <v>6</v>
      </c>
      <c r="I248" s="116">
        <f t="shared" si="119"/>
        <v>590.47400000000005</v>
      </c>
      <c r="J248" s="117">
        <f t="shared" si="127"/>
        <v>1.8241351019827365E-2</v>
      </c>
      <c r="K248" s="117">
        <f t="shared" si="128"/>
        <v>0.35450617340769724</v>
      </c>
      <c r="L248" s="117">
        <f t="shared" si="129"/>
        <v>0.23540409907972237</v>
      </c>
      <c r="M248" s="118">
        <f t="shared" si="130"/>
        <v>13.843</v>
      </c>
      <c r="N248" s="119">
        <f t="shared" si="131"/>
        <v>0.16935546696382905</v>
      </c>
      <c r="O248" s="119">
        <f t="shared" si="132"/>
        <v>22.862988040116921</v>
      </c>
      <c r="P248" s="220">
        <f t="shared" si="133"/>
        <v>4</v>
      </c>
      <c r="Q248" s="221">
        <f t="shared" si="134"/>
        <v>1</v>
      </c>
      <c r="R248" s="221">
        <f t="shared" si="135"/>
        <v>135</v>
      </c>
      <c r="T248">
        <v>514</v>
      </c>
      <c r="U248">
        <v>7431</v>
      </c>
      <c r="V248" t="s">
        <v>1249</v>
      </c>
      <c r="W248">
        <v>590.47400000000005</v>
      </c>
      <c r="X248">
        <v>332.202</v>
      </c>
      <c r="Y248">
        <v>1.7769999999999999</v>
      </c>
      <c r="Z248">
        <v>13.843</v>
      </c>
      <c r="AA248">
        <v>33.135264999999997</v>
      </c>
      <c r="AB248">
        <v>0.60443199999999997</v>
      </c>
      <c r="AC248">
        <v>11.746656</v>
      </c>
      <c r="AD248" s="1">
        <v>139</v>
      </c>
      <c r="AE248">
        <v>1</v>
      </c>
      <c r="AF248">
        <v>135</v>
      </c>
      <c r="AG248">
        <v>71</v>
      </c>
      <c r="AH248">
        <v>17.820107</v>
      </c>
      <c r="AI248">
        <v>52.7</v>
      </c>
      <c r="AJ248">
        <v>0</v>
      </c>
      <c r="AK248">
        <v>4</v>
      </c>
      <c r="AL248">
        <v>262</v>
      </c>
      <c r="AM248" t="s">
        <v>1250</v>
      </c>
      <c r="AN248" t="s">
        <v>1251</v>
      </c>
      <c r="AO248">
        <v>138.733</v>
      </c>
      <c r="AR248" t="s">
        <v>117</v>
      </c>
      <c r="AS248" t="s">
        <v>119</v>
      </c>
      <c r="AT248" t="s">
        <v>237</v>
      </c>
      <c r="AU248" t="s">
        <v>1249</v>
      </c>
      <c r="AV248" t="s">
        <v>48</v>
      </c>
      <c r="AW248">
        <v>6</v>
      </c>
      <c r="BB248">
        <v>0.87423459246584379</v>
      </c>
      <c r="BC248" t="s">
        <v>68</v>
      </c>
      <c r="BF248" t="s">
        <v>117</v>
      </c>
      <c r="BG248" t="s">
        <v>119</v>
      </c>
      <c r="BH248" t="s">
        <v>1249</v>
      </c>
      <c r="BI248">
        <v>7431</v>
      </c>
      <c r="BJ248">
        <v>6</v>
      </c>
      <c r="BK248" t="s">
        <v>237</v>
      </c>
      <c r="BL248" t="s">
        <v>235</v>
      </c>
      <c r="BM248">
        <v>0.87423459246584379</v>
      </c>
      <c r="BN248" t="s">
        <v>68</v>
      </c>
      <c r="BO248" t="s">
        <v>180</v>
      </c>
      <c r="BP248">
        <v>519.75900000000001</v>
      </c>
    </row>
    <row r="249" spans="1:68" ht="16.5">
      <c r="A249" s="125" t="str">
        <f t="shared" si="120"/>
        <v>삼환교통</v>
      </c>
      <c r="B249" s="126" t="str">
        <f t="shared" si="118"/>
        <v>지병섭</v>
      </c>
      <c r="C249" s="127" t="str">
        <f t="shared" si="121"/>
        <v>D</v>
      </c>
      <c r="D249" s="128">
        <f t="shared" si="122"/>
        <v>0.83727272727272728</v>
      </c>
      <c r="E249" s="129">
        <f t="shared" si="123"/>
        <v>411</v>
      </c>
      <c r="F249" s="130" t="str">
        <f t="shared" si="124"/>
        <v>79</v>
      </c>
      <c r="G249" s="131" t="str">
        <f t="shared" si="125"/>
        <v>70바3103</v>
      </c>
      <c r="H249" s="132">
        <f t="shared" si="126"/>
        <v>1</v>
      </c>
      <c r="I249" s="133">
        <f t="shared" si="119"/>
        <v>2448.5590000000002</v>
      </c>
      <c r="J249" s="134">
        <f t="shared" si="127"/>
        <v>2.4062546394907659E-2</v>
      </c>
      <c r="K249" s="134">
        <f t="shared" si="128"/>
        <v>0.31188617660171031</v>
      </c>
      <c r="L249" s="134">
        <f t="shared" si="129"/>
        <v>0.27363032706175344</v>
      </c>
      <c r="M249" s="135">
        <f t="shared" si="130"/>
        <v>12.494</v>
      </c>
      <c r="N249" s="136">
        <f t="shared" si="131"/>
        <v>0</v>
      </c>
      <c r="O249" s="136">
        <f t="shared" si="132"/>
        <v>9.6383219681453447</v>
      </c>
      <c r="P249" s="218">
        <f t="shared" si="133"/>
        <v>4</v>
      </c>
      <c r="Q249" s="219">
        <f t="shared" si="134"/>
        <v>0</v>
      </c>
      <c r="R249" s="219">
        <f t="shared" si="135"/>
        <v>236</v>
      </c>
      <c r="T249">
        <v>514</v>
      </c>
      <c r="U249">
        <v>411</v>
      </c>
      <c r="V249" t="s">
        <v>765</v>
      </c>
      <c r="W249">
        <v>2448.5590000000002</v>
      </c>
      <c r="X249">
        <v>1326.636</v>
      </c>
      <c r="Y249">
        <v>1.8460000000000001</v>
      </c>
      <c r="Z249">
        <v>12.494</v>
      </c>
      <c r="AA249">
        <v>141.51607000000001</v>
      </c>
      <c r="AB249">
        <v>3.4052370000000001</v>
      </c>
      <c r="AC249">
        <v>44.136906000000003</v>
      </c>
      <c r="AD249" s="1">
        <v>670</v>
      </c>
      <c r="AE249">
        <v>0</v>
      </c>
      <c r="AF249">
        <v>236</v>
      </c>
      <c r="AG249">
        <v>78</v>
      </c>
      <c r="AH249">
        <v>17.302337999999999</v>
      </c>
      <c r="AI249">
        <v>234.4</v>
      </c>
      <c r="AJ249">
        <v>0</v>
      </c>
      <c r="AK249">
        <v>4</v>
      </c>
      <c r="AL249">
        <v>1315</v>
      </c>
      <c r="AM249" t="s">
        <v>766</v>
      </c>
      <c r="AN249" t="s">
        <v>1252</v>
      </c>
      <c r="AO249">
        <v>2430.4140000000002</v>
      </c>
      <c r="AR249" t="s">
        <v>117</v>
      </c>
      <c r="AS249" t="s">
        <v>123</v>
      </c>
      <c r="AT249" t="s">
        <v>322</v>
      </c>
      <c r="AU249" t="s">
        <v>765</v>
      </c>
      <c r="AV249" t="s">
        <v>48</v>
      </c>
      <c r="AW249">
        <v>1</v>
      </c>
      <c r="BB249">
        <v>0.83727272727272728</v>
      </c>
      <c r="BC249" t="s">
        <v>66</v>
      </c>
      <c r="BF249" t="s">
        <v>117</v>
      </c>
      <c r="BG249" t="s">
        <v>123</v>
      </c>
      <c r="BH249" t="s">
        <v>765</v>
      </c>
      <c r="BI249">
        <v>411</v>
      </c>
      <c r="BJ249">
        <v>1</v>
      </c>
      <c r="BK249" t="s">
        <v>322</v>
      </c>
      <c r="BL249" t="s">
        <v>178</v>
      </c>
      <c r="BM249">
        <v>0.83727272727272728</v>
      </c>
      <c r="BN249" t="s">
        <v>66</v>
      </c>
      <c r="BO249" t="s">
        <v>182</v>
      </c>
      <c r="BP249">
        <v>2430.4140000000002</v>
      </c>
    </row>
    <row r="250" spans="1:68" ht="16.5">
      <c r="A250" s="108" t="str">
        <f t="shared" si="120"/>
        <v>삼환교통</v>
      </c>
      <c r="B250" s="109" t="str">
        <f t="shared" si="118"/>
        <v>차주만</v>
      </c>
      <c r="C250" s="110" t="str">
        <f t="shared" si="121"/>
        <v>A</v>
      </c>
      <c r="D250" s="111">
        <f t="shared" si="122"/>
        <v>0.96527908678631569</v>
      </c>
      <c r="E250" s="112">
        <f t="shared" si="123"/>
        <v>9828</v>
      </c>
      <c r="F250" s="113" t="str">
        <f t="shared" si="124"/>
        <v>4</v>
      </c>
      <c r="G250" s="114" t="str">
        <f t="shared" si="125"/>
        <v>72아1227</v>
      </c>
      <c r="H250" s="115">
        <f t="shared" si="126"/>
        <v>3</v>
      </c>
      <c r="I250" s="116">
        <f t="shared" si="119"/>
        <v>2310.2800000000002</v>
      </c>
      <c r="J250" s="117">
        <f t="shared" si="127"/>
        <v>2.5947869979337245E-2</v>
      </c>
      <c r="K250" s="117">
        <f t="shared" si="128"/>
        <v>0.31647722427814184</v>
      </c>
      <c r="L250" s="117">
        <f t="shared" si="129"/>
        <v>0.20560278407812038</v>
      </c>
      <c r="M250" s="118">
        <f t="shared" si="130"/>
        <v>7.6210000000000004</v>
      </c>
      <c r="N250" s="119">
        <f t="shared" si="131"/>
        <v>0.21642398324012671</v>
      </c>
      <c r="O250" s="119">
        <f t="shared" si="132"/>
        <v>7.0554218536281308</v>
      </c>
      <c r="P250" s="220">
        <f t="shared" si="133"/>
        <v>2</v>
      </c>
      <c r="Q250" s="221">
        <f t="shared" si="134"/>
        <v>5</v>
      </c>
      <c r="R250" s="221">
        <f t="shared" si="135"/>
        <v>163</v>
      </c>
      <c r="T250">
        <v>514</v>
      </c>
      <c r="U250">
        <v>9828</v>
      </c>
      <c r="V250" t="s">
        <v>767</v>
      </c>
      <c r="W250">
        <v>2310.2800000000002</v>
      </c>
      <c r="X250">
        <v>825.99</v>
      </c>
      <c r="Y250">
        <v>2.7970000000000002</v>
      </c>
      <c r="Z250">
        <v>7.6210000000000004</v>
      </c>
      <c r="AA250">
        <v>144.30552499999999</v>
      </c>
      <c r="AB250">
        <v>3.744421</v>
      </c>
      <c r="AC250">
        <v>45.669412000000001</v>
      </c>
      <c r="AD250" s="1">
        <v>475</v>
      </c>
      <c r="AE250">
        <v>5</v>
      </c>
      <c r="AF250">
        <v>163</v>
      </c>
      <c r="AG250">
        <v>65</v>
      </c>
      <c r="AH250">
        <v>16.009643000000001</v>
      </c>
      <c r="AI250">
        <v>16</v>
      </c>
      <c r="AJ250">
        <v>0</v>
      </c>
      <c r="AK250">
        <v>2</v>
      </c>
      <c r="AL250">
        <v>463</v>
      </c>
      <c r="AM250" t="s">
        <v>768</v>
      </c>
      <c r="AN250" t="s">
        <v>1253</v>
      </c>
      <c r="AO250">
        <v>2033.3810000000001</v>
      </c>
      <c r="AR250" t="s">
        <v>117</v>
      </c>
      <c r="AS250" t="s">
        <v>120</v>
      </c>
      <c r="AT250" t="s">
        <v>266</v>
      </c>
      <c r="AU250" t="s">
        <v>767</v>
      </c>
      <c r="AV250" t="s">
        <v>48</v>
      </c>
      <c r="AW250">
        <v>3</v>
      </c>
      <c r="BB250">
        <v>0.96527908678631569</v>
      </c>
      <c r="BC250" t="s">
        <v>65</v>
      </c>
      <c r="BF250" t="s">
        <v>117</v>
      </c>
      <c r="BG250" t="s">
        <v>120</v>
      </c>
      <c r="BH250" t="s">
        <v>767</v>
      </c>
      <c r="BI250">
        <v>9828</v>
      </c>
      <c r="BJ250">
        <v>3</v>
      </c>
      <c r="BK250" t="s">
        <v>266</v>
      </c>
      <c r="BL250" t="s">
        <v>816</v>
      </c>
      <c r="BM250">
        <v>0.96527908678631569</v>
      </c>
      <c r="BN250" t="s">
        <v>65</v>
      </c>
      <c r="BO250" t="s">
        <v>181</v>
      </c>
      <c r="BP250">
        <v>2310.2800000000002</v>
      </c>
    </row>
    <row r="251" spans="1:68" ht="16.5">
      <c r="A251" s="125" t="str">
        <f t="shared" si="120"/>
        <v>삼환교통</v>
      </c>
      <c r="B251" s="126" t="str">
        <f t="shared" si="118"/>
        <v>최기호</v>
      </c>
      <c r="C251" s="127" t="str">
        <f t="shared" si="121"/>
        <v>D</v>
      </c>
      <c r="D251" s="128">
        <f t="shared" si="122"/>
        <v>0.81318181818181812</v>
      </c>
      <c r="E251" s="129">
        <f t="shared" si="123"/>
        <v>6</v>
      </c>
      <c r="F251" s="130" t="str">
        <f t="shared" si="124"/>
        <v>14</v>
      </c>
      <c r="G251" s="131" t="str">
        <f t="shared" si="125"/>
        <v>70바3188</v>
      </c>
      <c r="H251" s="132">
        <f t="shared" si="126"/>
        <v>1</v>
      </c>
      <c r="I251" s="133">
        <f t="shared" si="119"/>
        <v>2084.933</v>
      </c>
      <c r="J251" s="134">
        <f t="shared" si="127"/>
        <v>1.0350507769165457E-2</v>
      </c>
      <c r="K251" s="134">
        <f t="shared" si="128"/>
        <v>0.37307063762608927</v>
      </c>
      <c r="L251" s="134">
        <f t="shared" si="129"/>
        <v>0.20480274426084674</v>
      </c>
      <c r="M251" s="135">
        <f t="shared" si="130"/>
        <v>9.9909999999999997</v>
      </c>
      <c r="N251" s="136">
        <f t="shared" si="131"/>
        <v>0.47963171958043738</v>
      </c>
      <c r="O251" s="136">
        <f t="shared" si="132"/>
        <v>10.551897830769622</v>
      </c>
      <c r="P251" s="218">
        <f t="shared" si="133"/>
        <v>35</v>
      </c>
      <c r="Q251" s="219">
        <f t="shared" si="134"/>
        <v>10</v>
      </c>
      <c r="R251" s="219">
        <f t="shared" si="135"/>
        <v>220</v>
      </c>
      <c r="T251">
        <v>514</v>
      </c>
      <c r="U251">
        <v>6</v>
      </c>
      <c r="V251" t="s">
        <v>769</v>
      </c>
      <c r="W251">
        <v>2084.933</v>
      </c>
      <c r="X251">
        <v>1167.126</v>
      </c>
      <c r="Y251">
        <v>1.786</v>
      </c>
      <c r="Z251">
        <v>9.9909999999999997</v>
      </c>
      <c r="AA251">
        <v>140.382195</v>
      </c>
      <c r="AB251">
        <v>1.4530270000000001</v>
      </c>
      <c r="AC251">
        <v>52.372475000000001</v>
      </c>
      <c r="AD251" s="1">
        <v>427</v>
      </c>
      <c r="AE251">
        <v>10</v>
      </c>
      <c r="AF251">
        <v>220</v>
      </c>
      <c r="AG251">
        <v>74</v>
      </c>
      <c r="AH251">
        <v>14.851832999999999</v>
      </c>
      <c r="AI251">
        <v>115</v>
      </c>
      <c r="AJ251">
        <v>0</v>
      </c>
      <c r="AK251">
        <v>35</v>
      </c>
      <c r="AL251">
        <v>13667</v>
      </c>
      <c r="AM251" t="s">
        <v>770</v>
      </c>
      <c r="AN251" t="s">
        <v>1254</v>
      </c>
      <c r="AO251">
        <v>2036.434</v>
      </c>
      <c r="AR251" t="s">
        <v>117</v>
      </c>
      <c r="AS251" t="s">
        <v>118</v>
      </c>
      <c r="AT251" t="s">
        <v>218</v>
      </c>
      <c r="AU251" t="s">
        <v>769</v>
      </c>
      <c r="AV251" t="s">
        <v>48</v>
      </c>
      <c r="AW251">
        <v>1</v>
      </c>
      <c r="BB251">
        <v>0.81318181818181812</v>
      </c>
      <c r="BC251" t="s">
        <v>66</v>
      </c>
      <c r="BF251" t="s">
        <v>117</v>
      </c>
      <c r="BG251" t="s">
        <v>118</v>
      </c>
      <c r="BH251" t="s">
        <v>769</v>
      </c>
      <c r="BI251">
        <v>6</v>
      </c>
      <c r="BJ251">
        <v>1</v>
      </c>
      <c r="BK251" t="s">
        <v>218</v>
      </c>
      <c r="BL251" t="s">
        <v>178</v>
      </c>
      <c r="BM251">
        <v>0.81318181818181812</v>
      </c>
      <c r="BN251" t="s">
        <v>66</v>
      </c>
      <c r="BO251" t="s">
        <v>182</v>
      </c>
      <c r="BP251">
        <v>2036.434</v>
      </c>
    </row>
    <row r="252" spans="1:68" ht="16.5">
      <c r="A252" s="108" t="str">
        <f t="shared" si="120"/>
        <v>삼환교통</v>
      </c>
      <c r="B252" s="109" t="str">
        <f t="shared" si="118"/>
        <v>최대범</v>
      </c>
      <c r="C252" s="110" t="str">
        <f t="shared" si="121"/>
        <v>C</v>
      </c>
      <c r="D252" s="111">
        <f t="shared" si="122"/>
        <v>0.85991291099262568</v>
      </c>
      <c r="E252" s="112">
        <f t="shared" si="123"/>
        <v>5887</v>
      </c>
      <c r="F252" s="113" t="str">
        <f t="shared" si="124"/>
        <v>4</v>
      </c>
      <c r="G252" s="114" t="str">
        <f t="shared" si="125"/>
        <v>72아1225</v>
      </c>
      <c r="H252" s="115">
        <f t="shared" si="126"/>
        <v>6</v>
      </c>
      <c r="I252" s="116">
        <f t="shared" si="119"/>
        <v>1108.1089999999999</v>
      </c>
      <c r="J252" s="117">
        <f t="shared" si="127"/>
        <v>2.1984215877963273E-2</v>
      </c>
      <c r="K252" s="117">
        <f t="shared" si="128"/>
        <v>0.36262284207726775</v>
      </c>
      <c r="L252" s="117">
        <f t="shared" si="129"/>
        <v>0.19131691918394311</v>
      </c>
      <c r="M252" s="118">
        <f t="shared" si="130"/>
        <v>10.038</v>
      </c>
      <c r="N252" s="119">
        <f t="shared" si="131"/>
        <v>0</v>
      </c>
      <c r="O252" s="119">
        <f t="shared" si="132"/>
        <v>15.882914045459428</v>
      </c>
      <c r="P252" s="220">
        <f t="shared" si="133"/>
        <v>1</v>
      </c>
      <c r="Q252" s="221">
        <f t="shared" si="134"/>
        <v>0</v>
      </c>
      <c r="R252" s="221">
        <f t="shared" si="135"/>
        <v>176</v>
      </c>
      <c r="T252">
        <v>514</v>
      </c>
      <c r="U252">
        <v>5887</v>
      </c>
      <c r="V252" t="s">
        <v>1255</v>
      </c>
      <c r="W252">
        <v>1108.1089999999999</v>
      </c>
      <c r="X252">
        <v>446.79500000000002</v>
      </c>
      <c r="Y252">
        <v>2.48</v>
      </c>
      <c r="Z252">
        <v>10.038</v>
      </c>
      <c r="AA252">
        <v>72.639707000000001</v>
      </c>
      <c r="AB252">
        <v>1.596927</v>
      </c>
      <c r="AC252">
        <v>26.340817000000001</v>
      </c>
      <c r="AD252" s="1">
        <v>212</v>
      </c>
      <c r="AE252">
        <v>0</v>
      </c>
      <c r="AF252">
        <v>176</v>
      </c>
      <c r="AG252">
        <v>81</v>
      </c>
      <c r="AH252">
        <v>15.254866</v>
      </c>
      <c r="AI252">
        <v>586.29999999999995</v>
      </c>
      <c r="AJ252">
        <v>0</v>
      </c>
      <c r="AK252">
        <v>1</v>
      </c>
      <c r="AL252">
        <v>4</v>
      </c>
      <c r="AM252" t="s">
        <v>1256</v>
      </c>
      <c r="AN252" t="s">
        <v>1257</v>
      </c>
      <c r="AO252">
        <v>454.92700000000002</v>
      </c>
      <c r="AR252" t="s">
        <v>117</v>
      </c>
      <c r="AS252" t="s">
        <v>120</v>
      </c>
      <c r="AT252" t="s">
        <v>262</v>
      </c>
      <c r="AU252" t="s">
        <v>1255</v>
      </c>
      <c r="AV252" t="s">
        <v>48</v>
      </c>
      <c r="AW252">
        <v>6</v>
      </c>
      <c r="BB252">
        <v>0.85991291099262568</v>
      </c>
      <c r="BC252" t="s">
        <v>68</v>
      </c>
      <c r="BF252" t="s">
        <v>117</v>
      </c>
      <c r="BG252" t="s">
        <v>120</v>
      </c>
      <c r="BH252" t="s">
        <v>1255</v>
      </c>
      <c r="BI252">
        <v>5887</v>
      </c>
      <c r="BJ252">
        <v>6</v>
      </c>
      <c r="BK252" t="s">
        <v>262</v>
      </c>
      <c r="BL252" t="s">
        <v>245</v>
      </c>
      <c r="BM252">
        <v>0.85991291099262568</v>
      </c>
      <c r="BN252" t="s">
        <v>68</v>
      </c>
      <c r="BO252" t="s">
        <v>180</v>
      </c>
      <c r="BP252">
        <v>1101.961</v>
      </c>
    </row>
    <row r="253" spans="1:68" ht="16.5">
      <c r="A253" s="125" t="str">
        <f t="shared" si="120"/>
        <v>삼환교통</v>
      </c>
      <c r="B253" s="126" t="str">
        <f t="shared" si="118"/>
        <v>최만수</v>
      </c>
      <c r="C253" s="127" t="str">
        <f t="shared" si="121"/>
        <v>C</v>
      </c>
      <c r="D253" s="128">
        <f t="shared" si="122"/>
        <v>0.87022296434691837</v>
      </c>
      <c r="E253" s="129">
        <f t="shared" si="123"/>
        <v>107</v>
      </c>
      <c r="F253" s="130" t="str">
        <f t="shared" si="124"/>
        <v>58</v>
      </c>
      <c r="G253" s="131" t="str">
        <f t="shared" si="125"/>
        <v>72아1214</v>
      </c>
      <c r="H253" s="132">
        <f t="shared" si="126"/>
        <v>3</v>
      </c>
      <c r="I253" s="133">
        <f t="shared" si="119"/>
        <v>2374.7269999999999</v>
      </c>
      <c r="J253" s="134">
        <f t="shared" si="127"/>
        <v>1.02422717371422E-2</v>
      </c>
      <c r="K253" s="134">
        <f t="shared" si="128"/>
        <v>0.38483854768164333</v>
      </c>
      <c r="L253" s="134">
        <f t="shared" si="129"/>
        <v>0.2143404273417534</v>
      </c>
      <c r="M253" s="135">
        <f t="shared" si="130"/>
        <v>9.8249999999999993</v>
      </c>
      <c r="N253" s="136">
        <f t="shared" si="131"/>
        <v>4.2110103603487901E-2</v>
      </c>
      <c r="O253" s="136">
        <f t="shared" si="132"/>
        <v>30.740375630546165</v>
      </c>
      <c r="P253" s="218">
        <f t="shared" si="133"/>
        <v>3</v>
      </c>
      <c r="Q253" s="219">
        <f t="shared" si="134"/>
        <v>1</v>
      </c>
      <c r="R253" s="219">
        <f t="shared" si="135"/>
        <v>730</v>
      </c>
      <c r="T253">
        <v>514</v>
      </c>
      <c r="U253">
        <v>107</v>
      </c>
      <c r="V253" t="s">
        <v>771</v>
      </c>
      <c r="W253">
        <v>2374.7269999999999</v>
      </c>
      <c r="X253">
        <v>1007.064</v>
      </c>
      <c r="Y253">
        <v>2.3580000000000001</v>
      </c>
      <c r="Z253">
        <v>9.8249999999999993</v>
      </c>
      <c r="AA253">
        <v>155.47996000000001</v>
      </c>
      <c r="AB253">
        <v>1.592468</v>
      </c>
      <c r="AC253">
        <v>59.834682000000001</v>
      </c>
      <c r="AD253" s="1">
        <v>509</v>
      </c>
      <c r="AE253">
        <v>1</v>
      </c>
      <c r="AF253">
        <v>730</v>
      </c>
      <c r="AG253">
        <v>78</v>
      </c>
      <c r="AH253">
        <v>15.273524</v>
      </c>
      <c r="AI253">
        <v>2151.6</v>
      </c>
      <c r="AJ253">
        <v>0</v>
      </c>
      <c r="AK253">
        <v>3</v>
      </c>
      <c r="AL253">
        <v>1807</v>
      </c>
      <c r="AM253" t="s">
        <v>772</v>
      </c>
      <c r="AN253" t="s">
        <v>1258</v>
      </c>
      <c r="AO253">
        <v>2147.0509999999999</v>
      </c>
      <c r="AR253" t="s">
        <v>117</v>
      </c>
      <c r="AS253" t="s">
        <v>121</v>
      </c>
      <c r="AT253" t="s">
        <v>287</v>
      </c>
      <c r="AU253" t="s">
        <v>771</v>
      </c>
      <c r="AV253" t="s">
        <v>48</v>
      </c>
      <c r="AW253">
        <v>3</v>
      </c>
      <c r="BB253">
        <v>0.87022296434691837</v>
      </c>
      <c r="BC253" t="s">
        <v>68</v>
      </c>
      <c r="BF253" t="s">
        <v>117</v>
      </c>
      <c r="BG253" t="s">
        <v>121</v>
      </c>
      <c r="BH253" t="s">
        <v>771</v>
      </c>
      <c r="BI253">
        <v>107</v>
      </c>
      <c r="BJ253">
        <v>3</v>
      </c>
      <c r="BK253" t="s">
        <v>287</v>
      </c>
      <c r="BL253" t="s">
        <v>284</v>
      </c>
      <c r="BM253">
        <v>0.87022296434691837</v>
      </c>
      <c r="BN253" t="s">
        <v>68</v>
      </c>
      <c r="BO253" t="s">
        <v>180</v>
      </c>
      <c r="BP253">
        <v>2336.8339999999998</v>
      </c>
    </row>
    <row r="254" spans="1:68" ht="16.5">
      <c r="A254" s="108" t="str">
        <f t="shared" si="120"/>
        <v>삼환교통</v>
      </c>
      <c r="B254" s="109" t="str">
        <f t="shared" si="118"/>
        <v>최명수</v>
      </c>
      <c r="C254" s="110" t="str">
        <f t="shared" si="121"/>
        <v>F</v>
      </c>
      <c r="D254" s="111">
        <f t="shared" si="122"/>
        <v>0.77936777491023279</v>
      </c>
      <c r="E254" s="112">
        <f t="shared" si="123"/>
        <v>4787</v>
      </c>
      <c r="F254" s="113" t="str">
        <f t="shared" si="124"/>
        <v>62</v>
      </c>
      <c r="G254" s="114" t="str">
        <f t="shared" si="125"/>
        <v>70바3176</v>
      </c>
      <c r="H254" s="115">
        <f t="shared" si="126"/>
        <v>11</v>
      </c>
      <c r="I254" s="116">
        <f t="shared" si="119"/>
        <v>1587.3489999999999</v>
      </c>
      <c r="J254" s="117">
        <f t="shared" si="127"/>
        <v>2.2873110198330771E-2</v>
      </c>
      <c r="K254" s="117">
        <f t="shared" si="128"/>
        <v>0.36596905268087232</v>
      </c>
      <c r="L254" s="117">
        <f t="shared" si="129"/>
        <v>0.23435299987589372</v>
      </c>
      <c r="M254" s="118">
        <f t="shared" si="130"/>
        <v>12.074</v>
      </c>
      <c r="N254" s="119">
        <f t="shared" si="131"/>
        <v>6.299811824620799E-2</v>
      </c>
      <c r="O254" s="119">
        <f t="shared" si="132"/>
        <v>12.599623649241598</v>
      </c>
      <c r="P254" s="220">
        <f t="shared" si="133"/>
        <v>0</v>
      </c>
      <c r="Q254" s="221">
        <f t="shared" si="134"/>
        <v>1</v>
      </c>
      <c r="R254" s="221">
        <f t="shared" si="135"/>
        <v>200</v>
      </c>
      <c r="T254">
        <v>514</v>
      </c>
      <c r="U254">
        <v>4787</v>
      </c>
      <c r="V254" t="s">
        <v>773</v>
      </c>
      <c r="W254">
        <v>1587.3489999999999</v>
      </c>
      <c r="X254">
        <v>861.21299999999997</v>
      </c>
      <c r="Y254">
        <v>1.843</v>
      </c>
      <c r="Z254">
        <v>12.074</v>
      </c>
      <c r="AA254">
        <v>109.78301500000001</v>
      </c>
      <c r="AB254">
        <v>2.5110790000000001</v>
      </c>
      <c r="AC254">
        <v>40.177185999999999</v>
      </c>
      <c r="AD254" s="1">
        <v>372</v>
      </c>
      <c r="AE254">
        <v>1</v>
      </c>
      <c r="AF254">
        <v>200</v>
      </c>
      <c r="AG254">
        <v>73</v>
      </c>
      <c r="AH254">
        <v>14.458966999999999</v>
      </c>
      <c r="AI254">
        <v>71.7</v>
      </c>
      <c r="AJ254">
        <v>0</v>
      </c>
      <c r="AK254">
        <v>0</v>
      </c>
      <c r="AL254">
        <v>0</v>
      </c>
      <c r="AM254" t="s">
        <v>774</v>
      </c>
      <c r="AN254" t="s">
        <v>1259</v>
      </c>
      <c r="AO254">
        <v>223.72900000000001</v>
      </c>
      <c r="AR254" t="s">
        <v>117</v>
      </c>
      <c r="AS254" t="s">
        <v>122</v>
      </c>
      <c r="AT254" t="s">
        <v>305</v>
      </c>
      <c r="AU254" t="s">
        <v>773</v>
      </c>
      <c r="AV254" t="s">
        <v>48</v>
      </c>
      <c r="AW254">
        <v>11</v>
      </c>
      <c r="BB254">
        <v>0.77936777491023279</v>
      </c>
      <c r="BC254" t="s">
        <v>69</v>
      </c>
      <c r="BF254" t="s">
        <v>117</v>
      </c>
      <c r="BG254" t="s">
        <v>122</v>
      </c>
      <c r="BH254" t="s">
        <v>773</v>
      </c>
      <c r="BI254">
        <v>4787</v>
      </c>
      <c r="BJ254">
        <v>11</v>
      </c>
      <c r="BK254" t="s">
        <v>305</v>
      </c>
      <c r="BL254" t="s">
        <v>292</v>
      </c>
      <c r="BM254">
        <v>0.77936777491023279</v>
      </c>
      <c r="BN254" t="s">
        <v>69</v>
      </c>
      <c r="BO254" t="s">
        <v>191</v>
      </c>
      <c r="BP254">
        <v>1539.0889999999999</v>
      </c>
    </row>
    <row r="255" spans="1:68" ht="16.5">
      <c r="A255" s="125" t="str">
        <f t="shared" si="120"/>
        <v>삼환교통</v>
      </c>
      <c r="B255" s="126" t="str">
        <f t="shared" si="118"/>
        <v>최민호</v>
      </c>
      <c r="C255" s="127" t="str">
        <f t="shared" si="121"/>
        <v>F</v>
      </c>
      <c r="D255" s="128">
        <f t="shared" si="122"/>
        <v>0.75130434782608702</v>
      </c>
      <c r="E255" s="129">
        <f t="shared" si="123"/>
        <v>4060</v>
      </c>
      <c r="F255" s="130" t="str">
        <f t="shared" si="124"/>
        <v>14</v>
      </c>
      <c r="G255" s="131" t="str">
        <f t="shared" si="125"/>
        <v>70바3162</v>
      </c>
      <c r="H255" s="132">
        <f t="shared" si="126"/>
        <v>1</v>
      </c>
      <c r="I255" s="133">
        <f t="shared" si="119"/>
        <v>1314.086</v>
      </c>
      <c r="J255" s="134">
        <f t="shared" si="127"/>
        <v>2.6796980940884511E-2</v>
      </c>
      <c r="K255" s="134">
        <f t="shared" si="128"/>
        <v>0.33415163613847793</v>
      </c>
      <c r="L255" s="134">
        <f t="shared" si="129"/>
        <v>0.1719826556252787</v>
      </c>
      <c r="M255" s="135">
        <f t="shared" si="130"/>
        <v>11.989000000000001</v>
      </c>
      <c r="N255" s="136">
        <f t="shared" si="131"/>
        <v>0.98928076244629348</v>
      </c>
      <c r="O255" s="136">
        <f t="shared" si="132"/>
        <v>27.471565787931688</v>
      </c>
      <c r="P255" s="218">
        <f t="shared" si="133"/>
        <v>0</v>
      </c>
      <c r="Q255" s="219">
        <f t="shared" si="134"/>
        <v>13</v>
      </c>
      <c r="R255" s="219">
        <f t="shared" si="135"/>
        <v>361</v>
      </c>
      <c r="T255">
        <v>514</v>
      </c>
      <c r="U255">
        <v>4060</v>
      </c>
      <c r="V255" t="s">
        <v>775</v>
      </c>
      <c r="W255">
        <v>1314.086</v>
      </c>
      <c r="X255">
        <v>760.41200000000003</v>
      </c>
      <c r="Y255">
        <v>1.728</v>
      </c>
      <c r="Z255">
        <v>11.989000000000001</v>
      </c>
      <c r="AA255">
        <v>78.956917000000004</v>
      </c>
      <c r="AB255">
        <v>2.1158070000000002</v>
      </c>
      <c r="AC255">
        <v>26.383583000000002</v>
      </c>
      <c r="AD255" s="1">
        <v>226</v>
      </c>
      <c r="AE255">
        <v>13</v>
      </c>
      <c r="AF255">
        <v>361</v>
      </c>
      <c r="AG255">
        <v>81</v>
      </c>
      <c r="AH255">
        <v>16.643076000000001</v>
      </c>
      <c r="AI255">
        <v>679.7</v>
      </c>
      <c r="AJ255">
        <v>0</v>
      </c>
      <c r="AK255">
        <v>0</v>
      </c>
      <c r="AL255">
        <v>0</v>
      </c>
      <c r="AM255" t="s">
        <v>776</v>
      </c>
      <c r="AN255" t="s">
        <v>1260</v>
      </c>
      <c r="AO255">
        <v>1314.086</v>
      </c>
      <c r="AR255" t="s">
        <v>117</v>
      </c>
      <c r="AS255" t="s">
        <v>118</v>
      </c>
      <c r="AT255" t="s">
        <v>213</v>
      </c>
      <c r="AU255" t="s">
        <v>775</v>
      </c>
      <c r="AV255" t="s">
        <v>48</v>
      </c>
      <c r="AW255">
        <v>1</v>
      </c>
      <c r="BB255">
        <v>0.75130434782608702</v>
      </c>
      <c r="BC255" t="s">
        <v>69</v>
      </c>
      <c r="BF255" t="s">
        <v>117</v>
      </c>
      <c r="BG255" t="s">
        <v>118</v>
      </c>
      <c r="BH255" t="s">
        <v>775</v>
      </c>
      <c r="BI255">
        <v>4060</v>
      </c>
      <c r="BJ255">
        <v>1</v>
      </c>
      <c r="BK255" t="s">
        <v>213</v>
      </c>
      <c r="BL255" t="s">
        <v>178</v>
      </c>
      <c r="BM255">
        <v>0.75130434782608702</v>
      </c>
      <c r="BN255" t="s">
        <v>69</v>
      </c>
      <c r="BO255" t="s">
        <v>191</v>
      </c>
      <c r="BP255">
        <v>1314.086</v>
      </c>
    </row>
    <row r="256" spans="1:68" ht="16.5">
      <c r="A256" s="108" t="str">
        <f t="shared" si="120"/>
        <v>삼환교통</v>
      </c>
      <c r="B256" s="109" t="str">
        <f t="shared" si="118"/>
        <v>최복식</v>
      </c>
      <c r="C256" s="110" t="str">
        <f t="shared" si="121"/>
        <v>D</v>
      </c>
      <c r="D256" s="111">
        <f t="shared" si="122"/>
        <v>0.84146784861144075</v>
      </c>
      <c r="E256" s="112">
        <f t="shared" si="123"/>
        <v>1688</v>
      </c>
      <c r="F256" s="113" t="str">
        <f t="shared" si="124"/>
        <v>79</v>
      </c>
      <c r="G256" s="114" t="str">
        <f t="shared" si="125"/>
        <v>70바3108</v>
      </c>
      <c r="H256" s="115">
        <f t="shared" si="126"/>
        <v>4</v>
      </c>
      <c r="I256" s="116">
        <f t="shared" si="119"/>
        <v>2428.6559999999999</v>
      </c>
      <c r="J256" s="117">
        <f t="shared" si="127"/>
        <v>2.0721927555394485E-2</v>
      </c>
      <c r="K256" s="117">
        <f t="shared" si="128"/>
        <v>0.36574266371819603</v>
      </c>
      <c r="L256" s="117">
        <f t="shared" si="129"/>
        <v>0.25857923065267374</v>
      </c>
      <c r="M256" s="118">
        <f t="shared" si="130"/>
        <v>12.342000000000001</v>
      </c>
      <c r="N256" s="119">
        <f t="shared" si="131"/>
        <v>0</v>
      </c>
      <c r="O256" s="119">
        <f t="shared" si="132"/>
        <v>51.674671093806616</v>
      </c>
      <c r="P256" s="220">
        <f t="shared" si="133"/>
        <v>2</v>
      </c>
      <c r="Q256" s="221">
        <f t="shared" si="134"/>
        <v>0</v>
      </c>
      <c r="R256" s="221">
        <f t="shared" si="135"/>
        <v>1255</v>
      </c>
      <c r="T256">
        <v>514</v>
      </c>
      <c r="U256">
        <v>1688</v>
      </c>
      <c r="V256" t="s">
        <v>777</v>
      </c>
      <c r="W256">
        <v>2428.6559999999999</v>
      </c>
      <c r="X256">
        <v>1149.126</v>
      </c>
      <c r="Y256">
        <v>2.113</v>
      </c>
      <c r="Z256">
        <v>12.342000000000001</v>
      </c>
      <c r="AA256">
        <v>140.496341</v>
      </c>
      <c r="AB256">
        <v>2.9113549999999999</v>
      </c>
      <c r="AC256">
        <v>51.385505999999999</v>
      </c>
      <c r="AD256" s="1">
        <v>628</v>
      </c>
      <c r="AE256">
        <v>0</v>
      </c>
      <c r="AF256">
        <v>1255</v>
      </c>
      <c r="AG256">
        <v>78</v>
      </c>
      <c r="AH256">
        <v>17.286258</v>
      </c>
      <c r="AI256">
        <v>1038.3</v>
      </c>
      <c r="AJ256">
        <v>0</v>
      </c>
      <c r="AK256">
        <v>2</v>
      </c>
      <c r="AL256">
        <v>341</v>
      </c>
      <c r="AM256" t="s">
        <v>778</v>
      </c>
      <c r="AN256" t="s">
        <v>1261</v>
      </c>
      <c r="AO256">
        <v>1982.1489999999999</v>
      </c>
      <c r="AR256" t="s">
        <v>117</v>
      </c>
      <c r="AS256" t="s">
        <v>123</v>
      </c>
      <c r="AT256" t="s">
        <v>323</v>
      </c>
      <c r="AU256" t="s">
        <v>777</v>
      </c>
      <c r="AV256" t="s">
        <v>48</v>
      </c>
      <c r="AW256">
        <v>4</v>
      </c>
      <c r="BB256">
        <v>0.84146784861144075</v>
      </c>
      <c r="BC256" t="s">
        <v>66</v>
      </c>
      <c r="BF256" t="s">
        <v>117</v>
      </c>
      <c r="BG256" t="s">
        <v>123</v>
      </c>
      <c r="BH256" t="s">
        <v>777</v>
      </c>
      <c r="BI256">
        <v>1688</v>
      </c>
      <c r="BJ256">
        <v>4</v>
      </c>
      <c r="BK256" t="s">
        <v>323</v>
      </c>
      <c r="BL256" t="s">
        <v>350</v>
      </c>
      <c r="BM256">
        <v>0.84146784861144075</v>
      </c>
      <c r="BN256" t="s">
        <v>66</v>
      </c>
      <c r="BO256" t="s">
        <v>182</v>
      </c>
      <c r="BP256">
        <v>2428.6559999999999</v>
      </c>
    </row>
    <row r="257" spans="1:68" ht="16.5">
      <c r="A257" s="125" t="str">
        <f t="shared" si="120"/>
        <v>삼환교통</v>
      </c>
      <c r="B257" s="126" t="str">
        <f t="shared" si="118"/>
        <v>최세종</v>
      </c>
      <c r="C257" s="127" t="str">
        <f t="shared" si="121"/>
        <v>C</v>
      </c>
      <c r="D257" s="128">
        <f t="shared" si="122"/>
        <v>0.87654628170151738</v>
      </c>
      <c r="E257" s="129">
        <f t="shared" si="123"/>
        <v>4725</v>
      </c>
      <c r="F257" s="130" t="str">
        <f t="shared" si="124"/>
        <v>14</v>
      </c>
      <c r="G257" s="131" t="str">
        <f t="shared" si="125"/>
        <v>70바3146</v>
      </c>
      <c r="H257" s="132">
        <f t="shared" si="126"/>
        <v>6</v>
      </c>
      <c r="I257" s="133">
        <f t="shared" si="119"/>
        <v>883.64400000000001</v>
      </c>
      <c r="J257" s="134">
        <f t="shared" si="127"/>
        <v>1.4162489854044755E-2</v>
      </c>
      <c r="K257" s="134">
        <f t="shared" si="128"/>
        <v>0.35653254837093318</v>
      </c>
      <c r="L257" s="134">
        <f t="shared" si="129"/>
        <v>0.27160259108871898</v>
      </c>
      <c r="M257" s="135">
        <f t="shared" si="130"/>
        <v>12.417999999999999</v>
      </c>
      <c r="N257" s="136">
        <f t="shared" si="131"/>
        <v>0.11316774628696624</v>
      </c>
      <c r="O257" s="136">
        <f t="shared" si="132"/>
        <v>15.843484480175274</v>
      </c>
      <c r="P257" s="218">
        <f t="shared" si="133"/>
        <v>1</v>
      </c>
      <c r="Q257" s="219">
        <f t="shared" si="134"/>
        <v>1</v>
      </c>
      <c r="R257" s="219">
        <f t="shared" si="135"/>
        <v>140</v>
      </c>
      <c r="T257">
        <v>514</v>
      </c>
      <c r="U257">
        <v>4725</v>
      </c>
      <c r="V257" t="s">
        <v>779</v>
      </c>
      <c r="W257">
        <v>883.64400000000001</v>
      </c>
      <c r="X257">
        <v>477.85899999999998</v>
      </c>
      <c r="Y257">
        <v>1.849</v>
      </c>
      <c r="Z257">
        <v>12.417999999999999</v>
      </c>
      <c r="AA257">
        <v>54.60304</v>
      </c>
      <c r="AB257">
        <v>0.77331499999999997</v>
      </c>
      <c r="AC257">
        <v>19.467760999999999</v>
      </c>
      <c r="AD257" s="1">
        <v>240</v>
      </c>
      <c r="AE257">
        <v>1</v>
      </c>
      <c r="AF257">
        <v>140</v>
      </c>
      <c r="AG257">
        <v>78</v>
      </c>
      <c r="AH257">
        <v>16.183055</v>
      </c>
      <c r="AI257">
        <v>135.69999999999999</v>
      </c>
      <c r="AJ257">
        <v>0</v>
      </c>
      <c r="AK257">
        <v>1</v>
      </c>
      <c r="AL257">
        <v>46</v>
      </c>
      <c r="AM257" t="s">
        <v>780</v>
      </c>
      <c r="AN257" t="s">
        <v>1262</v>
      </c>
      <c r="AO257">
        <v>258.2</v>
      </c>
      <c r="AR257" t="s">
        <v>117</v>
      </c>
      <c r="AS257" t="s">
        <v>118</v>
      </c>
      <c r="AT257" t="s">
        <v>212</v>
      </c>
      <c r="AU257" t="s">
        <v>779</v>
      </c>
      <c r="AV257" t="s">
        <v>48</v>
      </c>
      <c r="AW257">
        <v>6</v>
      </c>
      <c r="BB257">
        <v>0.87654628170151738</v>
      </c>
      <c r="BC257" t="s">
        <v>68</v>
      </c>
      <c r="BF257" t="s">
        <v>117</v>
      </c>
      <c r="BG257" t="s">
        <v>118</v>
      </c>
      <c r="BH257" t="s">
        <v>779</v>
      </c>
      <c r="BI257">
        <v>4725</v>
      </c>
      <c r="BJ257">
        <v>6</v>
      </c>
      <c r="BK257" t="s">
        <v>212</v>
      </c>
      <c r="BL257" t="s">
        <v>235</v>
      </c>
      <c r="BM257">
        <v>0.87654628170151738</v>
      </c>
      <c r="BN257" t="s">
        <v>68</v>
      </c>
      <c r="BO257" t="s">
        <v>180</v>
      </c>
      <c r="BP257">
        <v>810.17499999999995</v>
      </c>
    </row>
    <row r="258" spans="1:68" ht="16.5">
      <c r="A258" s="108" t="str">
        <f t="shared" si="120"/>
        <v>삼환교통</v>
      </c>
      <c r="B258" s="109" t="str">
        <f t="shared" si="118"/>
        <v>최오창</v>
      </c>
      <c r="C258" s="110" t="str">
        <f t="shared" si="121"/>
        <v>D</v>
      </c>
      <c r="D258" s="111">
        <f t="shared" si="122"/>
        <v>0.82003553019278219</v>
      </c>
      <c r="E258" s="112">
        <f t="shared" si="123"/>
        <v>5999</v>
      </c>
      <c r="F258" s="113" t="str">
        <f t="shared" si="124"/>
        <v>4</v>
      </c>
      <c r="G258" s="114" t="str">
        <f t="shared" si="125"/>
        <v>72아1227</v>
      </c>
      <c r="H258" s="115">
        <f t="shared" si="126"/>
        <v>3</v>
      </c>
      <c r="I258" s="116">
        <f t="shared" si="119"/>
        <v>2315.701</v>
      </c>
      <c r="J258" s="117">
        <f t="shared" si="127"/>
        <v>1.7844417460569122E-2</v>
      </c>
      <c r="K258" s="117">
        <f t="shared" si="128"/>
        <v>0.34292557498610926</v>
      </c>
      <c r="L258" s="117">
        <f t="shared" si="129"/>
        <v>8.3344093214106657E-2</v>
      </c>
      <c r="M258" s="118">
        <f t="shared" si="130"/>
        <v>10.893000000000001</v>
      </c>
      <c r="N258" s="119">
        <f t="shared" si="131"/>
        <v>0.12955040395975129</v>
      </c>
      <c r="O258" s="119">
        <f t="shared" si="132"/>
        <v>52.813381347591935</v>
      </c>
      <c r="P258" s="220">
        <f t="shared" si="133"/>
        <v>2</v>
      </c>
      <c r="Q258" s="221">
        <f t="shared" si="134"/>
        <v>3</v>
      </c>
      <c r="R258" s="221">
        <f t="shared" si="135"/>
        <v>1223</v>
      </c>
      <c r="T258">
        <v>514</v>
      </c>
      <c r="U258">
        <v>5999</v>
      </c>
      <c r="V258" t="s">
        <v>781</v>
      </c>
      <c r="W258">
        <v>2315.701</v>
      </c>
      <c r="X258">
        <v>974.20100000000002</v>
      </c>
      <c r="Y258">
        <v>2.3769999999999998</v>
      </c>
      <c r="Z258">
        <v>10.893000000000001</v>
      </c>
      <c r="AA258">
        <v>142.26191499999999</v>
      </c>
      <c r="AB258">
        <v>2.5385810000000002</v>
      </c>
      <c r="AC258">
        <v>48.785249</v>
      </c>
      <c r="AD258" s="1">
        <v>193</v>
      </c>
      <c r="AE258">
        <v>3</v>
      </c>
      <c r="AF258">
        <v>1223</v>
      </c>
      <c r="AG258">
        <v>71</v>
      </c>
      <c r="AH258">
        <v>16.277729000000001</v>
      </c>
      <c r="AI258">
        <v>440.7</v>
      </c>
      <c r="AJ258">
        <v>0</v>
      </c>
      <c r="AK258">
        <v>2</v>
      </c>
      <c r="AL258">
        <v>1114</v>
      </c>
      <c r="AM258" t="s">
        <v>782</v>
      </c>
      <c r="AN258" t="s">
        <v>1263</v>
      </c>
      <c r="AO258">
        <v>2112.9870000000001</v>
      </c>
      <c r="AR258" t="s">
        <v>117</v>
      </c>
      <c r="AS258" t="s">
        <v>120</v>
      </c>
      <c r="AT258" t="s">
        <v>266</v>
      </c>
      <c r="AU258" t="s">
        <v>781</v>
      </c>
      <c r="AV258" t="s">
        <v>48</v>
      </c>
      <c r="AW258">
        <v>3</v>
      </c>
      <c r="BB258">
        <v>0.82003553019278219</v>
      </c>
      <c r="BC258" t="s">
        <v>66</v>
      </c>
      <c r="BF258" t="s">
        <v>117</v>
      </c>
      <c r="BG258" t="s">
        <v>120</v>
      </c>
      <c r="BH258" t="s">
        <v>781</v>
      </c>
      <c r="BI258">
        <v>5999</v>
      </c>
      <c r="BJ258">
        <v>3</v>
      </c>
      <c r="BK258" t="s">
        <v>266</v>
      </c>
      <c r="BL258" t="s">
        <v>351</v>
      </c>
      <c r="BM258">
        <v>0.82003553019278219</v>
      </c>
      <c r="BN258" t="s">
        <v>66</v>
      </c>
      <c r="BO258" t="s">
        <v>182</v>
      </c>
      <c r="BP258">
        <v>2315.701</v>
      </c>
    </row>
    <row r="259" spans="1:68" ht="16.5">
      <c r="A259" s="125" t="str">
        <f t="shared" si="120"/>
        <v>삼환교통</v>
      </c>
      <c r="B259" s="126" t="str">
        <f t="shared" si="118"/>
        <v>최윤규</v>
      </c>
      <c r="C259" s="127" t="str">
        <f t="shared" si="121"/>
        <v>F</v>
      </c>
      <c r="D259" s="128">
        <f t="shared" si="122"/>
        <v>0.76251788898561923</v>
      </c>
      <c r="E259" s="129">
        <f t="shared" si="123"/>
        <v>8111</v>
      </c>
      <c r="F259" s="130" t="str">
        <f t="shared" si="124"/>
        <v>62</v>
      </c>
      <c r="G259" s="131" t="str">
        <f t="shared" si="125"/>
        <v>70바3130</v>
      </c>
      <c r="H259" s="132">
        <f t="shared" si="126"/>
        <v>2</v>
      </c>
      <c r="I259" s="133">
        <f t="shared" si="119"/>
        <v>1903.9639999999999</v>
      </c>
      <c r="J259" s="134">
        <f t="shared" si="127"/>
        <v>4.7312916223540818E-3</v>
      </c>
      <c r="K259" s="134">
        <f t="shared" si="128"/>
        <v>0.40054244995349009</v>
      </c>
      <c r="L259" s="134">
        <f t="shared" si="129"/>
        <v>0.1817261250737934</v>
      </c>
      <c r="M259" s="135">
        <f t="shared" si="130"/>
        <v>13.013</v>
      </c>
      <c r="N259" s="136">
        <f t="shared" si="131"/>
        <v>5.2522001466414281E-2</v>
      </c>
      <c r="O259" s="136">
        <f t="shared" si="132"/>
        <v>5.5148101539734995</v>
      </c>
      <c r="P259" s="218">
        <f t="shared" si="133"/>
        <v>11</v>
      </c>
      <c r="Q259" s="219">
        <f t="shared" si="134"/>
        <v>1</v>
      </c>
      <c r="R259" s="219">
        <f t="shared" si="135"/>
        <v>105</v>
      </c>
      <c r="T259">
        <v>514</v>
      </c>
      <c r="U259">
        <v>8111</v>
      </c>
      <c r="V259" t="s">
        <v>783</v>
      </c>
      <c r="W259">
        <v>1903.9639999999999</v>
      </c>
      <c r="X259">
        <v>962.81700000000001</v>
      </c>
      <c r="Y259">
        <v>1.9770000000000001</v>
      </c>
      <c r="Z259">
        <v>13.013</v>
      </c>
      <c r="AA259">
        <v>133.62080599999999</v>
      </c>
      <c r="AB259">
        <v>0.63219899999999996</v>
      </c>
      <c r="AC259">
        <v>53.520805000000003</v>
      </c>
      <c r="AD259" s="1">
        <v>346</v>
      </c>
      <c r="AE259">
        <v>1</v>
      </c>
      <c r="AF259">
        <v>105</v>
      </c>
      <c r="AG259">
        <v>65</v>
      </c>
      <c r="AH259">
        <v>14.249008</v>
      </c>
      <c r="AI259">
        <v>57.3</v>
      </c>
      <c r="AJ259">
        <v>0</v>
      </c>
      <c r="AK259">
        <v>11</v>
      </c>
      <c r="AL259">
        <v>1360</v>
      </c>
      <c r="AM259" t="s">
        <v>784</v>
      </c>
      <c r="AN259" t="s">
        <v>1264</v>
      </c>
      <c r="AO259">
        <v>1790.807</v>
      </c>
      <c r="AR259" t="s">
        <v>117</v>
      </c>
      <c r="AS259" t="s">
        <v>122</v>
      </c>
      <c r="AT259" t="s">
        <v>292</v>
      </c>
      <c r="AU259" t="s">
        <v>783</v>
      </c>
      <c r="AV259" t="s">
        <v>48</v>
      </c>
      <c r="AW259">
        <v>2</v>
      </c>
      <c r="BB259">
        <v>0.76251788898561923</v>
      </c>
      <c r="BC259" t="s">
        <v>69</v>
      </c>
      <c r="BF259" t="s">
        <v>117</v>
      </c>
      <c r="BG259" t="s">
        <v>122</v>
      </c>
      <c r="BH259" t="s">
        <v>783</v>
      </c>
      <c r="BI259">
        <v>8111</v>
      </c>
      <c r="BJ259">
        <v>2</v>
      </c>
      <c r="BK259" t="s">
        <v>292</v>
      </c>
      <c r="BL259" t="s">
        <v>297</v>
      </c>
      <c r="BM259">
        <v>0.76251788898561923</v>
      </c>
      <c r="BN259" t="s">
        <v>69</v>
      </c>
      <c r="BO259" t="s">
        <v>191</v>
      </c>
      <c r="BP259">
        <v>1903.9639999999999</v>
      </c>
    </row>
    <row r="260" spans="1:68" ht="16.5">
      <c r="A260" s="108" t="str">
        <f t="shared" si="120"/>
        <v>삼환교통</v>
      </c>
      <c r="B260" s="109" t="str">
        <f t="shared" ref="B260:B268" si="136">IF(BH260="NULL", E260, BH260)</f>
        <v>최재석</v>
      </c>
      <c r="C260" s="110" t="str">
        <f t="shared" si="121"/>
        <v>F</v>
      </c>
      <c r="D260" s="111">
        <f t="shared" si="122"/>
        <v>0.79695977486789671</v>
      </c>
      <c r="E260" s="112">
        <f t="shared" si="123"/>
        <v>1572</v>
      </c>
      <c r="F260" s="113" t="str">
        <f t="shared" si="124"/>
        <v>급행99</v>
      </c>
      <c r="G260" s="114" t="str">
        <f t="shared" si="125"/>
        <v>70바3183</v>
      </c>
      <c r="H260" s="115">
        <f t="shared" si="126"/>
        <v>13</v>
      </c>
      <c r="I260" s="116">
        <f t="shared" ref="I260:I268" si="137">W260</f>
        <v>2609.547</v>
      </c>
      <c r="J260" s="117">
        <f t="shared" si="127"/>
        <v>2.308799427959082E-2</v>
      </c>
      <c r="K260" s="117">
        <f t="shared" si="128"/>
        <v>0.32812244149501391</v>
      </c>
      <c r="L260" s="117">
        <f t="shared" si="129"/>
        <v>0.20923171722908229</v>
      </c>
      <c r="M260" s="118">
        <f t="shared" si="130"/>
        <v>13.092000000000001</v>
      </c>
      <c r="N260" s="119">
        <f t="shared" si="131"/>
        <v>0.26824579131933629</v>
      </c>
      <c r="O260" s="119">
        <f t="shared" si="132"/>
        <v>32.879269850284359</v>
      </c>
      <c r="P260" s="220">
        <f t="shared" si="133"/>
        <v>9</v>
      </c>
      <c r="Q260" s="221">
        <f t="shared" si="134"/>
        <v>7</v>
      </c>
      <c r="R260" s="221">
        <f t="shared" si="135"/>
        <v>858</v>
      </c>
      <c r="T260">
        <v>514</v>
      </c>
      <c r="U260">
        <v>1572</v>
      </c>
      <c r="V260" t="s">
        <v>785</v>
      </c>
      <c r="W260">
        <v>2609.547</v>
      </c>
      <c r="X260">
        <v>1226.567</v>
      </c>
      <c r="Y260">
        <v>2.1280000000000001</v>
      </c>
      <c r="Z260">
        <v>13.092000000000001</v>
      </c>
      <c r="AA260">
        <v>154.57635500000001</v>
      </c>
      <c r="AB260">
        <v>3.5688580000000001</v>
      </c>
      <c r="AC260">
        <v>50.719971000000001</v>
      </c>
      <c r="AD260" s="1">
        <v>546</v>
      </c>
      <c r="AE260">
        <v>7</v>
      </c>
      <c r="AF260">
        <v>858</v>
      </c>
      <c r="AG260">
        <v>72</v>
      </c>
      <c r="AH260">
        <v>16.881927999999998</v>
      </c>
      <c r="AI260">
        <v>177.8</v>
      </c>
      <c r="AJ260">
        <v>0</v>
      </c>
      <c r="AK260">
        <v>9</v>
      </c>
      <c r="AL260">
        <v>827</v>
      </c>
      <c r="AM260" t="s">
        <v>786</v>
      </c>
      <c r="AN260" t="s">
        <v>1265</v>
      </c>
      <c r="AO260">
        <v>477.63299999999998</v>
      </c>
      <c r="AR260" t="s">
        <v>117</v>
      </c>
      <c r="AS260" t="s">
        <v>124</v>
      </c>
      <c r="AT260" t="s">
        <v>217</v>
      </c>
      <c r="AU260" t="s">
        <v>785</v>
      </c>
      <c r="AV260" t="s">
        <v>48</v>
      </c>
      <c r="AW260">
        <v>13</v>
      </c>
      <c r="BB260">
        <v>0.79695977486789671</v>
      </c>
      <c r="BC260" t="s">
        <v>69</v>
      </c>
      <c r="BF260" t="s">
        <v>117</v>
      </c>
      <c r="BG260" t="s">
        <v>124</v>
      </c>
      <c r="BH260" t="s">
        <v>785</v>
      </c>
      <c r="BI260">
        <v>1572</v>
      </c>
      <c r="BJ260">
        <v>13</v>
      </c>
      <c r="BK260" t="s">
        <v>217</v>
      </c>
      <c r="BL260" t="s">
        <v>248</v>
      </c>
      <c r="BM260">
        <v>0.79695977486789671</v>
      </c>
      <c r="BN260" t="s">
        <v>69</v>
      </c>
      <c r="BO260" t="s">
        <v>191</v>
      </c>
      <c r="BP260">
        <v>2570.694</v>
      </c>
    </row>
    <row r="261" spans="1:68" ht="16.5">
      <c r="A261" s="125" t="str">
        <f t="shared" si="120"/>
        <v>삼환교통</v>
      </c>
      <c r="B261" s="126" t="str">
        <f t="shared" si="136"/>
        <v>최정민</v>
      </c>
      <c r="C261" s="127" t="str">
        <f t="shared" si="121"/>
        <v>F</v>
      </c>
      <c r="D261" s="128">
        <f t="shared" si="122"/>
        <v>0.77590909090909088</v>
      </c>
      <c r="E261" s="129">
        <f t="shared" si="123"/>
        <v>9284</v>
      </c>
      <c r="F261" s="130" t="str">
        <f t="shared" si="124"/>
        <v>14</v>
      </c>
      <c r="G261" s="131" t="str">
        <f t="shared" si="125"/>
        <v>70바3188</v>
      </c>
      <c r="H261" s="132">
        <f t="shared" si="126"/>
        <v>1</v>
      </c>
      <c r="I261" s="133">
        <f t="shared" si="137"/>
        <v>1305.7370000000001</v>
      </c>
      <c r="J261" s="134">
        <f t="shared" si="127"/>
        <v>2.0367847877656317E-2</v>
      </c>
      <c r="K261" s="134">
        <f t="shared" si="128"/>
        <v>0.38155211123323735</v>
      </c>
      <c r="L261" s="134">
        <f t="shared" si="129"/>
        <v>0.22286264385553906</v>
      </c>
      <c r="M261" s="135">
        <f t="shared" si="130"/>
        <v>12.252000000000001</v>
      </c>
      <c r="N261" s="136">
        <f t="shared" si="131"/>
        <v>0.76585100981284893</v>
      </c>
      <c r="O261" s="136">
        <f t="shared" si="132"/>
        <v>27.647221454243848</v>
      </c>
      <c r="P261" s="218">
        <f t="shared" si="133"/>
        <v>17</v>
      </c>
      <c r="Q261" s="219">
        <f t="shared" si="134"/>
        <v>10</v>
      </c>
      <c r="R261" s="219">
        <f t="shared" si="135"/>
        <v>361</v>
      </c>
      <c r="T261">
        <v>514</v>
      </c>
      <c r="U261">
        <v>9284</v>
      </c>
      <c r="V261" t="s">
        <v>787</v>
      </c>
      <c r="W261">
        <v>1305.7370000000001</v>
      </c>
      <c r="X261">
        <v>764.92</v>
      </c>
      <c r="Y261">
        <v>1.7070000000000001</v>
      </c>
      <c r="Z261">
        <v>12.252000000000001</v>
      </c>
      <c r="AA261">
        <v>83.723033000000001</v>
      </c>
      <c r="AB261">
        <v>1.7052579999999999</v>
      </c>
      <c r="AC261">
        <v>31.944700000000001</v>
      </c>
      <c r="AD261" s="1">
        <v>291</v>
      </c>
      <c r="AE261">
        <v>10</v>
      </c>
      <c r="AF261">
        <v>361</v>
      </c>
      <c r="AG261">
        <v>73</v>
      </c>
      <c r="AH261">
        <v>15.595910999999999</v>
      </c>
      <c r="AI261">
        <v>33.9</v>
      </c>
      <c r="AJ261">
        <v>0</v>
      </c>
      <c r="AK261">
        <v>17</v>
      </c>
      <c r="AL261">
        <v>3779</v>
      </c>
      <c r="AM261" t="s">
        <v>788</v>
      </c>
      <c r="AN261" t="s">
        <v>1266</v>
      </c>
      <c r="AO261">
        <v>1305.7370000000001</v>
      </c>
      <c r="AR261" t="s">
        <v>117</v>
      </c>
      <c r="AS261" t="s">
        <v>118</v>
      </c>
      <c r="AT261" t="s">
        <v>218</v>
      </c>
      <c r="AU261" t="s">
        <v>787</v>
      </c>
      <c r="AV261" t="s">
        <v>48</v>
      </c>
      <c r="AW261">
        <v>1</v>
      </c>
      <c r="BB261">
        <v>0.77590909090909088</v>
      </c>
      <c r="BC261" t="s">
        <v>69</v>
      </c>
      <c r="BF261" t="s">
        <v>117</v>
      </c>
      <c r="BG261" t="s">
        <v>118</v>
      </c>
      <c r="BH261" t="s">
        <v>787</v>
      </c>
      <c r="BI261">
        <v>9284</v>
      </c>
      <c r="BJ261">
        <v>1</v>
      </c>
      <c r="BK261" t="s">
        <v>218</v>
      </c>
      <c r="BL261" t="s">
        <v>178</v>
      </c>
      <c r="BM261">
        <v>0.77590909090909088</v>
      </c>
      <c r="BN261" t="s">
        <v>69</v>
      </c>
      <c r="BO261" t="s">
        <v>191</v>
      </c>
      <c r="BP261">
        <v>1305.7370000000001</v>
      </c>
    </row>
    <row r="262" spans="1:68" ht="16.5">
      <c r="A262" s="108" t="str">
        <f t="shared" si="120"/>
        <v>삼환교통</v>
      </c>
      <c r="B262" s="109" t="str">
        <f t="shared" si="136"/>
        <v>최항기</v>
      </c>
      <c r="C262" s="110" t="str">
        <f t="shared" si="121"/>
        <v>F</v>
      </c>
      <c r="D262" s="111">
        <f t="shared" si="122"/>
        <v>0.69248903087628855</v>
      </c>
      <c r="E262" s="112">
        <f t="shared" si="123"/>
        <v>8495</v>
      </c>
      <c r="F262" s="113" t="str">
        <f t="shared" si="124"/>
        <v>62</v>
      </c>
      <c r="G262" s="114" t="str">
        <f t="shared" si="125"/>
        <v>70바3174</v>
      </c>
      <c r="H262" s="115">
        <f t="shared" si="126"/>
        <v>4</v>
      </c>
      <c r="I262" s="116">
        <f t="shared" si="137"/>
        <v>1370.01</v>
      </c>
      <c r="J262" s="117">
        <f t="shared" si="127"/>
        <v>2.1347173606754727E-2</v>
      </c>
      <c r="K262" s="117">
        <f t="shared" si="128"/>
        <v>0.38564086942662085</v>
      </c>
      <c r="L262" s="117">
        <f t="shared" si="129"/>
        <v>0.33138444244932519</v>
      </c>
      <c r="M262" s="118">
        <f t="shared" si="130"/>
        <v>13.885999999999999</v>
      </c>
      <c r="N262" s="119">
        <f t="shared" si="131"/>
        <v>0.58393734352303994</v>
      </c>
      <c r="O262" s="119">
        <f t="shared" si="132"/>
        <v>34.087342428157456</v>
      </c>
      <c r="P262" s="220">
        <f t="shared" si="133"/>
        <v>19</v>
      </c>
      <c r="Q262" s="221">
        <f t="shared" si="134"/>
        <v>8</v>
      </c>
      <c r="R262" s="221">
        <f t="shared" si="135"/>
        <v>467</v>
      </c>
      <c r="T262">
        <v>514</v>
      </c>
      <c r="U262">
        <v>8495</v>
      </c>
      <c r="V262" t="s">
        <v>1267</v>
      </c>
      <c r="W262">
        <v>1370.01</v>
      </c>
      <c r="X262">
        <v>799.53</v>
      </c>
      <c r="Y262">
        <v>1.714</v>
      </c>
      <c r="Z262">
        <v>13.885999999999999</v>
      </c>
      <c r="AA262">
        <v>93.402201000000005</v>
      </c>
      <c r="AB262">
        <v>1.993873</v>
      </c>
      <c r="AC262">
        <v>36.019705999999999</v>
      </c>
      <c r="AD262" s="1">
        <v>454</v>
      </c>
      <c r="AE262">
        <v>8</v>
      </c>
      <c r="AF262">
        <v>467</v>
      </c>
      <c r="AG262">
        <v>92</v>
      </c>
      <c r="AH262">
        <v>14.667854999999999</v>
      </c>
      <c r="AI262">
        <v>238.9</v>
      </c>
      <c r="AJ262">
        <v>1</v>
      </c>
      <c r="AK262">
        <v>19</v>
      </c>
      <c r="AL262">
        <v>4245</v>
      </c>
      <c r="AM262" t="s">
        <v>1268</v>
      </c>
      <c r="AN262" t="s">
        <v>1269</v>
      </c>
      <c r="AO262">
        <v>880.80200000000002</v>
      </c>
      <c r="AR262" t="s">
        <v>117</v>
      </c>
      <c r="AS262" t="s">
        <v>122</v>
      </c>
      <c r="AT262" t="s">
        <v>304</v>
      </c>
      <c r="AU262" t="s">
        <v>1267</v>
      </c>
      <c r="AV262" t="s">
        <v>48</v>
      </c>
      <c r="AW262">
        <v>4</v>
      </c>
      <c r="BB262">
        <v>0.69248903087628855</v>
      </c>
      <c r="BC262" t="s">
        <v>69</v>
      </c>
      <c r="BF262" t="s">
        <v>117</v>
      </c>
      <c r="BG262" t="s">
        <v>122</v>
      </c>
      <c r="BH262" t="s">
        <v>1267</v>
      </c>
      <c r="BI262">
        <v>8495</v>
      </c>
      <c r="BJ262">
        <v>4</v>
      </c>
      <c r="BK262" t="s">
        <v>304</v>
      </c>
      <c r="BL262" t="s">
        <v>296</v>
      </c>
      <c r="BM262">
        <v>0.69248903087628855</v>
      </c>
      <c r="BN262" t="s">
        <v>69</v>
      </c>
      <c r="BO262" t="s">
        <v>191</v>
      </c>
      <c r="BP262">
        <v>1345.0349999999999</v>
      </c>
    </row>
    <row r="263" spans="1:68" ht="16.5">
      <c r="A263" s="125" t="str">
        <f t="shared" si="120"/>
        <v>삼환교통</v>
      </c>
      <c r="B263" s="126" t="str">
        <f t="shared" si="136"/>
        <v>하용호</v>
      </c>
      <c r="C263" s="127" t="str">
        <f t="shared" si="121"/>
        <v>D</v>
      </c>
      <c r="D263" s="128">
        <f t="shared" si="122"/>
        <v>0.84799372026931941</v>
      </c>
      <c r="E263" s="129">
        <f t="shared" si="123"/>
        <v>3638</v>
      </c>
      <c r="F263" s="130" t="str">
        <f t="shared" si="124"/>
        <v>14</v>
      </c>
      <c r="G263" s="131" t="str">
        <f t="shared" si="125"/>
        <v>70바3175</v>
      </c>
      <c r="H263" s="132">
        <f t="shared" si="126"/>
        <v>2</v>
      </c>
      <c r="I263" s="133">
        <f t="shared" si="137"/>
        <v>1869.4290000000001</v>
      </c>
      <c r="J263" s="134">
        <f t="shared" si="127"/>
        <v>1.065147074494069E-2</v>
      </c>
      <c r="K263" s="134">
        <f t="shared" si="128"/>
        <v>0.36544786522411804</v>
      </c>
      <c r="L263" s="134">
        <f t="shared" si="129"/>
        <v>0.2423199811279273</v>
      </c>
      <c r="M263" s="135">
        <f t="shared" si="130"/>
        <v>11.055999999999999</v>
      </c>
      <c r="N263" s="136">
        <f t="shared" si="131"/>
        <v>0.85587631303462175</v>
      </c>
      <c r="O263" s="136">
        <f t="shared" si="132"/>
        <v>25.462320312779998</v>
      </c>
      <c r="P263" s="218">
        <f t="shared" si="133"/>
        <v>0</v>
      </c>
      <c r="Q263" s="219">
        <f t="shared" si="134"/>
        <v>16</v>
      </c>
      <c r="R263" s="219">
        <f t="shared" si="135"/>
        <v>476</v>
      </c>
      <c r="T263">
        <v>514</v>
      </c>
      <c r="U263">
        <v>3638</v>
      </c>
      <c r="V263" t="s">
        <v>789</v>
      </c>
      <c r="W263">
        <v>1869.4290000000001</v>
      </c>
      <c r="X263">
        <v>1052.9459999999999</v>
      </c>
      <c r="Y263">
        <v>1.7749999999999999</v>
      </c>
      <c r="Z263">
        <v>11.055999999999999</v>
      </c>
      <c r="AA263">
        <v>120.768017</v>
      </c>
      <c r="AB263">
        <v>1.286357</v>
      </c>
      <c r="AC263">
        <v>44.134414</v>
      </c>
      <c r="AD263" s="1">
        <v>453</v>
      </c>
      <c r="AE263">
        <v>16</v>
      </c>
      <c r="AF263">
        <v>476</v>
      </c>
      <c r="AG263">
        <v>79</v>
      </c>
      <c r="AH263">
        <v>15.479502999999999</v>
      </c>
      <c r="AI263">
        <v>838</v>
      </c>
      <c r="AJ263">
        <v>0</v>
      </c>
      <c r="AK263">
        <v>0</v>
      </c>
      <c r="AL263">
        <v>0</v>
      </c>
      <c r="AM263" t="s">
        <v>790</v>
      </c>
      <c r="AN263" t="s">
        <v>1270</v>
      </c>
      <c r="AO263">
        <v>1757.944</v>
      </c>
      <c r="AR263" t="s">
        <v>117</v>
      </c>
      <c r="AS263" t="s">
        <v>118</v>
      </c>
      <c r="AT263" t="s">
        <v>214</v>
      </c>
      <c r="AU263" t="s">
        <v>789</v>
      </c>
      <c r="AV263" t="s">
        <v>48</v>
      </c>
      <c r="AW263">
        <v>2</v>
      </c>
      <c r="BB263">
        <v>0.84799372026931941</v>
      </c>
      <c r="BC263" t="s">
        <v>66</v>
      </c>
      <c r="BF263" t="s">
        <v>117</v>
      </c>
      <c r="BG263" t="s">
        <v>118</v>
      </c>
      <c r="BH263" t="s">
        <v>789</v>
      </c>
      <c r="BI263">
        <v>3638</v>
      </c>
      <c r="BJ263">
        <v>2</v>
      </c>
      <c r="BK263" t="s">
        <v>214</v>
      </c>
      <c r="BL263" t="s">
        <v>220</v>
      </c>
      <c r="BM263">
        <v>0.84799372026931941</v>
      </c>
      <c r="BN263" t="s">
        <v>66</v>
      </c>
      <c r="BO263" t="s">
        <v>182</v>
      </c>
      <c r="BP263">
        <v>1864.396</v>
      </c>
    </row>
    <row r="264" spans="1:68" ht="16.5">
      <c r="A264" s="108" t="str">
        <f t="shared" si="120"/>
        <v>삼환교통</v>
      </c>
      <c r="B264" s="109" t="str">
        <f t="shared" si="136"/>
        <v>하재성</v>
      </c>
      <c r="C264" s="110" t="str">
        <f t="shared" si="121"/>
        <v>S</v>
      </c>
      <c r="D264" s="111">
        <f t="shared" si="122"/>
        <v>1.006628372328221</v>
      </c>
      <c r="E264" s="112">
        <f t="shared" si="123"/>
        <v>2244</v>
      </c>
      <c r="F264" s="113" t="str">
        <f t="shared" si="124"/>
        <v>급행99</v>
      </c>
      <c r="G264" s="114" t="str">
        <f t="shared" si="125"/>
        <v>70바3134</v>
      </c>
      <c r="H264" s="115">
        <f t="shared" si="126"/>
        <v>2</v>
      </c>
      <c r="I264" s="116">
        <f t="shared" si="137"/>
        <v>2165.625</v>
      </c>
      <c r="J264" s="117">
        <f t="shared" si="127"/>
        <v>2.0154806953627157E-2</v>
      </c>
      <c r="K264" s="117">
        <f t="shared" si="128"/>
        <v>0.35567731451858398</v>
      </c>
      <c r="L264" s="117">
        <f t="shared" si="129"/>
        <v>0.22025974025974027</v>
      </c>
      <c r="M264" s="118">
        <f t="shared" si="130"/>
        <v>12.717000000000001</v>
      </c>
      <c r="N264" s="119">
        <f t="shared" si="131"/>
        <v>0</v>
      </c>
      <c r="O264" s="119">
        <f t="shared" si="132"/>
        <v>8.4040404040404049</v>
      </c>
      <c r="P264" s="220">
        <f t="shared" si="133"/>
        <v>10</v>
      </c>
      <c r="Q264" s="221">
        <f t="shared" si="134"/>
        <v>0</v>
      </c>
      <c r="R264" s="221">
        <f t="shared" si="135"/>
        <v>182</v>
      </c>
      <c r="T264">
        <v>514</v>
      </c>
      <c r="U264">
        <v>2244</v>
      </c>
      <c r="V264" t="s">
        <v>791</v>
      </c>
      <c r="W264">
        <v>2165.625</v>
      </c>
      <c r="X264">
        <v>957.928</v>
      </c>
      <c r="Y264">
        <v>2.2610000000000001</v>
      </c>
      <c r="Z264">
        <v>12.717000000000001</v>
      </c>
      <c r="AA264">
        <v>117.754142</v>
      </c>
      <c r="AB264">
        <v>2.3733119999999999</v>
      </c>
      <c r="AC264">
        <v>41.882477000000002</v>
      </c>
      <c r="AD264" s="1">
        <v>477</v>
      </c>
      <c r="AE264">
        <v>0</v>
      </c>
      <c r="AF264">
        <v>182</v>
      </c>
      <c r="AG264">
        <v>72</v>
      </c>
      <c r="AH264">
        <v>18.391072000000001</v>
      </c>
      <c r="AI264">
        <v>658.1</v>
      </c>
      <c r="AJ264">
        <v>0</v>
      </c>
      <c r="AK264">
        <v>10</v>
      </c>
      <c r="AL264">
        <v>2058</v>
      </c>
      <c r="AM264" t="s">
        <v>792</v>
      </c>
      <c r="AN264" t="s">
        <v>1271</v>
      </c>
      <c r="AO264">
        <v>2013.3789999999999</v>
      </c>
      <c r="AR264" t="s">
        <v>117</v>
      </c>
      <c r="AS264" t="s">
        <v>124</v>
      </c>
      <c r="AT264" t="s">
        <v>210</v>
      </c>
      <c r="AU264" t="s">
        <v>791</v>
      </c>
      <c r="AV264" t="s">
        <v>48</v>
      </c>
      <c r="AW264">
        <v>2</v>
      </c>
      <c r="BB264">
        <v>1.006628372328221</v>
      </c>
      <c r="BC264" t="s">
        <v>891</v>
      </c>
      <c r="BF264" t="s">
        <v>117</v>
      </c>
      <c r="BG264" t="s">
        <v>124</v>
      </c>
      <c r="BH264" t="s">
        <v>791</v>
      </c>
      <c r="BI264">
        <v>2244</v>
      </c>
      <c r="BJ264">
        <v>2</v>
      </c>
      <c r="BK264" t="s">
        <v>210</v>
      </c>
      <c r="BL264" t="s">
        <v>347</v>
      </c>
      <c r="BM264">
        <v>1.006628372328221</v>
      </c>
      <c r="BN264" t="s">
        <v>891</v>
      </c>
      <c r="BO264" t="s">
        <v>892</v>
      </c>
      <c r="BP264">
        <v>2120.7170000000001</v>
      </c>
    </row>
    <row r="265" spans="1:68" ht="16.5">
      <c r="A265" s="125" t="str">
        <f t="shared" si="120"/>
        <v>삼환교통</v>
      </c>
      <c r="B265" s="126" t="str">
        <f t="shared" si="136"/>
        <v>한명희</v>
      </c>
      <c r="C265" s="127" t="str">
        <f t="shared" si="121"/>
        <v>C</v>
      </c>
      <c r="D265" s="128">
        <f t="shared" si="122"/>
        <v>0.87117524929796208</v>
      </c>
      <c r="E265" s="129">
        <f t="shared" si="123"/>
        <v>9434</v>
      </c>
      <c r="F265" s="130" t="str">
        <f t="shared" si="124"/>
        <v>4</v>
      </c>
      <c r="G265" s="131" t="str">
        <f t="shared" si="125"/>
        <v>72아1215</v>
      </c>
      <c r="H265" s="132">
        <f t="shared" si="126"/>
        <v>4</v>
      </c>
      <c r="I265" s="133">
        <f t="shared" si="137"/>
        <v>2297.4180000000001</v>
      </c>
      <c r="J265" s="134">
        <f t="shared" si="127"/>
        <v>2.0205220765756277E-2</v>
      </c>
      <c r="K265" s="134">
        <f t="shared" si="128"/>
        <v>0.33466235926328103</v>
      </c>
      <c r="L265" s="134">
        <f t="shared" si="129"/>
        <v>0.2346112026631636</v>
      </c>
      <c r="M265" s="135">
        <f t="shared" si="130"/>
        <v>9.6519999999999992</v>
      </c>
      <c r="N265" s="136">
        <f t="shared" si="131"/>
        <v>0.21763562399180297</v>
      </c>
      <c r="O265" s="136">
        <f t="shared" si="132"/>
        <v>6.2243788461655649</v>
      </c>
      <c r="P265" s="218">
        <f t="shared" si="133"/>
        <v>11</v>
      </c>
      <c r="Q265" s="219">
        <f t="shared" si="134"/>
        <v>5</v>
      </c>
      <c r="R265" s="219">
        <f t="shared" si="135"/>
        <v>143</v>
      </c>
      <c r="T265">
        <v>514</v>
      </c>
      <c r="U265">
        <v>9434</v>
      </c>
      <c r="V265" t="s">
        <v>829</v>
      </c>
      <c r="W265">
        <v>2297.4180000000001</v>
      </c>
      <c r="X265">
        <v>910.76199999999994</v>
      </c>
      <c r="Y265">
        <v>2.5230000000000001</v>
      </c>
      <c r="Z265">
        <v>9.6519999999999992</v>
      </c>
      <c r="AA265">
        <v>142.94830200000001</v>
      </c>
      <c r="AB265">
        <v>2.8883019999999999</v>
      </c>
      <c r="AC265">
        <v>47.839416</v>
      </c>
      <c r="AD265" s="1">
        <v>539</v>
      </c>
      <c r="AE265">
        <v>5</v>
      </c>
      <c r="AF265">
        <v>143</v>
      </c>
      <c r="AG265">
        <v>78</v>
      </c>
      <c r="AH265">
        <v>16.071670000000001</v>
      </c>
      <c r="AI265">
        <v>559.20000000000005</v>
      </c>
      <c r="AJ265">
        <v>0</v>
      </c>
      <c r="AK265">
        <v>11</v>
      </c>
      <c r="AL265">
        <v>2997</v>
      </c>
      <c r="AM265" t="s">
        <v>830</v>
      </c>
      <c r="AN265" t="s">
        <v>1272</v>
      </c>
      <c r="AO265">
        <v>1946.278</v>
      </c>
      <c r="AR265" t="s">
        <v>117</v>
      </c>
      <c r="AS265" t="s">
        <v>120</v>
      </c>
      <c r="AT265" t="s">
        <v>250</v>
      </c>
      <c r="AU265" t="s">
        <v>829</v>
      </c>
      <c r="AV265" t="s">
        <v>48</v>
      </c>
      <c r="AW265">
        <v>4</v>
      </c>
      <c r="BB265">
        <v>0.87117524929796208</v>
      </c>
      <c r="BC265" t="s">
        <v>68</v>
      </c>
      <c r="BF265" t="s">
        <v>117</v>
      </c>
      <c r="BG265" t="s">
        <v>120</v>
      </c>
      <c r="BH265" t="s">
        <v>829</v>
      </c>
      <c r="BI265">
        <v>9434</v>
      </c>
      <c r="BJ265">
        <v>4</v>
      </c>
      <c r="BK265" t="s">
        <v>250</v>
      </c>
      <c r="BL265" t="s">
        <v>269</v>
      </c>
      <c r="BM265">
        <v>0.87117524929796208</v>
      </c>
      <c r="BN265" t="s">
        <v>68</v>
      </c>
      <c r="BO265" t="s">
        <v>180</v>
      </c>
      <c r="BP265">
        <v>2297.4180000000001</v>
      </c>
    </row>
    <row r="266" spans="1:68" ht="16.5">
      <c r="A266" s="108" t="str">
        <f t="shared" si="120"/>
        <v>삼환교통</v>
      </c>
      <c r="B266" s="109" t="str">
        <f t="shared" si="136"/>
        <v>한복현</v>
      </c>
      <c r="C266" s="110" t="str">
        <f t="shared" si="121"/>
        <v>D</v>
      </c>
      <c r="D266" s="111">
        <f t="shared" si="122"/>
        <v>0.80010080627663704</v>
      </c>
      <c r="E266" s="112">
        <f t="shared" si="123"/>
        <v>2318</v>
      </c>
      <c r="F266" s="113" t="str">
        <f t="shared" si="124"/>
        <v>14</v>
      </c>
      <c r="G266" s="114" t="str">
        <f t="shared" si="125"/>
        <v>70바3178</v>
      </c>
      <c r="H266" s="115">
        <f t="shared" si="126"/>
        <v>6</v>
      </c>
      <c r="I266" s="116">
        <f t="shared" si="137"/>
        <v>1085.578</v>
      </c>
      <c r="J266" s="117">
        <f t="shared" si="127"/>
        <v>3.2483798661830376E-2</v>
      </c>
      <c r="K266" s="117">
        <f t="shared" si="128"/>
        <v>0.33271005069266218</v>
      </c>
      <c r="L266" s="117">
        <f t="shared" si="129"/>
        <v>0.21831687819760534</v>
      </c>
      <c r="M266" s="118">
        <f t="shared" si="130"/>
        <v>12.002000000000001</v>
      </c>
      <c r="N266" s="119">
        <f t="shared" si="131"/>
        <v>0.46058413121857666</v>
      </c>
      <c r="O266" s="119">
        <f t="shared" si="132"/>
        <v>14.370224894019591</v>
      </c>
      <c r="P266" s="220">
        <f t="shared" si="133"/>
        <v>2</v>
      </c>
      <c r="Q266" s="221">
        <f t="shared" si="134"/>
        <v>5</v>
      </c>
      <c r="R266" s="221">
        <f t="shared" si="135"/>
        <v>156</v>
      </c>
      <c r="T266">
        <v>514</v>
      </c>
      <c r="U266">
        <v>2318</v>
      </c>
      <c r="V266" t="s">
        <v>793</v>
      </c>
      <c r="W266">
        <v>1085.578</v>
      </c>
      <c r="X266">
        <v>629.73699999999997</v>
      </c>
      <c r="Y266">
        <v>1.724</v>
      </c>
      <c r="Z266">
        <v>12.002000000000001</v>
      </c>
      <c r="AA266">
        <v>69.401365999999996</v>
      </c>
      <c r="AB266">
        <v>2.2544200000000001</v>
      </c>
      <c r="AC266">
        <v>23.090532</v>
      </c>
      <c r="AD266" s="1">
        <v>237</v>
      </c>
      <c r="AE266">
        <v>5</v>
      </c>
      <c r="AF266">
        <v>156</v>
      </c>
      <c r="AG266">
        <v>77</v>
      </c>
      <c r="AH266">
        <v>15.642026</v>
      </c>
      <c r="AI266">
        <v>226</v>
      </c>
      <c r="AJ266">
        <v>0</v>
      </c>
      <c r="AK266">
        <v>2</v>
      </c>
      <c r="AL266">
        <v>148</v>
      </c>
      <c r="AM266" t="s">
        <v>794</v>
      </c>
      <c r="AN266" t="s">
        <v>1273</v>
      </c>
      <c r="AO266">
        <v>278.22500000000002</v>
      </c>
      <c r="AR266" t="s">
        <v>117</v>
      </c>
      <c r="AS266" t="s">
        <v>118</v>
      </c>
      <c r="AT266" t="s">
        <v>216</v>
      </c>
      <c r="AU266" t="s">
        <v>793</v>
      </c>
      <c r="AV266" t="s">
        <v>48</v>
      </c>
      <c r="AW266">
        <v>6</v>
      </c>
      <c r="BB266">
        <v>0.80010080627663704</v>
      </c>
      <c r="BC266" t="s">
        <v>66</v>
      </c>
      <c r="BF266" t="s">
        <v>117</v>
      </c>
      <c r="BG266" t="s">
        <v>118</v>
      </c>
      <c r="BH266" t="s">
        <v>793</v>
      </c>
      <c r="BI266">
        <v>2318</v>
      </c>
      <c r="BJ266">
        <v>6</v>
      </c>
      <c r="BK266" t="s">
        <v>216</v>
      </c>
      <c r="BL266" t="s">
        <v>213</v>
      </c>
      <c r="BM266">
        <v>0.80010080627663704</v>
      </c>
      <c r="BN266" t="s">
        <v>66</v>
      </c>
      <c r="BO266" t="s">
        <v>182</v>
      </c>
      <c r="BP266">
        <v>1035.7350000000001</v>
      </c>
    </row>
    <row r="267" spans="1:68" ht="16.5">
      <c r="A267" s="125" t="str">
        <f t="shared" si="120"/>
        <v>삼환교통</v>
      </c>
      <c r="B267" s="126" t="str">
        <f t="shared" si="136"/>
        <v>한상현</v>
      </c>
      <c r="C267" s="127" t="str">
        <f t="shared" si="121"/>
        <v>D</v>
      </c>
      <c r="D267" s="128">
        <f t="shared" si="122"/>
        <v>0.80230769230769228</v>
      </c>
      <c r="E267" s="129">
        <f t="shared" si="123"/>
        <v>4383</v>
      </c>
      <c r="F267" s="130" t="str">
        <f t="shared" si="124"/>
        <v>62</v>
      </c>
      <c r="G267" s="131" t="str">
        <f t="shared" si="125"/>
        <v>70바3195</v>
      </c>
      <c r="H267" s="132">
        <f t="shared" si="126"/>
        <v>1</v>
      </c>
      <c r="I267" s="133">
        <f t="shared" si="137"/>
        <v>2100.4279999999999</v>
      </c>
      <c r="J267" s="134">
        <f t="shared" si="127"/>
        <v>8.2892805968366595E-3</v>
      </c>
      <c r="K267" s="134">
        <f t="shared" si="128"/>
        <v>0.33017592951966651</v>
      </c>
      <c r="L267" s="134">
        <f t="shared" si="129"/>
        <v>0.21424204971558178</v>
      </c>
      <c r="M267" s="135">
        <f t="shared" si="130"/>
        <v>7.7279999999999998</v>
      </c>
      <c r="N267" s="136">
        <f t="shared" si="131"/>
        <v>4.7609344381240398E-2</v>
      </c>
      <c r="O267" s="136">
        <f t="shared" si="132"/>
        <v>4.8085437825052804</v>
      </c>
      <c r="P267" s="218">
        <f t="shared" si="133"/>
        <v>4</v>
      </c>
      <c r="Q267" s="219">
        <f t="shared" si="134"/>
        <v>1</v>
      </c>
      <c r="R267" s="219">
        <f t="shared" si="135"/>
        <v>101</v>
      </c>
      <c r="T267">
        <v>514</v>
      </c>
      <c r="U267">
        <v>4383</v>
      </c>
      <c r="V267" t="s">
        <v>795</v>
      </c>
      <c r="W267">
        <v>2100.4279999999999</v>
      </c>
      <c r="X267">
        <v>1006.69</v>
      </c>
      <c r="Y267">
        <v>2.0859999999999999</v>
      </c>
      <c r="Z267">
        <v>7.7279999999999998</v>
      </c>
      <c r="AA267">
        <v>145.69828899999999</v>
      </c>
      <c r="AB267">
        <v>1.2077340000000001</v>
      </c>
      <c r="AC267">
        <v>48.106068</v>
      </c>
      <c r="AD267" s="1">
        <v>450</v>
      </c>
      <c r="AE267">
        <v>1</v>
      </c>
      <c r="AF267">
        <v>101</v>
      </c>
      <c r="AG267">
        <v>89</v>
      </c>
      <c r="AH267">
        <v>14.416283999999999</v>
      </c>
      <c r="AI267">
        <v>59.2</v>
      </c>
      <c r="AJ267">
        <v>17.899999999999999</v>
      </c>
      <c r="AK267">
        <v>4</v>
      </c>
      <c r="AL267">
        <v>147</v>
      </c>
      <c r="AM267" t="s">
        <v>796</v>
      </c>
      <c r="AN267" t="s">
        <v>1274</v>
      </c>
      <c r="AO267">
        <v>2100.4279999999999</v>
      </c>
      <c r="AR267" t="s">
        <v>117</v>
      </c>
      <c r="AS267" t="s">
        <v>122</v>
      </c>
      <c r="AT267" t="s">
        <v>311</v>
      </c>
      <c r="AU267" t="s">
        <v>795</v>
      </c>
      <c r="AV267" t="s">
        <v>48</v>
      </c>
      <c r="AW267">
        <v>1</v>
      </c>
      <c r="BB267">
        <v>0.80230769230769228</v>
      </c>
      <c r="BC267" t="s">
        <v>66</v>
      </c>
      <c r="BF267" t="s">
        <v>117</v>
      </c>
      <c r="BG267" t="s">
        <v>122</v>
      </c>
      <c r="BH267" t="s">
        <v>795</v>
      </c>
      <c r="BI267">
        <v>4383</v>
      </c>
      <c r="BJ267">
        <v>1</v>
      </c>
      <c r="BK267" t="s">
        <v>311</v>
      </c>
      <c r="BL267" t="s">
        <v>178</v>
      </c>
      <c r="BM267">
        <v>0.80230769230769228</v>
      </c>
      <c r="BN267" t="s">
        <v>66</v>
      </c>
      <c r="BO267" t="s">
        <v>182</v>
      </c>
      <c r="BP267">
        <v>2100.4279999999999</v>
      </c>
    </row>
    <row r="268" spans="1:68" ht="16.5">
      <c r="A268" s="108" t="str">
        <f t="shared" si="120"/>
        <v>삼환교통</v>
      </c>
      <c r="B268" s="109" t="str">
        <f t="shared" si="136"/>
        <v>한용수</v>
      </c>
      <c r="C268" s="110" t="str">
        <f t="shared" si="121"/>
        <v>F</v>
      </c>
      <c r="D268" s="111">
        <f t="shared" si="122"/>
        <v>0.75528528004805839</v>
      </c>
      <c r="E268" s="112">
        <f t="shared" si="123"/>
        <v>354</v>
      </c>
      <c r="F268" s="113" t="str">
        <f t="shared" si="124"/>
        <v>79</v>
      </c>
      <c r="G268" s="114" t="str">
        <f t="shared" si="125"/>
        <v>70바3165</v>
      </c>
      <c r="H268" s="115">
        <f t="shared" si="126"/>
        <v>2</v>
      </c>
      <c r="I268" s="116">
        <f t="shared" si="137"/>
        <v>2515.663</v>
      </c>
      <c r="J268" s="117">
        <f t="shared" si="127"/>
        <v>1.969468123896807E-2</v>
      </c>
      <c r="K268" s="117">
        <f t="shared" si="128"/>
        <v>0.33047261743995976</v>
      </c>
      <c r="L268" s="117">
        <f t="shared" si="129"/>
        <v>0.22777295687061422</v>
      </c>
      <c r="M268" s="118">
        <f t="shared" si="130"/>
        <v>11.534000000000001</v>
      </c>
      <c r="N268" s="119">
        <f t="shared" si="131"/>
        <v>0.15900380933376213</v>
      </c>
      <c r="O268" s="119">
        <f t="shared" si="132"/>
        <v>20.392238547054991</v>
      </c>
      <c r="P268" s="220">
        <f t="shared" si="133"/>
        <v>3</v>
      </c>
      <c r="Q268" s="221">
        <f t="shared" si="134"/>
        <v>4</v>
      </c>
      <c r="R268" s="221">
        <f t="shared" si="135"/>
        <v>513</v>
      </c>
      <c r="T268">
        <v>514</v>
      </c>
      <c r="U268">
        <v>354</v>
      </c>
      <c r="V268" t="s">
        <v>797</v>
      </c>
      <c r="W268">
        <v>2515.663</v>
      </c>
      <c r="X268">
        <v>1280.9760000000001</v>
      </c>
      <c r="Y268">
        <v>1.964</v>
      </c>
      <c r="Z268">
        <v>11.534000000000001</v>
      </c>
      <c r="AA268">
        <v>143.07106400000001</v>
      </c>
      <c r="AB268">
        <v>2.817739</v>
      </c>
      <c r="AC268">
        <v>47.281069000000002</v>
      </c>
      <c r="AD268" s="1">
        <v>573</v>
      </c>
      <c r="AE268">
        <v>4</v>
      </c>
      <c r="AF268">
        <v>513</v>
      </c>
      <c r="AG268">
        <v>86</v>
      </c>
      <c r="AH268">
        <v>17.583310000000001</v>
      </c>
      <c r="AI268">
        <v>1201.8</v>
      </c>
      <c r="AJ268">
        <v>39</v>
      </c>
      <c r="AK268">
        <v>3</v>
      </c>
      <c r="AL268">
        <v>767</v>
      </c>
      <c r="AM268" t="s">
        <v>798</v>
      </c>
      <c r="AN268" t="s">
        <v>1275</v>
      </c>
      <c r="AO268">
        <v>2380.683</v>
      </c>
      <c r="AR268" t="s">
        <v>117</v>
      </c>
      <c r="AS268" t="s">
        <v>123</v>
      </c>
      <c r="AT268" t="s">
        <v>326</v>
      </c>
      <c r="AU268" t="s">
        <v>797</v>
      </c>
      <c r="AV268" t="s">
        <v>48</v>
      </c>
      <c r="AW268">
        <v>2</v>
      </c>
      <c r="BB268">
        <v>0.75528528004805839</v>
      </c>
      <c r="BC268" t="s">
        <v>69</v>
      </c>
      <c r="BF268" t="s">
        <v>117</v>
      </c>
      <c r="BG268" t="s">
        <v>123</v>
      </c>
      <c r="BH268" t="s">
        <v>797</v>
      </c>
      <c r="BI268">
        <v>354</v>
      </c>
      <c r="BJ268">
        <v>2</v>
      </c>
      <c r="BK268" t="s">
        <v>326</v>
      </c>
      <c r="BL268" t="s">
        <v>332</v>
      </c>
      <c r="BM268">
        <v>0.75528528004805839</v>
      </c>
      <c r="BN268" t="s">
        <v>69</v>
      </c>
      <c r="BO268" t="s">
        <v>191</v>
      </c>
      <c r="BP268">
        <v>2515.663</v>
      </c>
    </row>
    <row r="269" spans="1:68" ht="16.5">
      <c r="A269" s="125" t="str">
        <f t="shared" ref="A269:A274" si="138">BF269</f>
        <v>삼환교통</v>
      </c>
      <c r="B269" s="126" t="str">
        <f t="shared" ref="B269:B274" si="139">IF(BH269="NULL", E269, BH269)</f>
        <v>한재호</v>
      </c>
      <c r="C269" s="127" t="str">
        <f t="shared" ref="C269:C274" si="140">BN269</f>
        <v>B</v>
      </c>
      <c r="D269" s="128">
        <f t="shared" ref="D269:D274" si="141">BM269</f>
        <v>0.91819690760217298</v>
      </c>
      <c r="E269" s="129">
        <f t="shared" ref="E269:E274" si="142">U269</f>
        <v>7416</v>
      </c>
      <c r="F269" s="130" t="str">
        <f t="shared" ref="F269:F274" si="143">BG269</f>
        <v>4</v>
      </c>
      <c r="G269" s="131" t="str">
        <f t="shared" ref="G269:G274" si="144">BK269</f>
        <v>72아1228</v>
      </c>
      <c r="H269" s="132">
        <f t="shared" ref="H269:H274" si="145">BJ269</f>
        <v>13</v>
      </c>
      <c r="I269" s="133">
        <f t="shared" ref="I269:I274" si="146">W269</f>
        <v>2532.5340000000001</v>
      </c>
      <c r="J269" s="134">
        <f t="shared" ref="J269:J274" si="147">AB269/AA269</f>
        <v>1.8402212886090771E-2</v>
      </c>
      <c r="K269" s="134">
        <f t="shared" ref="K269:K274" si="148">AC269/AA269</f>
        <v>0.34273200665680942</v>
      </c>
      <c r="L269" s="134">
        <f t="shared" ref="L269:L274" si="149">AD269/I269</f>
        <v>0.20769711285218678</v>
      </c>
      <c r="M269" s="135">
        <f t="shared" ref="M269:M274" si="150">Z269</f>
        <v>10.023</v>
      </c>
      <c r="N269" s="136">
        <f t="shared" ref="N269:N274" si="151">AE269*100/W269</f>
        <v>7.897228625558432E-2</v>
      </c>
      <c r="O269" s="136">
        <f t="shared" ref="O269:O274" si="152">AF269*100/W269</f>
        <v>6.8311027611080437</v>
      </c>
      <c r="P269" s="218">
        <f t="shared" ref="P269:P274" si="153">AK269</f>
        <v>8</v>
      </c>
      <c r="Q269" s="219">
        <f t="shared" ref="Q269:Q274" si="154">AE269</f>
        <v>2</v>
      </c>
      <c r="R269" s="219">
        <f t="shared" ref="R269:R274" si="155">AF269</f>
        <v>173</v>
      </c>
      <c r="T269">
        <v>514</v>
      </c>
      <c r="U269">
        <v>7416</v>
      </c>
      <c r="V269" t="s">
        <v>901</v>
      </c>
      <c r="W269">
        <v>2532.5340000000001</v>
      </c>
      <c r="X269">
        <v>961.86199999999997</v>
      </c>
      <c r="Y269">
        <v>2.633</v>
      </c>
      <c r="Z269">
        <v>10.023</v>
      </c>
      <c r="AA269">
        <v>151.79163600000001</v>
      </c>
      <c r="AB269">
        <v>2.7933020000000002</v>
      </c>
      <c r="AC269">
        <v>52.023851999999998</v>
      </c>
      <c r="AD269" s="1">
        <v>526</v>
      </c>
      <c r="AE269">
        <v>2</v>
      </c>
      <c r="AF269">
        <v>173</v>
      </c>
      <c r="AG269">
        <v>76</v>
      </c>
      <c r="AH269">
        <v>16.684277999999999</v>
      </c>
      <c r="AI269">
        <v>905.9</v>
      </c>
      <c r="AJ269">
        <v>0</v>
      </c>
      <c r="AK269">
        <v>8</v>
      </c>
      <c r="AL269">
        <v>886</v>
      </c>
      <c r="AM269" t="s">
        <v>902</v>
      </c>
      <c r="AN269" t="s">
        <v>1276</v>
      </c>
      <c r="AO269">
        <v>435.44600000000003</v>
      </c>
      <c r="AR269" t="s">
        <v>117</v>
      </c>
      <c r="AS269" t="s">
        <v>120</v>
      </c>
      <c r="AT269" t="s">
        <v>267</v>
      </c>
      <c r="AU269" t="s">
        <v>901</v>
      </c>
      <c r="AV269" t="s">
        <v>48</v>
      </c>
      <c r="AW269">
        <v>13</v>
      </c>
      <c r="BB269">
        <v>0.91819690760217298</v>
      </c>
      <c r="BC269" t="s">
        <v>67</v>
      </c>
      <c r="BF269" t="s">
        <v>117</v>
      </c>
      <c r="BG269" t="s">
        <v>120</v>
      </c>
      <c r="BH269" t="s">
        <v>901</v>
      </c>
      <c r="BI269">
        <v>7416</v>
      </c>
      <c r="BJ269">
        <v>13</v>
      </c>
      <c r="BK269" t="s">
        <v>267</v>
      </c>
      <c r="BL269" t="s">
        <v>340</v>
      </c>
      <c r="BM269">
        <v>0.91819690760217298</v>
      </c>
      <c r="BN269" t="s">
        <v>67</v>
      </c>
      <c r="BO269" t="s">
        <v>179</v>
      </c>
      <c r="BP269">
        <v>2532.5340000000001</v>
      </c>
    </row>
    <row r="270" spans="1:68" ht="16.5">
      <c r="A270" s="108" t="str">
        <f t="shared" si="138"/>
        <v>삼환교통</v>
      </c>
      <c r="B270" s="109" t="str">
        <f t="shared" si="139"/>
        <v>호건부</v>
      </c>
      <c r="C270" s="110" t="str">
        <f t="shared" si="140"/>
        <v>A</v>
      </c>
      <c r="D270" s="111">
        <f t="shared" si="141"/>
        <v>0.97314843552127672</v>
      </c>
      <c r="E270" s="112">
        <f t="shared" si="142"/>
        <v>9443</v>
      </c>
      <c r="F270" s="113" t="str">
        <f t="shared" si="143"/>
        <v>4</v>
      </c>
      <c r="G270" s="114" t="str">
        <f t="shared" si="144"/>
        <v>72아1211</v>
      </c>
      <c r="H270" s="115">
        <f t="shared" si="145"/>
        <v>2</v>
      </c>
      <c r="I270" s="116">
        <f t="shared" si="146"/>
        <v>2294.8879999999999</v>
      </c>
      <c r="J270" s="117">
        <f t="shared" si="147"/>
        <v>1.1565832274005776E-2</v>
      </c>
      <c r="K270" s="117">
        <f t="shared" si="148"/>
        <v>0.26271977090598753</v>
      </c>
      <c r="L270" s="117">
        <f t="shared" si="149"/>
        <v>0.322020072439265</v>
      </c>
      <c r="M270" s="118">
        <f t="shared" si="150"/>
        <v>6.8140000000000001</v>
      </c>
      <c r="N270" s="119">
        <f t="shared" si="151"/>
        <v>0.2178755564541712</v>
      </c>
      <c r="O270" s="119">
        <f t="shared" si="152"/>
        <v>6.9284426952426443</v>
      </c>
      <c r="P270" s="220">
        <f t="shared" si="153"/>
        <v>8</v>
      </c>
      <c r="Q270" s="221">
        <f t="shared" si="154"/>
        <v>5</v>
      </c>
      <c r="R270" s="221">
        <f t="shared" si="155"/>
        <v>159</v>
      </c>
      <c r="T270">
        <v>514</v>
      </c>
      <c r="U270">
        <v>9443</v>
      </c>
      <c r="V270" t="s">
        <v>799</v>
      </c>
      <c r="W270">
        <v>2294.8879999999999</v>
      </c>
      <c r="X270">
        <v>813.34900000000005</v>
      </c>
      <c r="Y270">
        <v>2.8220000000000001</v>
      </c>
      <c r="Z270">
        <v>6.8140000000000001</v>
      </c>
      <c r="AA270">
        <v>143.23552000000001</v>
      </c>
      <c r="AB270">
        <v>1.6566380000000001</v>
      </c>
      <c r="AC270">
        <v>37.630803</v>
      </c>
      <c r="AD270" s="1">
        <v>739</v>
      </c>
      <c r="AE270">
        <v>5</v>
      </c>
      <c r="AF270">
        <v>159</v>
      </c>
      <c r="AG270">
        <v>67</v>
      </c>
      <c r="AH270">
        <v>16.02178</v>
      </c>
      <c r="AI270">
        <v>46.2</v>
      </c>
      <c r="AJ270">
        <v>0</v>
      </c>
      <c r="AK270">
        <v>8</v>
      </c>
      <c r="AL270">
        <v>2062</v>
      </c>
      <c r="AM270" t="s">
        <v>800</v>
      </c>
      <c r="AN270" t="s">
        <v>1277</v>
      </c>
      <c r="AO270">
        <v>2170.386</v>
      </c>
      <c r="AR270" t="s">
        <v>117</v>
      </c>
      <c r="AS270" t="s">
        <v>120</v>
      </c>
      <c r="AT270" t="s">
        <v>247</v>
      </c>
      <c r="AU270" t="s">
        <v>799</v>
      </c>
      <c r="AV270" t="s">
        <v>48</v>
      </c>
      <c r="AW270">
        <v>2</v>
      </c>
      <c r="BB270">
        <v>0.97314843552127672</v>
      </c>
      <c r="BC270" t="s">
        <v>65</v>
      </c>
      <c r="BF270" t="s">
        <v>117</v>
      </c>
      <c r="BG270" t="s">
        <v>120</v>
      </c>
      <c r="BH270" t="s">
        <v>799</v>
      </c>
      <c r="BI270">
        <v>9443</v>
      </c>
      <c r="BJ270">
        <v>2</v>
      </c>
      <c r="BK270" t="s">
        <v>247</v>
      </c>
      <c r="BL270" t="s">
        <v>254</v>
      </c>
      <c r="BM270">
        <v>0.97314843552127672</v>
      </c>
      <c r="BN270" t="s">
        <v>65</v>
      </c>
      <c r="BO270" t="s">
        <v>181</v>
      </c>
      <c r="BP270">
        <v>2294.8879999999999</v>
      </c>
    </row>
    <row r="271" spans="1:68" ht="16.5">
      <c r="A271" s="125" t="str">
        <f t="shared" si="138"/>
        <v>삼환교통</v>
      </c>
      <c r="B271" s="126" t="str">
        <f t="shared" si="139"/>
        <v>홍광표</v>
      </c>
      <c r="C271" s="127" t="str">
        <f t="shared" si="140"/>
        <v>C</v>
      </c>
      <c r="D271" s="128">
        <f t="shared" si="141"/>
        <v>0.89174614133555907</v>
      </c>
      <c r="E271" s="129">
        <f t="shared" si="142"/>
        <v>1792</v>
      </c>
      <c r="F271" s="130" t="str">
        <f t="shared" si="143"/>
        <v>4</v>
      </c>
      <c r="G271" s="131" t="str">
        <f t="shared" si="144"/>
        <v>72아1213</v>
      </c>
      <c r="H271" s="132">
        <f t="shared" si="145"/>
        <v>2</v>
      </c>
      <c r="I271" s="133">
        <f t="shared" si="146"/>
        <v>2129.357</v>
      </c>
      <c r="J271" s="134">
        <f t="shared" si="147"/>
        <v>5.2359867986455071E-3</v>
      </c>
      <c r="K271" s="134">
        <f t="shared" si="148"/>
        <v>0.30962000975173537</v>
      </c>
      <c r="L271" s="134">
        <f t="shared" si="149"/>
        <v>0.25031030494182049</v>
      </c>
      <c r="M271" s="135">
        <f t="shared" si="150"/>
        <v>9.1590000000000007</v>
      </c>
      <c r="N271" s="136">
        <f t="shared" si="151"/>
        <v>0.65747547264268036</v>
      </c>
      <c r="O271" s="136">
        <f t="shared" si="152"/>
        <v>5.0719536461006776</v>
      </c>
      <c r="P271" s="218">
        <f t="shared" si="153"/>
        <v>0</v>
      </c>
      <c r="Q271" s="219">
        <f t="shared" si="154"/>
        <v>14</v>
      </c>
      <c r="R271" s="219">
        <f t="shared" si="155"/>
        <v>108</v>
      </c>
      <c r="T271">
        <v>514</v>
      </c>
      <c r="U271">
        <v>1792</v>
      </c>
      <c r="V271" t="s">
        <v>801</v>
      </c>
      <c r="W271">
        <v>2129.357</v>
      </c>
      <c r="X271">
        <v>823.52499999999998</v>
      </c>
      <c r="Y271">
        <v>2.5859999999999999</v>
      </c>
      <c r="Z271">
        <v>9.1590000000000007</v>
      </c>
      <c r="AA271">
        <v>125.247451</v>
      </c>
      <c r="AB271">
        <v>0.65579399999999999</v>
      </c>
      <c r="AC271">
        <v>38.779116999999999</v>
      </c>
      <c r="AD271" s="1">
        <v>533</v>
      </c>
      <c r="AE271">
        <v>14</v>
      </c>
      <c r="AF271">
        <v>108</v>
      </c>
      <c r="AG271">
        <v>67</v>
      </c>
      <c r="AH271">
        <v>17.001200000000001</v>
      </c>
      <c r="AI271">
        <v>1</v>
      </c>
      <c r="AJ271">
        <v>0</v>
      </c>
      <c r="AK271">
        <v>0</v>
      </c>
      <c r="AL271">
        <v>0</v>
      </c>
      <c r="AM271" t="s">
        <v>802</v>
      </c>
      <c r="AN271" t="s">
        <v>1278</v>
      </c>
      <c r="AO271">
        <v>1992.0029999999999</v>
      </c>
      <c r="AR271" t="s">
        <v>117</v>
      </c>
      <c r="AS271" t="s">
        <v>120</v>
      </c>
      <c r="AT271" t="s">
        <v>248</v>
      </c>
      <c r="AU271" t="s">
        <v>801</v>
      </c>
      <c r="AV271" t="s">
        <v>48</v>
      </c>
      <c r="AW271">
        <v>2</v>
      </c>
      <c r="BB271">
        <v>0.89174614133555907</v>
      </c>
      <c r="BC271" t="s">
        <v>68</v>
      </c>
      <c r="BF271" t="s">
        <v>117</v>
      </c>
      <c r="BG271" t="s">
        <v>120</v>
      </c>
      <c r="BH271" t="s">
        <v>801</v>
      </c>
      <c r="BI271">
        <v>1792</v>
      </c>
      <c r="BJ271">
        <v>2</v>
      </c>
      <c r="BK271" t="s">
        <v>248</v>
      </c>
      <c r="BL271" t="s">
        <v>269</v>
      </c>
      <c r="BM271">
        <v>0.89174614133555907</v>
      </c>
      <c r="BN271" t="s">
        <v>68</v>
      </c>
      <c r="BO271" t="s">
        <v>180</v>
      </c>
      <c r="BP271">
        <v>2129.357</v>
      </c>
    </row>
    <row r="272" spans="1:68" ht="16.5">
      <c r="A272" s="108" t="str">
        <f t="shared" si="138"/>
        <v>삼환교통</v>
      </c>
      <c r="B272" s="109" t="str">
        <f t="shared" si="139"/>
        <v>홍성도</v>
      </c>
      <c r="C272" s="110" t="str">
        <f t="shared" si="140"/>
        <v>C</v>
      </c>
      <c r="D272" s="111">
        <f t="shared" si="141"/>
        <v>0.87512477623579699</v>
      </c>
      <c r="E272" s="112">
        <f t="shared" si="142"/>
        <v>7899</v>
      </c>
      <c r="F272" s="113" t="str">
        <f t="shared" si="143"/>
        <v>58</v>
      </c>
      <c r="G272" s="114" t="str">
        <f t="shared" si="144"/>
        <v>72아1198</v>
      </c>
      <c r="H272" s="115">
        <f t="shared" si="145"/>
        <v>2</v>
      </c>
      <c r="I272" s="116">
        <f t="shared" si="146"/>
        <v>1903.7650000000001</v>
      </c>
      <c r="J272" s="117">
        <f t="shared" si="147"/>
        <v>6.7878194277963587E-3</v>
      </c>
      <c r="K272" s="117">
        <f t="shared" si="148"/>
        <v>0.27170189109637283</v>
      </c>
      <c r="L272" s="117">
        <f t="shared" si="149"/>
        <v>0.28364845450987908</v>
      </c>
      <c r="M272" s="118">
        <f t="shared" si="150"/>
        <v>9.4149999999999991</v>
      </c>
      <c r="N272" s="119">
        <f t="shared" si="151"/>
        <v>0.10505498315180707</v>
      </c>
      <c r="O272" s="119">
        <f t="shared" si="152"/>
        <v>0.94549484836626363</v>
      </c>
      <c r="P272" s="220">
        <f t="shared" si="153"/>
        <v>0</v>
      </c>
      <c r="Q272" s="221">
        <f t="shared" si="154"/>
        <v>2</v>
      </c>
      <c r="R272" s="221">
        <f t="shared" si="155"/>
        <v>18</v>
      </c>
      <c r="T272">
        <v>514</v>
      </c>
      <c r="U272">
        <v>7899</v>
      </c>
      <c r="V272" t="s">
        <v>803</v>
      </c>
      <c r="W272">
        <v>1903.7650000000001</v>
      </c>
      <c r="X272">
        <v>751</v>
      </c>
      <c r="Y272">
        <v>2.5350000000000001</v>
      </c>
      <c r="Z272">
        <v>9.4149999999999991</v>
      </c>
      <c r="AA272">
        <v>108.11469099999999</v>
      </c>
      <c r="AB272">
        <v>0.73386300000000004</v>
      </c>
      <c r="AC272">
        <v>29.374966000000001</v>
      </c>
      <c r="AD272" s="1">
        <v>540</v>
      </c>
      <c r="AE272">
        <v>2</v>
      </c>
      <c r="AF272">
        <v>18</v>
      </c>
      <c r="AG272">
        <v>70</v>
      </c>
      <c r="AH272">
        <v>17.608754000000001</v>
      </c>
      <c r="AI272">
        <v>198.6</v>
      </c>
      <c r="AJ272">
        <v>0</v>
      </c>
      <c r="AK272">
        <v>0</v>
      </c>
      <c r="AL272">
        <v>0</v>
      </c>
      <c r="AM272" t="s">
        <v>804</v>
      </c>
      <c r="AN272" t="s">
        <v>1279</v>
      </c>
      <c r="AO272">
        <v>1844.8510000000001</v>
      </c>
      <c r="AR272" t="s">
        <v>117</v>
      </c>
      <c r="AS272" t="s">
        <v>121</v>
      </c>
      <c r="AT272" t="s">
        <v>280</v>
      </c>
      <c r="AU272" t="s">
        <v>803</v>
      </c>
      <c r="AV272" t="s">
        <v>48</v>
      </c>
      <c r="AW272">
        <v>2</v>
      </c>
      <c r="BB272">
        <v>0.87512477623579699</v>
      </c>
      <c r="BC272" t="s">
        <v>68</v>
      </c>
      <c r="BF272" t="s">
        <v>117</v>
      </c>
      <c r="BG272" t="s">
        <v>121</v>
      </c>
      <c r="BH272" t="s">
        <v>803</v>
      </c>
      <c r="BI272">
        <v>7899</v>
      </c>
      <c r="BJ272">
        <v>2</v>
      </c>
      <c r="BK272" t="s">
        <v>280</v>
      </c>
      <c r="BL272" t="s">
        <v>349</v>
      </c>
      <c r="BM272">
        <v>0.87512477623579699</v>
      </c>
      <c r="BN272" t="s">
        <v>68</v>
      </c>
      <c r="BO272" t="s">
        <v>180</v>
      </c>
      <c r="BP272">
        <v>1903.7650000000001</v>
      </c>
    </row>
    <row r="273" spans="1:68" ht="16.5">
      <c r="A273" s="125" t="str">
        <f t="shared" si="138"/>
        <v>삼환교통</v>
      </c>
      <c r="B273" s="126" t="str">
        <f t="shared" si="139"/>
        <v>황용춘</v>
      </c>
      <c r="C273" s="127" t="str">
        <f t="shared" si="140"/>
        <v>D</v>
      </c>
      <c r="D273" s="128">
        <f t="shared" si="141"/>
        <v>0.83310344827586202</v>
      </c>
      <c r="E273" s="129">
        <f t="shared" si="142"/>
        <v>140</v>
      </c>
      <c r="F273" s="130" t="str">
        <f t="shared" si="143"/>
        <v>58</v>
      </c>
      <c r="G273" s="131" t="str">
        <f t="shared" si="144"/>
        <v>72아1198</v>
      </c>
      <c r="H273" s="132">
        <f t="shared" si="145"/>
        <v>1</v>
      </c>
      <c r="I273" s="133">
        <f t="shared" si="146"/>
        <v>2401.393</v>
      </c>
      <c r="J273" s="134">
        <f t="shared" si="147"/>
        <v>2.1746017103374839E-2</v>
      </c>
      <c r="K273" s="134">
        <f t="shared" si="148"/>
        <v>0.3515927459344696</v>
      </c>
      <c r="L273" s="134">
        <f t="shared" si="149"/>
        <v>0.20904533327114722</v>
      </c>
      <c r="M273" s="135">
        <f t="shared" si="150"/>
        <v>10.551</v>
      </c>
      <c r="N273" s="136">
        <f t="shared" si="151"/>
        <v>0</v>
      </c>
      <c r="O273" s="136">
        <f t="shared" si="152"/>
        <v>6.0381620167960843</v>
      </c>
      <c r="P273" s="218">
        <f t="shared" si="153"/>
        <v>2</v>
      </c>
      <c r="Q273" s="219">
        <f t="shared" si="154"/>
        <v>0</v>
      </c>
      <c r="R273" s="219">
        <f t="shared" si="155"/>
        <v>145</v>
      </c>
      <c r="T273">
        <v>514</v>
      </c>
      <c r="U273">
        <v>140</v>
      </c>
      <c r="V273" t="s">
        <v>805</v>
      </c>
      <c r="W273">
        <v>2401.393</v>
      </c>
      <c r="X273">
        <v>994.06299999999999</v>
      </c>
      <c r="Y273">
        <v>2.4159999999999999</v>
      </c>
      <c r="Z273">
        <v>10.551</v>
      </c>
      <c r="AA273">
        <v>154.34357399999999</v>
      </c>
      <c r="AB273">
        <v>3.3563580000000002</v>
      </c>
      <c r="AC273">
        <v>54.266081</v>
      </c>
      <c r="AD273" s="1">
        <v>502</v>
      </c>
      <c r="AE273">
        <v>0</v>
      </c>
      <c r="AF273">
        <v>145</v>
      </c>
      <c r="AG273">
        <v>75</v>
      </c>
      <c r="AH273">
        <v>15.558749000000001</v>
      </c>
      <c r="AI273">
        <v>1883.8</v>
      </c>
      <c r="AJ273">
        <v>0</v>
      </c>
      <c r="AK273">
        <v>2</v>
      </c>
      <c r="AL273">
        <v>483</v>
      </c>
      <c r="AM273" t="s">
        <v>806</v>
      </c>
      <c r="AN273" t="s">
        <v>1280</v>
      </c>
      <c r="AO273">
        <v>2362.864</v>
      </c>
      <c r="AR273" t="s">
        <v>117</v>
      </c>
      <c r="AS273" t="s">
        <v>121</v>
      </c>
      <c r="AT273" t="s">
        <v>280</v>
      </c>
      <c r="AU273" t="s">
        <v>805</v>
      </c>
      <c r="AV273" t="s">
        <v>48</v>
      </c>
      <c r="AW273">
        <v>1</v>
      </c>
      <c r="BB273">
        <v>0.83310344827586202</v>
      </c>
      <c r="BC273" t="s">
        <v>66</v>
      </c>
      <c r="BF273" t="s">
        <v>117</v>
      </c>
      <c r="BG273" t="s">
        <v>121</v>
      </c>
      <c r="BH273" t="s">
        <v>805</v>
      </c>
      <c r="BI273">
        <v>140</v>
      </c>
      <c r="BJ273">
        <v>1</v>
      </c>
      <c r="BK273" t="s">
        <v>280</v>
      </c>
      <c r="BL273" t="s">
        <v>178</v>
      </c>
      <c r="BM273">
        <v>0.83310344827586202</v>
      </c>
      <c r="BN273" t="s">
        <v>66</v>
      </c>
      <c r="BO273" t="s">
        <v>182</v>
      </c>
      <c r="BP273">
        <v>2362.864</v>
      </c>
    </row>
    <row r="274" spans="1:68" ht="16.5">
      <c r="A274" s="108" t="str">
        <f t="shared" si="138"/>
        <v>삼환교통</v>
      </c>
      <c r="B274" s="109" t="str">
        <f t="shared" si="139"/>
        <v>황창덕</v>
      </c>
      <c r="C274" s="110" t="str">
        <f t="shared" si="140"/>
        <v>F</v>
      </c>
      <c r="D274" s="111">
        <f t="shared" si="141"/>
        <v>0.76875000000000004</v>
      </c>
      <c r="E274" s="112">
        <f t="shared" si="142"/>
        <v>8949</v>
      </c>
      <c r="F274" s="113" t="str">
        <f t="shared" si="143"/>
        <v>23</v>
      </c>
      <c r="G274" s="114" t="str">
        <f t="shared" si="144"/>
        <v>72아1009</v>
      </c>
      <c r="H274" s="115">
        <f t="shared" si="145"/>
        <v>1</v>
      </c>
      <c r="I274" s="116">
        <f t="shared" si="146"/>
        <v>870.35199999999998</v>
      </c>
      <c r="J274" s="117">
        <f t="shared" si="147"/>
        <v>4.8222297944266856E-2</v>
      </c>
      <c r="K274" s="117">
        <f t="shared" si="148"/>
        <v>0.36197995581528414</v>
      </c>
      <c r="L274" s="117">
        <f t="shared" si="149"/>
        <v>6.8937625236685854E-2</v>
      </c>
      <c r="M274" s="118">
        <f t="shared" si="150"/>
        <v>10.247</v>
      </c>
      <c r="N274" s="119">
        <f t="shared" si="151"/>
        <v>0</v>
      </c>
      <c r="O274" s="119">
        <f t="shared" si="152"/>
        <v>31.366619482692062</v>
      </c>
      <c r="P274" s="220">
        <f t="shared" si="153"/>
        <v>4</v>
      </c>
      <c r="Q274" s="221">
        <f t="shared" si="154"/>
        <v>0</v>
      </c>
      <c r="R274" s="221">
        <f t="shared" si="155"/>
        <v>273</v>
      </c>
      <c r="T274">
        <v>514</v>
      </c>
      <c r="U274">
        <v>8949</v>
      </c>
      <c r="V274" t="s">
        <v>807</v>
      </c>
      <c r="W274">
        <v>870.35199999999998</v>
      </c>
      <c r="X274">
        <v>471.64499999999998</v>
      </c>
      <c r="Y274">
        <v>1.845</v>
      </c>
      <c r="Z274">
        <v>10.247</v>
      </c>
      <c r="AA274">
        <v>59.815254000000003</v>
      </c>
      <c r="AB274">
        <v>2.8844289999999999</v>
      </c>
      <c r="AC274">
        <v>21.651923</v>
      </c>
      <c r="AD274" s="1">
        <v>60</v>
      </c>
      <c r="AE274">
        <v>0</v>
      </c>
      <c r="AF274">
        <v>273</v>
      </c>
      <c r="AG274">
        <v>79</v>
      </c>
      <c r="AH274">
        <v>14.550668999999999</v>
      </c>
      <c r="AI274">
        <v>507.6</v>
      </c>
      <c r="AJ274">
        <v>0</v>
      </c>
      <c r="AK274">
        <v>4</v>
      </c>
      <c r="AL274">
        <v>959</v>
      </c>
      <c r="AM274" t="s">
        <v>808</v>
      </c>
      <c r="AN274" t="s">
        <v>1281</v>
      </c>
      <c r="AO274">
        <v>870.35199999999998</v>
      </c>
      <c r="AR274" t="s">
        <v>117</v>
      </c>
      <c r="AS274" t="s">
        <v>119</v>
      </c>
      <c r="AT274" t="s">
        <v>241</v>
      </c>
      <c r="AU274" t="s">
        <v>807</v>
      </c>
      <c r="AV274" t="s">
        <v>48</v>
      </c>
      <c r="AW274">
        <v>1</v>
      </c>
      <c r="BB274">
        <v>0.76875000000000004</v>
      </c>
      <c r="BC274" t="s">
        <v>69</v>
      </c>
      <c r="BF274" t="s">
        <v>117</v>
      </c>
      <c r="BG274" t="s">
        <v>119</v>
      </c>
      <c r="BH274" t="s">
        <v>807</v>
      </c>
      <c r="BI274">
        <v>8949</v>
      </c>
      <c r="BJ274">
        <v>1</v>
      </c>
      <c r="BK274" t="s">
        <v>241</v>
      </c>
      <c r="BL274" t="s">
        <v>178</v>
      </c>
      <c r="BM274">
        <v>0.76875000000000004</v>
      </c>
      <c r="BN274" t="s">
        <v>69</v>
      </c>
      <c r="BO274" t="s">
        <v>191</v>
      </c>
      <c r="BP274">
        <v>870.35199999999998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74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1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29" t="s">
        <v>1282</v>
      </c>
      <c r="B2" s="230"/>
      <c r="C2" s="231"/>
      <c r="D2" s="232"/>
      <c r="E2" s="229"/>
      <c r="F2" s="233"/>
      <c r="G2" s="229"/>
      <c r="H2" s="229"/>
      <c r="I2" s="229"/>
      <c r="J2" s="229"/>
      <c r="K2" s="234"/>
      <c r="L2" s="234"/>
      <c r="M2" s="234"/>
      <c r="N2" s="234"/>
      <c r="O2" s="234"/>
      <c r="P2" s="234"/>
      <c r="Q2" s="234"/>
      <c r="R2" s="234"/>
    </row>
    <row r="3" spans="1:18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>
      <c r="A4" s="235" t="s">
        <v>1283</v>
      </c>
      <c r="B4" s="236"/>
      <c r="C4" s="237"/>
      <c r="D4" s="238"/>
      <c r="E4" s="239"/>
      <c r="F4" s="240"/>
      <c r="G4" s="234"/>
      <c r="H4" s="239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>
      <c r="A5" s="241" t="s">
        <v>1284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>
      <c r="A6" s="242" t="s">
        <v>1285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>
      <c r="A7" s="242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>
      <c r="A8" s="243" t="s">
        <v>195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>
      <c r="A10" s="244" t="s">
        <v>1286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>
      <c r="A13" s="245" t="s">
        <v>0</v>
      </c>
      <c r="B13" s="246" t="s">
        <v>72</v>
      </c>
      <c r="C13" s="247" t="s">
        <v>64</v>
      </c>
      <c r="D13" s="247" t="s">
        <v>162</v>
      </c>
      <c r="E13" s="248" t="s">
        <v>148</v>
      </c>
      <c r="F13" s="246" t="s">
        <v>153</v>
      </c>
      <c r="G13" s="248" t="s">
        <v>151</v>
      </c>
      <c r="H13" s="248" t="s">
        <v>155</v>
      </c>
      <c r="I13" s="226" t="s">
        <v>157</v>
      </c>
      <c r="J13" s="248" t="s">
        <v>11</v>
      </c>
      <c r="K13" s="248" t="s">
        <v>12</v>
      </c>
      <c r="L13" s="248" t="s">
        <v>13</v>
      </c>
      <c r="M13" s="248" t="s">
        <v>104</v>
      </c>
      <c r="N13" s="248" t="s">
        <v>6</v>
      </c>
      <c r="O13" s="248" t="s">
        <v>7</v>
      </c>
      <c r="P13" s="248" t="s">
        <v>183</v>
      </c>
      <c r="Q13" s="249" t="s">
        <v>185</v>
      </c>
      <c r="R13" s="249" t="s">
        <v>186</v>
      </c>
    </row>
    <row r="14" spans="1:18" ht="16.5">
      <c r="A14" s="250" t="s">
        <v>117</v>
      </c>
      <c r="B14" s="251" t="s">
        <v>352</v>
      </c>
      <c r="C14" s="252" t="s">
        <v>66</v>
      </c>
      <c r="D14" s="253">
        <v>0.84150000000000003</v>
      </c>
      <c r="E14" s="254">
        <v>5820</v>
      </c>
      <c r="F14" s="227" t="s">
        <v>119</v>
      </c>
      <c r="G14" s="255" t="s">
        <v>222</v>
      </c>
      <c r="H14" s="256">
        <v>1</v>
      </c>
      <c r="I14" s="228">
        <v>3006.09</v>
      </c>
      <c r="J14" s="257">
        <v>2.9567971559843899E-2</v>
      </c>
      <c r="K14" s="257">
        <v>0.35604329357955622</v>
      </c>
      <c r="L14" s="257">
        <v>0.22254822709898905</v>
      </c>
      <c r="M14" s="258">
        <v>14.12</v>
      </c>
      <c r="N14" s="259">
        <v>0</v>
      </c>
      <c r="O14" s="259">
        <v>7.3184768253778163</v>
      </c>
      <c r="P14" s="260">
        <v>50</v>
      </c>
      <c r="Q14" s="261">
        <v>0</v>
      </c>
      <c r="R14" s="261">
        <v>220</v>
      </c>
    </row>
    <row r="15" spans="1:18" ht="16.5">
      <c r="A15" s="250" t="s">
        <v>117</v>
      </c>
      <c r="B15" s="251" t="s">
        <v>354</v>
      </c>
      <c r="C15" s="252" t="s">
        <v>69</v>
      </c>
      <c r="D15" s="253">
        <v>0.72863815890246764</v>
      </c>
      <c r="E15" s="254">
        <v>6686</v>
      </c>
      <c r="F15" s="227" t="s">
        <v>122</v>
      </c>
      <c r="G15" s="255" t="s">
        <v>298</v>
      </c>
      <c r="H15" s="256">
        <v>13</v>
      </c>
      <c r="I15" s="228">
        <v>1906.1090000000002</v>
      </c>
      <c r="J15" s="257">
        <v>1.8036810950577072E-2</v>
      </c>
      <c r="K15" s="257">
        <v>0.39618407246522591</v>
      </c>
      <c r="L15" s="257">
        <v>0.20408066904883196</v>
      </c>
      <c r="M15" s="258">
        <v>14.157</v>
      </c>
      <c r="N15" s="259">
        <v>5.2462896927720291E-2</v>
      </c>
      <c r="O15" s="259">
        <v>8.3940635084352468</v>
      </c>
      <c r="P15" s="260">
        <v>20</v>
      </c>
      <c r="Q15" s="261">
        <v>1</v>
      </c>
      <c r="R15" s="261">
        <v>194</v>
      </c>
    </row>
    <row r="16" spans="1:18" ht="16.5">
      <c r="A16" s="250" t="s">
        <v>117</v>
      </c>
      <c r="B16" s="251" t="s">
        <v>881</v>
      </c>
      <c r="C16" s="252" t="s">
        <v>69</v>
      </c>
      <c r="D16" s="253">
        <v>0.70519402911446827</v>
      </c>
      <c r="E16" s="254">
        <v>5742</v>
      </c>
      <c r="F16" s="227" t="s">
        <v>121</v>
      </c>
      <c r="G16" s="255" t="s">
        <v>277</v>
      </c>
      <c r="H16" s="256">
        <v>3</v>
      </c>
      <c r="I16" s="228">
        <v>2408.4389999999999</v>
      </c>
      <c r="J16" s="257">
        <v>2.5541072596578458E-2</v>
      </c>
      <c r="K16" s="257">
        <v>0.39156870951888917</v>
      </c>
      <c r="L16" s="257">
        <v>0.15279606417268612</v>
      </c>
      <c r="M16" s="258">
        <v>14.596</v>
      </c>
      <c r="N16" s="259">
        <v>4.1520669612142971E-2</v>
      </c>
      <c r="O16" s="259">
        <v>52.565167728973002</v>
      </c>
      <c r="P16" s="260">
        <v>5</v>
      </c>
      <c r="Q16" s="261">
        <v>1</v>
      </c>
      <c r="R16" s="261">
        <v>1307</v>
      </c>
    </row>
    <row r="17" spans="1:18" ht="16.5">
      <c r="A17" s="250" t="s">
        <v>117</v>
      </c>
      <c r="B17" s="251" t="s">
        <v>358</v>
      </c>
      <c r="C17" s="252" t="s">
        <v>66</v>
      </c>
      <c r="D17" s="253">
        <v>0.82529353714443876</v>
      </c>
      <c r="E17" s="254">
        <v>2683</v>
      </c>
      <c r="F17" s="227" t="s">
        <v>124</v>
      </c>
      <c r="G17" s="255" t="s">
        <v>343</v>
      </c>
      <c r="H17" s="256">
        <v>13</v>
      </c>
      <c r="I17" s="228">
        <v>2672.5140000000006</v>
      </c>
      <c r="J17" s="257">
        <v>2.726579049790899E-2</v>
      </c>
      <c r="K17" s="257">
        <v>0.35566931633159687</v>
      </c>
      <c r="L17" s="257">
        <v>0.15907821739385589</v>
      </c>
      <c r="M17" s="258">
        <v>13.292999999999999</v>
      </c>
      <c r="N17" s="259">
        <v>7.4835903572441506E-2</v>
      </c>
      <c r="O17" s="259">
        <v>19.981186253841884</v>
      </c>
      <c r="P17" s="260">
        <v>5</v>
      </c>
      <c r="Q17" s="261">
        <v>3</v>
      </c>
      <c r="R17" s="261">
        <v>601</v>
      </c>
    </row>
    <row r="18" spans="1:18" ht="16.5">
      <c r="A18" s="250" t="s">
        <v>117</v>
      </c>
      <c r="B18" s="251" t="s">
        <v>360</v>
      </c>
      <c r="C18" s="252" t="s">
        <v>66</v>
      </c>
      <c r="D18" s="253">
        <v>0.81814001449830631</v>
      </c>
      <c r="E18" s="254">
        <v>900</v>
      </c>
      <c r="F18" s="227" t="s">
        <v>123</v>
      </c>
      <c r="G18" s="255" t="s">
        <v>329</v>
      </c>
      <c r="H18" s="256">
        <v>11</v>
      </c>
      <c r="I18" s="228">
        <v>2358.5100000000002</v>
      </c>
      <c r="J18" s="257">
        <v>2.8432344469315949E-2</v>
      </c>
      <c r="K18" s="257">
        <v>0.38413087161809206</v>
      </c>
      <c r="L18" s="257">
        <v>0.25821387231769211</v>
      </c>
      <c r="M18" s="258">
        <v>12.782999999999999</v>
      </c>
      <c r="N18" s="259">
        <v>0.12719895188063648</v>
      </c>
      <c r="O18" s="259">
        <v>33.919720501503065</v>
      </c>
      <c r="P18" s="260">
        <v>20</v>
      </c>
      <c r="Q18" s="261">
        <v>3</v>
      </c>
      <c r="R18" s="261">
        <v>800</v>
      </c>
    </row>
    <row r="19" spans="1:18" ht="16.5">
      <c r="A19" s="250" t="s">
        <v>117</v>
      </c>
      <c r="B19" s="251" t="s">
        <v>362</v>
      </c>
      <c r="C19" s="252" t="s">
        <v>69</v>
      </c>
      <c r="D19" s="253">
        <v>0.76869802280221178</v>
      </c>
      <c r="E19" s="254">
        <v>6687</v>
      </c>
      <c r="F19" s="227" t="s">
        <v>122</v>
      </c>
      <c r="G19" s="255" t="s">
        <v>297</v>
      </c>
      <c r="H19" s="256">
        <v>11</v>
      </c>
      <c r="I19" s="228">
        <v>1238.4219999999998</v>
      </c>
      <c r="J19" s="257">
        <v>1.0481265697235414E-2</v>
      </c>
      <c r="K19" s="257">
        <v>0.36550040216023938</v>
      </c>
      <c r="L19" s="257">
        <v>0.1006763761730527</v>
      </c>
      <c r="M19" s="258">
        <v>12.874000000000001</v>
      </c>
      <c r="N19" s="259">
        <v>0.40373959764926665</v>
      </c>
      <c r="O19" s="259">
        <v>20.18697988246333</v>
      </c>
      <c r="P19" s="260">
        <v>2</v>
      </c>
      <c r="Q19" s="261">
        <v>5</v>
      </c>
      <c r="R19" s="261">
        <v>296</v>
      </c>
    </row>
    <row r="20" spans="1:18" ht="16.5">
      <c r="A20" s="250" t="s">
        <v>117</v>
      </c>
      <c r="B20" s="251" t="s">
        <v>985</v>
      </c>
      <c r="C20" s="252" t="s">
        <v>66</v>
      </c>
      <c r="D20" s="253">
        <v>0.80996497438751713</v>
      </c>
      <c r="E20" s="254">
        <v>3927</v>
      </c>
      <c r="F20" s="227" t="s">
        <v>119</v>
      </c>
      <c r="G20" s="255" t="s">
        <v>243</v>
      </c>
      <c r="H20" s="256">
        <v>3</v>
      </c>
      <c r="I20" s="228">
        <v>553.37599999999998</v>
      </c>
      <c r="J20" s="257">
        <v>1.8085374287079566E-2</v>
      </c>
      <c r="K20" s="257">
        <v>0.33758469357761872</v>
      </c>
      <c r="L20" s="257">
        <v>0.20962239056265541</v>
      </c>
      <c r="M20" s="258">
        <v>13.185</v>
      </c>
      <c r="N20" s="259">
        <v>0</v>
      </c>
      <c r="O20" s="259">
        <v>16.986641993870354</v>
      </c>
      <c r="P20" s="260">
        <v>3</v>
      </c>
      <c r="Q20" s="261">
        <v>0</v>
      </c>
      <c r="R20" s="261">
        <v>94</v>
      </c>
    </row>
    <row r="21" spans="1:18" ht="16.5">
      <c r="A21" s="250" t="s">
        <v>117</v>
      </c>
      <c r="B21" s="251" t="s">
        <v>364</v>
      </c>
      <c r="C21" s="252" t="s">
        <v>66</v>
      </c>
      <c r="D21" s="253">
        <v>0.84089874797509201</v>
      </c>
      <c r="E21" s="254">
        <v>9053</v>
      </c>
      <c r="F21" s="227" t="s">
        <v>120</v>
      </c>
      <c r="G21" s="255" t="s">
        <v>258</v>
      </c>
      <c r="H21" s="256">
        <v>2</v>
      </c>
      <c r="I21" s="228">
        <v>1910.921</v>
      </c>
      <c r="J21" s="257">
        <v>2.4667677992412543E-2</v>
      </c>
      <c r="K21" s="257">
        <v>0.3395574339875449</v>
      </c>
      <c r="L21" s="257">
        <v>0.16065551637142508</v>
      </c>
      <c r="M21" s="258">
        <v>9.8989999999999991</v>
      </c>
      <c r="N21" s="259">
        <v>0.31398472255001647</v>
      </c>
      <c r="O21" s="259">
        <v>10.047511121600527</v>
      </c>
      <c r="P21" s="260">
        <v>2</v>
      </c>
      <c r="Q21" s="261">
        <v>6</v>
      </c>
      <c r="R21" s="261">
        <v>192</v>
      </c>
    </row>
    <row r="22" spans="1:18" ht="16.5">
      <c r="A22" s="250" t="s">
        <v>117</v>
      </c>
      <c r="B22" s="251" t="s">
        <v>372</v>
      </c>
      <c r="C22" s="252" t="s">
        <v>69</v>
      </c>
      <c r="D22" s="253">
        <v>0.78890574498600874</v>
      </c>
      <c r="E22" s="254">
        <v>8868</v>
      </c>
      <c r="F22" s="227" t="s">
        <v>122</v>
      </c>
      <c r="G22" s="255" t="s">
        <v>295</v>
      </c>
      <c r="H22" s="256">
        <v>3</v>
      </c>
      <c r="I22" s="228">
        <v>2306.4459999999999</v>
      </c>
      <c r="J22" s="257">
        <v>1.1710295163474905E-2</v>
      </c>
      <c r="K22" s="257">
        <v>0.37906423396674249</v>
      </c>
      <c r="L22" s="257">
        <v>0.29395875732620663</v>
      </c>
      <c r="M22" s="258">
        <v>14.456</v>
      </c>
      <c r="N22" s="259">
        <v>4.3356748868172069E-2</v>
      </c>
      <c r="O22" s="259">
        <v>21.461590689745176</v>
      </c>
      <c r="P22" s="260">
        <v>41</v>
      </c>
      <c r="Q22" s="261">
        <v>1</v>
      </c>
      <c r="R22" s="261">
        <v>495</v>
      </c>
    </row>
    <row r="23" spans="1:18" ht="16.5">
      <c r="A23" s="250" t="s">
        <v>117</v>
      </c>
      <c r="B23" s="251" t="s">
        <v>376</v>
      </c>
      <c r="C23" s="252" t="s">
        <v>69</v>
      </c>
      <c r="D23" s="253">
        <v>0.78780297547270406</v>
      </c>
      <c r="E23" s="254">
        <v>1156</v>
      </c>
      <c r="F23" s="227" t="s">
        <v>122</v>
      </c>
      <c r="G23" s="255" t="s">
        <v>291</v>
      </c>
      <c r="H23" s="256">
        <v>2</v>
      </c>
      <c r="I23" s="228">
        <v>2069.7460000000001</v>
      </c>
      <c r="J23" s="257">
        <v>2.1447980879253755E-2</v>
      </c>
      <c r="K23" s="257">
        <v>0.37653470204010225</v>
      </c>
      <c r="L23" s="257">
        <v>0.29049276972040072</v>
      </c>
      <c r="M23" s="258">
        <v>15.201000000000001</v>
      </c>
      <c r="N23" s="259">
        <v>0</v>
      </c>
      <c r="O23" s="259">
        <v>5.7494977644599867</v>
      </c>
      <c r="P23" s="260">
        <v>20</v>
      </c>
      <c r="Q23" s="261">
        <v>0</v>
      </c>
      <c r="R23" s="261">
        <v>119</v>
      </c>
    </row>
    <row r="24" spans="1:18" ht="16.5">
      <c r="A24" s="250" t="s">
        <v>117</v>
      </c>
      <c r="B24" s="251" t="s">
        <v>384</v>
      </c>
      <c r="C24" s="252" t="s">
        <v>66</v>
      </c>
      <c r="D24" s="253">
        <v>0.82704253133285588</v>
      </c>
      <c r="E24" s="254">
        <v>741</v>
      </c>
      <c r="F24" s="227" t="s">
        <v>122</v>
      </c>
      <c r="G24" s="255" t="s">
        <v>296</v>
      </c>
      <c r="H24" s="256">
        <v>2</v>
      </c>
      <c r="I24" s="228">
        <v>1543.1699999999998</v>
      </c>
      <c r="J24" s="257">
        <v>2.5625879458451507E-2</v>
      </c>
      <c r="K24" s="257">
        <v>0.36594326878994776</v>
      </c>
      <c r="L24" s="257">
        <v>0.18144468853075163</v>
      </c>
      <c r="M24" s="258">
        <v>11.124000000000001</v>
      </c>
      <c r="N24" s="259">
        <v>6.4801674475268453E-2</v>
      </c>
      <c r="O24" s="259">
        <v>17.237245410421409</v>
      </c>
      <c r="P24" s="260">
        <v>17</v>
      </c>
      <c r="Q24" s="261">
        <v>1</v>
      </c>
      <c r="R24" s="261">
        <v>266</v>
      </c>
    </row>
    <row r="25" spans="1:18" ht="16.5">
      <c r="A25" s="250" t="s">
        <v>117</v>
      </c>
      <c r="B25" s="251" t="s">
        <v>386</v>
      </c>
      <c r="C25" s="252" t="s">
        <v>69</v>
      </c>
      <c r="D25" s="253">
        <v>0.66600000000000004</v>
      </c>
      <c r="E25" s="254">
        <v>7170</v>
      </c>
      <c r="F25" s="227" t="s">
        <v>122</v>
      </c>
      <c r="G25" s="255" t="s">
        <v>297</v>
      </c>
      <c r="H25" s="256">
        <v>1</v>
      </c>
      <c r="I25" s="228">
        <v>1585.626</v>
      </c>
      <c r="J25" s="257">
        <v>3.0328698105217555E-2</v>
      </c>
      <c r="K25" s="257">
        <v>0.40418243801058579</v>
      </c>
      <c r="L25" s="257">
        <v>0.24911296863194726</v>
      </c>
      <c r="M25" s="258">
        <v>18.263999999999999</v>
      </c>
      <c r="N25" s="259">
        <v>0.25226629734880734</v>
      </c>
      <c r="O25" s="259">
        <v>8.6401206841966509</v>
      </c>
      <c r="P25" s="260">
        <v>31</v>
      </c>
      <c r="Q25" s="261">
        <v>4</v>
      </c>
      <c r="R25" s="261">
        <v>137</v>
      </c>
    </row>
    <row r="26" spans="1:18" ht="16.5">
      <c r="A26" s="250" t="s">
        <v>117</v>
      </c>
      <c r="B26" s="251" t="s">
        <v>821</v>
      </c>
      <c r="C26" s="252" t="s">
        <v>69</v>
      </c>
      <c r="D26" s="253">
        <v>0.79856482726185796</v>
      </c>
      <c r="E26" s="254">
        <v>3521</v>
      </c>
      <c r="F26" s="227" t="s">
        <v>120</v>
      </c>
      <c r="G26" s="255" t="s">
        <v>252</v>
      </c>
      <c r="H26" s="256">
        <v>13</v>
      </c>
      <c r="I26" s="228">
        <v>1976.6640000000002</v>
      </c>
      <c r="J26" s="257">
        <v>3.1833149763888194E-2</v>
      </c>
      <c r="K26" s="257">
        <v>0.35567013374130013</v>
      </c>
      <c r="L26" s="257">
        <v>0.23421923118529819</v>
      </c>
      <c r="M26" s="258">
        <v>13.951000000000001</v>
      </c>
      <c r="N26" s="259">
        <v>0.35413201231974678</v>
      </c>
      <c r="O26" s="259">
        <v>39.713375667285888</v>
      </c>
      <c r="P26" s="260">
        <v>2</v>
      </c>
      <c r="Q26" s="261">
        <v>8</v>
      </c>
      <c r="R26" s="261">
        <v>950</v>
      </c>
    </row>
    <row r="27" spans="1:18" ht="16.5">
      <c r="A27" s="250" t="s">
        <v>117</v>
      </c>
      <c r="B27" s="251" t="s">
        <v>390</v>
      </c>
      <c r="C27" s="252" t="s">
        <v>66</v>
      </c>
      <c r="D27" s="253">
        <v>0.81567042231877263</v>
      </c>
      <c r="E27" s="254">
        <v>4248</v>
      </c>
      <c r="F27" s="227" t="s">
        <v>122</v>
      </c>
      <c r="G27" s="255" t="s">
        <v>305</v>
      </c>
      <c r="H27" s="256">
        <v>2</v>
      </c>
      <c r="I27" s="228">
        <v>2106.3910000000001</v>
      </c>
      <c r="J27" s="257">
        <v>1.1334194870123646E-2</v>
      </c>
      <c r="K27" s="257">
        <v>0.40976196130275877</v>
      </c>
      <c r="L27" s="257">
        <v>0.19132250375167761</v>
      </c>
      <c r="M27" s="258">
        <v>11.885999999999999</v>
      </c>
      <c r="N27" s="259">
        <v>0</v>
      </c>
      <c r="O27" s="259">
        <v>7.8807780701683585</v>
      </c>
      <c r="P27" s="260">
        <v>26</v>
      </c>
      <c r="Q27" s="261">
        <v>0</v>
      </c>
      <c r="R27" s="261">
        <v>166</v>
      </c>
    </row>
    <row r="28" spans="1:18" ht="16.5">
      <c r="A28" s="250" t="s">
        <v>117</v>
      </c>
      <c r="B28" s="251" t="s">
        <v>1003</v>
      </c>
      <c r="C28" s="252" t="s">
        <v>66</v>
      </c>
      <c r="D28" s="253">
        <v>0.84671387558357214</v>
      </c>
      <c r="E28" s="254">
        <v>2268</v>
      </c>
      <c r="F28" s="227" t="s">
        <v>118</v>
      </c>
      <c r="G28" s="255" t="s">
        <v>219</v>
      </c>
      <c r="H28" s="256">
        <v>7</v>
      </c>
      <c r="I28" s="228">
        <v>941.09599999999989</v>
      </c>
      <c r="J28" s="257">
        <v>3.322837280662834E-2</v>
      </c>
      <c r="K28" s="257">
        <v>0.34215509790413889</v>
      </c>
      <c r="L28" s="257">
        <v>0.20187505693911864</v>
      </c>
      <c r="M28" s="258">
        <v>12.048</v>
      </c>
      <c r="N28" s="259">
        <v>0.21251817030356099</v>
      </c>
      <c r="O28" s="259">
        <v>17.213971794588439</v>
      </c>
      <c r="P28" s="260">
        <v>1</v>
      </c>
      <c r="Q28" s="261">
        <v>2</v>
      </c>
      <c r="R28" s="261">
        <v>172</v>
      </c>
    </row>
    <row r="29" spans="1:18" ht="16.5">
      <c r="A29" s="250" t="s">
        <v>117</v>
      </c>
      <c r="B29" s="251" t="s">
        <v>392</v>
      </c>
      <c r="C29" s="252" t="s">
        <v>66</v>
      </c>
      <c r="D29" s="253">
        <v>0.81125000000000003</v>
      </c>
      <c r="E29" s="254">
        <v>766</v>
      </c>
      <c r="F29" s="227" t="s">
        <v>124</v>
      </c>
      <c r="G29" s="255" t="s">
        <v>342</v>
      </c>
      <c r="H29" s="256">
        <v>1</v>
      </c>
      <c r="I29" s="228">
        <v>2804.645</v>
      </c>
      <c r="J29" s="257">
        <v>1.7101676736994885E-2</v>
      </c>
      <c r="K29" s="257">
        <v>0.34365490123982967</v>
      </c>
      <c r="L29" s="257">
        <v>0.30235555658559282</v>
      </c>
      <c r="M29" s="258">
        <v>12.087999999999999</v>
      </c>
      <c r="N29" s="259">
        <v>3.5655136389810473E-2</v>
      </c>
      <c r="O29" s="259">
        <v>15.224743238449072</v>
      </c>
      <c r="P29" s="260">
        <v>5</v>
      </c>
      <c r="Q29" s="261">
        <v>1</v>
      </c>
      <c r="R29" s="261">
        <v>427</v>
      </c>
    </row>
    <row r="30" spans="1:18" ht="16.5">
      <c r="A30" s="250" t="s">
        <v>117</v>
      </c>
      <c r="B30" s="251" t="s">
        <v>883</v>
      </c>
      <c r="C30" s="252" t="s">
        <v>66</v>
      </c>
      <c r="D30" s="253">
        <v>0.81407879812052253</v>
      </c>
      <c r="E30" s="254">
        <v>7453</v>
      </c>
      <c r="F30" s="227" t="s">
        <v>118</v>
      </c>
      <c r="G30" s="255" t="s">
        <v>218</v>
      </c>
      <c r="H30" s="256">
        <v>4</v>
      </c>
      <c r="I30" s="228">
        <v>417.52600000000001</v>
      </c>
      <c r="J30" s="257">
        <v>1.9047479651769936E-2</v>
      </c>
      <c r="K30" s="257">
        <v>0.39691616326259421</v>
      </c>
      <c r="L30" s="257">
        <v>0.33221920182092041</v>
      </c>
      <c r="M30" s="258">
        <v>13.518000000000001</v>
      </c>
      <c r="N30" s="259">
        <v>0.47901208547491653</v>
      </c>
      <c r="O30" s="259">
        <v>14.370362564247495</v>
      </c>
      <c r="P30" s="260">
        <v>11</v>
      </c>
      <c r="Q30" s="261">
        <v>2</v>
      </c>
      <c r="R30" s="261">
        <v>77</v>
      </c>
    </row>
    <row r="31" spans="1:18" ht="16.5">
      <c r="A31" s="250" t="s">
        <v>117</v>
      </c>
      <c r="B31" s="251" t="s">
        <v>401</v>
      </c>
      <c r="C31" s="252" t="s">
        <v>66</v>
      </c>
      <c r="D31" s="253">
        <v>0.81857142857142862</v>
      </c>
      <c r="E31" s="254">
        <v>9256</v>
      </c>
      <c r="F31" s="227" t="s">
        <v>119</v>
      </c>
      <c r="G31" s="255" t="s">
        <v>233</v>
      </c>
      <c r="H31" s="256">
        <v>1</v>
      </c>
      <c r="I31" s="228">
        <v>968.46699999999998</v>
      </c>
      <c r="J31" s="257">
        <v>3.8773251396406756E-2</v>
      </c>
      <c r="K31" s="257">
        <v>0.4084286716261934</v>
      </c>
      <c r="L31" s="257">
        <v>6.1953582311013181E-2</v>
      </c>
      <c r="M31" s="258">
        <v>13.444000000000001</v>
      </c>
      <c r="N31" s="259">
        <v>0.20651194103671061</v>
      </c>
      <c r="O31" s="259">
        <v>18.173050811230532</v>
      </c>
      <c r="P31" s="260">
        <v>23</v>
      </c>
      <c r="Q31" s="261">
        <v>2</v>
      </c>
      <c r="R31" s="261">
        <v>176</v>
      </c>
    </row>
    <row r="32" spans="1:18" ht="16.5">
      <c r="A32" s="250" t="s">
        <v>117</v>
      </c>
      <c r="B32" s="251" t="s">
        <v>403</v>
      </c>
      <c r="C32" s="252" t="s">
        <v>66</v>
      </c>
      <c r="D32" s="253">
        <v>0.8350156986136158</v>
      </c>
      <c r="E32" s="254">
        <v>8335</v>
      </c>
      <c r="F32" s="227" t="s">
        <v>120</v>
      </c>
      <c r="G32" s="255" t="s">
        <v>262</v>
      </c>
      <c r="H32" s="256">
        <v>2</v>
      </c>
      <c r="I32" s="228">
        <v>1866.5240000000001</v>
      </c>
      <c r="J32" s="257">
        <v>2.2173653867501125E-2</v>
      </c>
      <c r="K32" s="257">
        <v>0.32679843885733917</v>
      </c>
      <c r="L32" s="257">
        <v>0.31073803497838764</v>
      </c>
      <c r="M32" s="258">
        <v>9.4819999999999993</v>
      </c>
      <c r="N32" s="259">
        <v>0.42860418617708634</v>
      </c>
      <c r="O32" s="259">
        <v>5.3039768039414437</v>
      </c>
      <c r="P32" s="260">
        <v>8</v>
      </c>
      <c r="Q32" s="261">
        <v>8</v>
      </c>
      <c r="R32" s="261">
        <v>99</v>
      </c>
    </row>
    <row r="33" spans="1:18" ht="16.5">
      <c r="A33" s="250" t="s">
        <v>117</v>
      </c>
      <c r="B33" s="251" t="s">
        <v>409</v>
      </c>
      <c r="C33" s="252" t="s">
        <v>66</v>
      </c>
      <c r="D33" s="253">
        <v>0.84015404137602323</v>
      </c>
      <c r="E33" s="254">
        <v>9585</v>
      </c>
      <c r="F33" s="227" t="s">
        <v>120</v>
      </c>
      <c r="G33" s="255" t="s">
        <v>254</v>
      </c>
      <c r="H33" s="256">
        <v>2</v>
      </c>
      <c r="I33" s="228">
        <v>2126.0050000000001</v>
      </c>
      <c r="J33" s="257">
        <v>6.3372400967794049E-3</v>
      </c>
      <c r="K33" s="257">
        <v>0.34156470577007553</v>
      </c>
      <c r="L33" s="257">
        <v>8.7017669290523778E-2</v>
      </c>
      <c r="M33" s="258">
        <v>10.944000000000001</v>
      </c>
      <c r="N33" s="259">
        <v>4.7036577994877711E-2</v>
      </c>
      <c r="O33" s="259">
        <v>9.031022975016521</v>
      </c>
      <c r="P33" s="260">
        <v>0</v>
      </c>
      <c r="Q33" s="261">
        <v>1</v>
      </c>
      <c r="R33" s="261">
        <v>192</v>
      </c>
    </row>
    <row r="34" spans="1:18" ht="16.5">
      <c r="A34" s="250" t="s">
        <v>117</v>
      </c>
      <c r="B34" s="251" t="s">
        <v>411</v>
      </c>
      <c r="C34" s="252" t="s">
        <v>66</v>
      </c>
      <c r="D34" s="253">
        <v>0.83260869565217399</v>
      </c>
      <c r="E34" s="254">
        <v>3371</v>
      </c>
      <c r="F34" s="227" t="s">
        <v>118</v>
      </c>
      <c r="G34" s="255" t="s">
        <v>213</v>
      </c>
      <c r="H34" s="256">
        <v>1</v>
      </c>
      <c r="I34" s="228">
        <v>2105.6460000000002</v>
      </c>
      <c r="J34" s="257">
        <v>3.2587769571359025E-2</v>
      </c>
      <c r="K34" s="257">
        <v>0.31282018352366431</v>
      </c>
      <c r="L34" s="257">
        <v>0.24030630029929057</v>
      </c>
      <c r="M34" s="258">
        <v>8.2289999999999992</v>
      </c>
      <c r="N34" s="259">
        <v>0.47491363695511968</v>
      </c>
      <c r="O34" s="259">
        <v>11.967823651269015</v>
      </c>
      <c r="P34" s="260">
        <v>1</v>
      </c>
      <c r="Q34" s="261">
        <v>10</v>
      </c>
      <c r="R34" s="261">
        <v>252</v>
      </c>
    </row>
    <row r="35" spans="1:18" ht="16.5">
      <c r="A35" s="250" t="s">
        <v>117</v>
      </c>
      <c r="B35" s="251" t="s">
        <v>413</v>
      </c>
      <c r="C35" s="252" t="s">
        <v>66</v>
      </c>
      <c r="D35" s="253">
        <v>0.83097662968009955</v>
      </c>
      <c r="E35" s="254">
        <v>4271</v>
      </c>
      <c r="F35" s="227" t="s">
        <v>121</v>
      </c>
      <c r="G35" s="255" t="s">
        <v>286</v>
      </c>
      <c r="H35" s="256">
        <v>13</v>
      </c>
      <c r="I35" s="228">
        <v>1823.1090000000002</v>
      </c>
      <c r="J35" s="257">
        <v>1.9195371462041578E-2</v>
      </c>
      <c r="K35" s="257">
        <v>0.35240528764529799</v>
      </c>
      <c r="L35" s="257">
        <v>0.17166167403587015</v>
      </c>
      <c r="M35" s="258">
        <v>11.865</v>
      </c>
      <c r="N35" s="259">
        <v>5.485135556897585E-2</v>
      </c>
      <c r="O35" s="259">
        <v>21.721136805314437</v>
      </c>
      <c r="P35" s="260">
        <v>2</v>
      </c>
      <c r="Q35" s="261">
        <v>1</v>
      </c>
      <c r="R35" s="261">
        <v>396</v>
      </c>
    </row>
    <row r="36" spans="1:18" ht="16.5">
      <c r="A36" s="250" t="s">
        <v>117</v>
      </c>
      <c r="B36" s="251" t="s">
        <v>415</v>
      </c>
      <c r="C36" s="252" t="s">
        <v>66</v>
      </c>
      <c r="D36" s="253">
        <v>0.83641674378890651</v>
      </c>
      <c r="E36" s="254">
        <v>7962</v>
      </c>
      <c r="F36" s="227" t="s">
        <v>119</v>
      </c>
      <c r="G36" s="255" t="s">
        <v>943</v>
      </c>
      <c r="H36" s="256">
        <v>4</v>
      </c>
      <c r="I36" s="228">
        <v>902.54200000000003</v>
      </c>
      <c r="J36" s="257">
        <v>2.1647454676535581E-2</v>
      </c>
      <c r="K36" s="257">
        <v>0.38097660551925216</v>
      </c>
      <c r="L36" s="257">
        <v>0.25130695127437441</v>
      </c>
      <c r="M36" s="258">
        <v>13.262</v>
      </c>
      <c r="N36" s="259">
        <v>0.11079816784149657</v>
      </c>
      <c r="O36" s="259">
        <v>24.59719326081224</v>
      </c>
      <c r="P36" s="260">
        <v>4</v>
      </c>
      <c r="Q36" s="261">
        <v>1</v>
      </c>
      <c r="R36" s="261">
        <v>236</v>
      </c>
    </row>
    <row r="37" spans="1:18" ht="16.5">
      <c r="A37" s="250" t="s">
        <v>117</v>
      </c>
      <c r="B37" s="251" t="s">
        <v>417</v>
      </c>
      <c r="C37" s="252" t="s">
        <v>66</v>
      </c>
      <c r="D37" s="253">
        <v>0.82523809523809522</v>
      </c>
      <c r="E37" s="254">
        <v>878</v>
      </c>
      <c r="F37" s="227" t="s">
        <v>119</v>
      </c>
      <c r="G37" s="255" t="s">
        <v>232</v>
      </c>
      <c r="H37" s="256">
        <v>1</v>
      </c>
      <c r="I37" s="228">
        <v>1545.9280000000001</v>
      </c>
      <c r="J37" s="257">
        <v>2.5987407803446876E-2</v>
      </c>
      <c r="K37" s="257">
        <v>0.37628351114521558</v>
      </c>
      <c r="L37" s="257">
        <v>0.17271179511594328</v>
      </c>
      <c r="M37" s="258">
        <v>11.196999999999999</v>
      </c>
      <c r="N37" s="259">
        <v>0</v>
      </c>
      <c r="O37" s="259">
        <v>3.557733607257259</v>
      </c>
      <c r="P37" s="260">
        <v>35</v>
      </c>
      <c r="Q37" s="261">
        <v>0</v>
      </c>
      <c r="R37" s="261">
        <v>55</v>
      </c>
    </row>
    <row r="38" spans="1:18" ht="16.5">
      <c r="A38" s="250" t="s">
        <v>117</v>
      </c>
      <c r="B38" s="251" t="s">
        <v>419</v>
      </c>
      <c r="C38" s="252" t="s">
        <v>66</v>
      </c>
      <c r="D38" s="253">
        <v>0.83791232630295476</v>
      </c>
      <c r="E38" s="254">
        <v>6088</v>
      </c>
      <c r="F38" s="227" t="s">
        <v>119</v>
      </c>
      <c r="G38" s="255" t="s">
        <v>222</v>
      </c>
      <c r="H38" s="256">
        <v>6</v>
      </c>
      <c r="I38" s="228">
        <v>814.67500000000007</v>
      </c>
      <c r="J38" s="257">
        <v>2.4823982792486727E-2</v>
      </c>
      <c r="K38" s="257">
        <v>0.34870878149771573</v>
      </c>
      <c r="L38" s="257">
        <v>0.22126512762019399</v>
      </c>
      <c r="M38" s="258">
        <v>13.308</v>
      </c>
      <c r="N38" s="259">
        <v>0</v>
      </c>
      <c r="O38" s="259">
        <v>6.3829134317365819</v>
      </c>
      <c r="P38" s="260">
        <v>4</v>
      </c>
      <c r="Q38" s="261">
        <v>0</v>
      </c>
      <c r="R38" s="261">
        <v>69</v>
      </c>
    </row>
    <row r="39" spans="1:18" ht="16.5">
      <c r="A39" s="250" t="s">
        <v>117</v>
      </c>
      <c r="B39" s="251" t="s">
        <v>200</v>
      </c>
      <c r="C39" s="252" t="s">
        <v>69</v>
      </c>
      <c r="D39" s="253">
        <v>0.78097700285954275</v>
      </c>
      <c r="E39" s="254">
        <v>2709</v>
      </c>
      <c r="F39" s="227" t="s">
        <v>122</v>
      </c>
      <c r="G39" s="255" t="s">
        <v>309</v>
      </c>
      <c r="H39" s="256">
        <v>13</v>
      </c>
      <c r="I39" s="228">
        <v>1667.0040000000001</v>
      </c>
      <c r="J39" s="257">
        <v>2.0165354530529093E-2</v>
      </c>
      <c r="K39" s="257">
        <v>0.37573104998437623</v>
      </c>
      <c r="L39" s="257">
        <v>0.26953679624509003</v>
      </c>
      <c r="M39" s="258">
        <v>11.949</v>
      </c>
      <c r="N39" s="259">
        <v>5.9987858457448209E-2</v>
      </c>
      <c r="O39" s="259">
        <v>20.45585973398984</v>
      </c>
      <c r="P39" s="260">
        <v>10</v>
      </c>
      <c r="Q39" s="261">
        <v>1</v>
      </c>
      <c r="R39" s="261">
        <v>342</v>
      </c>
    </row>
    <row r="40" spans="1:18" ht="16.5">
      <c r="A40" s="250" t="s">
        <v>117</v>
      </c>
      <c r="B40" s="251" t="s">
        <v>422</v>
      </c>
      <c r="C40" s="252" t="s">
        <v>66</v>
      </c>
      <c r="D40" s="253">
        <v>0.80120000000000002</v>
      </c>
      <c r="E40" s="254">
        <v>9636</v>
      </c>
      <c r="F40" s="227" t="s">
        <v>123</v>
      </c>
      <c r="G40" s="255" t="s">
        <v>324</v>
      </c>
      <c r="H40" s="256">
        <v>1</v>
      </c>
      <c r="I40" s="228">
        <v>2337.6559999999999</v>
      </c>
      <c r="J40" s="257">
        <v>5.6954746056096291E-3</v>
      </c>
      <c r="K40" s="257">
        <v>0.33765871366228789</v>
      </c>
      <c r="L40" s="257">
        <v>0.18480050101469164</v>
      </c>
      <c r="M40" s="258">
        <v>11.372</v>
      </c>
      <c r="N40" s="259">
        <v>8.5555787506801692E-2</v>
      </c>
      <c r="O40" s="259">
        <v>23.527841564370465</v>
      </c>
      <c r="P40" s="260">
        <v>0</v>
      </c>
      <c r="Q40" s="261">
        <v>2</v>
      </c>
      <c r="R40" s="261">
        <v>550</v>
      </c>
    </row>
    <row r="41" spans="1:18" ht="16.5">
      <c r="A41" s="250" t="s">
        <v>117</v>
      </c>
      <c r="B41" s="251" t="s">
        <v>424</v>
      </c>
      <c r="C41" s="252" t="s">
        <v>66</v>
      </c>
      <c r="D41" s="253">
        <v>0.81382020348388107</v>
      </c>
      <c r="E41" s="254">
        <v>5914</v>
      </c>
      <c r="F41" s="227" t="s">
        <v>120</v>
      </c>
      <c r="G41" s="255" t="s">
        <v>267</v>
      </c>
      <c r="H41" s="256">
        <v>12</v>
      </c>
      <c r="I41" s="228">
        <v>1877.1970000000001</v>
      </c>
      <c r="J41" s="257">
        <v>1.5750152567927677E-2</v>
      </c>
      <c r="K41" s="257">
        <v>0.38222048034823708</v>
      </c>
      <c r="L41" s="257">
        <v>0.21613086176842958</v>
      </c>
      <c r="M41" s="258">
        <v>12.772</v>
      </c>
      <c r="N41" s="259">
        <v>0</v>
      </c>
      <c r="O41" s="259">
        <v>38.035432615756363</v>
      </c>
      <c r="P41" s="260">
        <v>10</v>
      </c>
      <c r="Q41" s="261">
        <v>0</v>
      </c>
      <c r="R41" s="261">
        <v>886</v>
      </c>
    </row>
    <row r="42" spans="1:18" ht="16.5">
      <c r="A42" s="250" t="s">
        <v>117</v>
      </c>
      <c r="B42" s="251" t="s">
        <v>431</v>
      </c>
      <c r="C42" s="252" t="s">
        <v>66</v>
      </c>
      <c r="D42" s="253">
        <v>0.81719100102557307</v>
      </c>
      <c r="E42" s="254">
        <v>1843</v>
      </c>
      <c r="F42" s="227" t="s">
        <v>121</v>
      </c>
      <c r="G42" s="255" t="s">
        <v>277</v>
      </c>
      <c r="H42" s="256">
        <v>2</v>
      </c>
      <c r="I42" s="228">
        <v>2230.107</v>
      </c>
      <c r="J42" s="257">
        <v>4.1452991620982479E-3</v>
      </c>
      <c r="K42" s="257">
        <v>0.36284226919430823</v>
      </c>
      <c r="L42" s="257">
        <v>0.29012060856272814</v>
      </c>
      <c r="M42" s="258">
        <v>11.125</v>
      </c>
      <c r="N42" s="259">
        <v>0</v>
      </c>
      <c r="O42" s="259">
        <v>19.640313222639094</v>
      </c>
      <c r="P42" s="260">
        <v>0</v>
      </c>
      <c r="Q42" s="261">
        <v>0</v>
      </c>
      <c r="R42" s="261">
        <v>438</v>
      </c>
    </row>
    <row r="43" spans="1:18" ht="16.5">
      <c r="A43" s="250" t="s">
        <v>117</v>
      </c>
      <c r="B43" s="251" t="s">
        <v>433</v>
      </c>
      <c r="C43" s="252" t="s">
        <v>69</v>
      </c>
      <c r="D43" s="253">
        <v>0.74341942469248834</v>
      </c>
      <c r="E43" s="254">
        <v>8966</v>
      </c>
      <c r="F43" s="227" t="s">
        <v>122</v>
      </c>
      <c r="G43" s="255" t="s">
        <v>289</v>
      </c>
      <c r="H43" s="256">
        <v>3</v>
      </c>
      <c r="I43" s="228">
        <v>1815.6460000000002</v>
      </c>
      <c r="J43" s="257">
        <v>7.6257187005336199E-3</v>
      </c>
      <c r="K43" s="257">
        <v>0.36731222411561459</v>
      </c>
      <c r="L43" s="257">
        <v>0.25720872901435632</v>
      </c>
      <c r="M43" s="258">
        <v>16.949000000000002</v>
      </c>
      <c r="N43" s="259">
        <v>0.11015363126953161</v>
      </c>
      <c r="O43" s="259">
        <v>12.061822624013711</v>
      </c>
      <c r="P43" s="260">
        <v>2</v>
      </c>
      <c r="Q43" s="261">
        <v>2</v>
      </c>
      <c r="R43" s="261">
        <v>219</v>
      </c>
    </row>
    <row r="44" spans="1:18" ht="16.5">
      <c r="A44" s="250" t="s">
        <v>117</v>
      </c>
      <c r="B44" s="251" t="s">
        <v>1037</v>
      </c>
      <c r="C44" s="252" t="s">
        <v>69</v>
      </c>
      <c r="D44" s="253">
        <v>0.65922842692570638</v>
      </c>
      <c r="E44" s="254">
        <v>1390</v>
      </c>
      <c r="F44" s="227" t="s">
        <v>120</v>
      </c>
      <c r="G44" s="255" t="s">
        <v>246</v>
      </c>
      <c r="H44" s="256">
        <v>2</v>
      </c>
      <c r="I44" s="228">
        <v>3991.33</v>
      </c>
      <c r="J44" s="257">
        <v>2.7948861718765781E-2</v>
      </c>
      <c r="K44" s="257">
        <v>0.34552450495893994</v>
      </c>
      <c r="L44" s="257">
        <v>0.21772191224479059</v>
      </c>
      <c r="M44" s="258">
        <v>17.146999999999998</v>
      </c>
      <c r="N44" s="259">
        <v>0.30065166247842201</v>
      </c>
      <c r="O44" s="259">
        <v>31.894130527919266</v>
      </c>
      <c r="P44" s="260">
        <v>10</v>
      </c>
      <c r="Q44" s="261">
        <v>12</v>
      </c>
      <c r="R44" s="261">
        <v>1273</v>
      </c>
    </row>
    <row r="45" spans="1:18" ht="16.5">
      <c r="A45" s="250" t="s">
        <v>117</v>
      </c>
      <c r="B45" s="251" t="s">
        <v>441</v>
      </c>
      <c r="C45" s="252" t="s">
        <v>69</v>
      </c>
      <c r="D45" s="253">
        <v>0.71362896514349194</v>
      </c>
      <c r="E45" s="254">
        <v>5836</v>
      </c>
      <c r="F45" s="227" t="s">
        <v>124</v>
      </c>
      <c r="G45" s="255" t="s">
        <v>347</v>
      </c>
      <c r="H45" s="256">
        <v>17</v>
      </c>
      <c r="I45" s="228">
        <v>2143.9120000000003</v>
      </c>
      <c r="J45" s="257">
        <v>3.3308123017116852E-2</v>
      </c>
      <c r="K45" s="257">
        <v>0.3897487600838197</v>
      </c>
      <c r="L45" s="257">
        <v>0.25280888394672918</v>
      </c>
      <c r="M45" s="258">
        <v>16.721</v>
      </c>
      <c r="N45" s="259">
        <v>0.23321852762613388</v>
      </c>
      <c r="O45" s="259">
        <v>18.750769621141163</v>
      </c>
      <c r="P45" s="260">
        <v>23</v>
      </c>
      <c r="Q45" s="261">
        <v>5</v>
      </c>
      <c r="R45" s="261">
        <v>482</v>
      </c>
    </row>
    <row r="46" spans="1:18" ht="16.5">
      <c r="A46" s="250" t="s">
        <v>117</v>
      </c>
      <c r="B46" s="251" t="s">
        <v>885</v>
      </c>
      <c r="C46" s="252" t="s">
        <v>66</v>
      </c>
      <c r="D46" s="253">
        <v>0.82153803929742197</v>
      </c>
      <c r="E46" s="254">
        <v>4124</v>
      </c>
      <c r="F46" s="227" t="s">
        <v>119</v>
      </c>
      <c r="G46" s="255" t="s">
        <v>241</v>
      </c>
      <c r="H46" s="256">
        <v>5</v>
      </c>
      <c r="I46" s="228">
        <v>508.37900000000002</v>
      </c>
      <c r="J46" s="257">
        <v>1.6043555941214885E-2</v>
      </c>
      <c r="K46" s="257">
        <v>0.36309996813116241</v>
      </c>
      <c r="L46" s="257">
        <v>0.19957535730697373</v>
      </c>
      <c r="M46" s="258">
        <v>13.244999999999999</v>
      </c>
      <c r="N46" s="259">
        <v>0.19670364039427277</v>
      </c>
      <c r="O46" s="259">
        <v>49.766021019751008</v>
      </c>
      <c r="P46" s="260">
        <v>0</v>
      </c>
      <c r="Q46" s="261">
        <v>1</v>
      </c>
      <c r="R46" s="261">
        <v>339</v>
      </c>
    </row>
    <row r="47" spans="1:18" ht="16.5">
      <c r="A47" s="250" t="s">
        <v>117</v>
      </c>
      <c r="B47" s="251" t="s">
        <v>447</v>
      </c>
      <c r="C47" s="252" t="s">
        <v>69</v>
      </c>
      <c r="D47" s="253">
        <v>0.77305309612681206</v>
      </c>
      <c r="E47" s="254">
        <v>8901</v>
      </c>
      <c r="F47" s="227" t="s">
        <v>123</v>
      </c>
      <c r="G47" s="255" t="s">
        <v>328</v>
      </c>
      <c r="H47" s="256">
        <v>3</v>
      </c>
      <c r="I47" s="228">
        <v>2287.174</v>
      </c>
      <c r="J47" s="257">
        <v>1.2160065086877284E-2</v>
      </c>
      <c r="K47" s="257">
        <v>0.33573185671827055</v>
      </c>
      <c r="L47" s="257">
        <v>0.34409275376512677</v>
      </c>
      <c r="M47" s="258">
        <v>13.146000000000001</v>
      </c>
      <c r="N47" s="259">
        <v>0.13116623396383484</v>
      </c>
      <c r="O47" s="259">
        <v>17.707441585117703</v>
      </c>
      <c r="P47" s="260">
        <v>2</v>
      </c>
      <c r="Q47" s="261">
        <v>3</v>
      </c>
      <c r="R47" s="261">
        <v>405</v>
      </c>
    </row>
    <row r="48" spans="1:18" ht="16.5">
      <c r="A48" s="250" t="s">
        <v>117</v>
      </c>
      <c r="B48" s="251" t="s">
        <v>451</v>
      </c>
      <c r="C48" s="252" t="s">
        <v>69</v>
      </c>
      <c r="D48" s="253">
        <v>0.79774208595144303</v>
      </c>
      <c r="E48" s="254">
        <v>8435</v>
      </c>
      <c r="F48" s="227" t="s">
        <v>120</v>
      </c>
      <c r="G48" s="255" t="s">
        <v>260</v>
      </c>
      <c r="H48" s="256">
        <v>3</v>
      </c>
      <c r="I48" s="228">
        <v>2030.376</v>
      </c>
      <c r="J48" s="257">
        <v>3.4798368300855372E-2</v>
      </c>
      <c r="K48" s="257">
        <v>0.3311322757091954</v>
      </c>
      <c r="L48" s="257">
        <v>0.26349799249006095</v>
      </c>
      <c r="M48" s="258">
        <v>12.356999999999999</v>
      </c>
      <c r="N48" s="259">
        <v>0.49251961213095508</v>
      </c>
      <c r="O48" s="259">
        <v>29.895940456348971</v>
      </c>
      <c r="P48" s="260">
        <v>6</v>
      </c>
      <c r="Q48" s="261">
        <v>10</v>
      </c>
      <c r="R48" s="261">
        <v>607</v>
      </c>
    </row>
    <row r="49" spans="1:18" ht="16.5">
      <c r="A49" s="250" t="s">
        <v>117</v>
      </c>
      <c r="B49" s="251" t="s">
        <v>455</v>
      </c>
      <c r="C49" s="252" t="s">
        <v>69</v>
      </c>
      <c r="D49" s="253">
        <v>0.6982084672908917</v>
      </c>
      <c r="E49" s="254">
        <v>602</v>
      </c>
      <c r="F49" s="227" t="s">
        <v>120</v>
      </c>
      <c r="G49" s="255" t="s">
        <v>246</v>
      </c>
      <c r="H49" s="256">
        <v>3</v>
      </c>
      <c r="I49" s="228">
        <v>1341.2530000000002</v>
      </c>
      <c r="J49" s="257">
        <v>3.1576337147869761E-2</v>
      </c>
      <c r="K49" s="257">
        <v>0.35330570821335999</v>
      </c>
      <c r="L49" s="257">
        <v>0.21472458961881166</v>
      </c>
      <c r="M49" s="258">
        <v>15.865</v>
      </c>
      <c r="N49" s="259">
        <v>0.14911429834639697</v>
      </c>
      <c r="O49" s="259">
        <v>7.0083720222806578</v>
      </c>
      <c r="P49" s="260">
        <v>14</v>
      </c>
      <c r="Q49" s="261">
        <v>2</v>
      </c>
      <c r="R49" s="261">
        <v>94</v>
      </c>
    </row>
    <row r="50" spans="1:18" ht="16.5">
      <c r="A50" s="250" t="s">
        <v>117</v>
      </c>
      <c r="B50" s="251" t="s">
        <v>457</v>
      </c>
      <c r="C50" s="252" t="s">
        <v>69</v>
      </c>
      <c r="D50" s="253">
        <v>0.74041666666666661</v>
      </c>
      <c r="E50" s="254">
        <v>9298</v>
      </c>
      <c r="F50" s="227" t="s">
        <v>123</v>
      </c>
      <c r="G50" s="255" t="s">
        <v>330</v>
      </c>
      <c r="H50" s="256">
        <v>1</v>
      </c>
      <c r="I50" s="228">
        <v>1857.0139999999999</v>
      </c>
      <c r="J50" s="257">
        <v>1.6809140708584153E-2</v>
      </c>
      <c r="K50" s="257">
        <v>0.36622071221873576</v>
      </c>
      <c r="L50" s="257">
        <v>0.2687109520983687</v>
      </c>
      <c r="M50" s="258">
        <v>15.602</v>
      </c>
      <c r="N50" s="259">
        <v>0.32309934120044331</v>
      </c>
      <c r="O50" s="259">
        <v>56.757784270877877</v>
      </c>
      <c r="P50" s="260">
        <v>3</v>
      </c>
      <c r="Q50" s="261">
        <v>6</v>
      </c>
      <c r="R50" s="261">
        <v>1054</v>
      </c>
    </row>
    <row r="51" spans="1:18" ht="16.5">
      <c r="A51" s="250" t="s">
        <v>117</v>
      </c>
      <c r="B51" s="251" t="s">
        <v>823</v>
      </c>
      <c r="C51" s="252" t="s">
        <v>66</v>
      </c>
      <c r="D51" s="253">
        <v>0.82603990335901722</v>
      </c>
      <c r="E51" s="254">
        <v>4676</v>
      </c>
      <c r="F51" s="227" t="s">
        <v>120</v>
      </c>
      <c r="G51" s="255" t="s">
        <v>816</v>
      </c>
      <c r="H51" s="256">
        <v>2</v>
      </c>
      <c r="I51" s="228">
        <v>2452.076</v>
      </c>
      <c r="J51" s="257">
        <v>2.4356058457630555E-2</v>
      </c>
      <c r="K51" s="257">
        <v>0.32633425747565026</v>
      </c>
      <c r="L51" s="257">
        <v>0.2924052924950124</v>
      </c>
      <c r="M51" s="258">
        <v>11.420999999999999</v>
      </c>
      <c r="N51" s="259">
        <v>0.2446906213347384</v>
      </c>
      <c r="O51" s="259">
        <v>67.779302109722536</v>
      </c>
      <c r="P51" s="260">
        <v>1</v>
      </c>
      <c r="Q51" s="261">
        <v>6</v>
      </c>
      <c r="R51" s="261">
        <v>1794</v>
      </c>
    </row>
    <row r="52" spans="1:18" ht="16.5">
      <c r="A52" s="250" t="s">
        <v>117</v>
      </c>
      <c r="B52" s="251" t="s">
        <v>461</v>
      </c>
      <c r="C52" s="252" t="s">
        <v>66</v>
      </c>
      <c r="D52" s="253">
        <v>0.84026289583545755</v>
      </c>
      <c r="E52" s="254">
        <v>3287</v>
      </c>
      <c r="F52" s="227" t="s">
        <v>118</v>
      </c>
      <c r="G52" s="255" t="s">
        <v>218</v>
      </c>
      <c r="H52" s="256">
        <v>11</v>
      </c>
      <c r="I52" s="228">
        <v>1456.5720000000003</v>
      </c>
      <c r="J52" s="257">
        <v>1.3929168420314797E-2</v>
      </c>
      <c r="K52" s="257">
        <v>0.35327661814620853</v>
      </c>
      <c r="L52" s="257">
        <v>0.1887994551590996</v>
      </c>
      <c r="M52" s="258">
        <v>12.122999999999999</v>
      </c>
      <c r="N52" s="259">
        <v>0.75519782063639818</v>
      </c>
      <c r="O52" s="259">
        <v>19.291871599893444</v>
      </c>
      <c r="P52" s="260">
        <v>0</v>
      </c>
      <c r="Q52" s="261">
        <v>11</v>
      </c>
      <c r="R52" s="261">
        <v>281</v>
      </c>
    </row>
    <row r="53" spans="1:18" ht="16.5">
      <c r="A53" s="250" t="s">
        <v>117</v>
      </c>
      <c r="B53" s="251" t="s">
        <v>1060</v>
      </c>
      <c r="C53" s="252" t="s">
        <v>66</v>
      </c>
      <c r="D53" s="253">
        <v>0.84273415925157125</v>
      </c>
      <c r="E53" s="254">
        <v>7143</v>
      </c>
      <c r="F53" s="227" t="s">
        <v>118</v>
      </c>
      <c r="G53" s="255" t="s">
        <v>208</v>
      </c>
      <c r="H53" s="256">
        <v>10</v>
      </c>
      <c r="I53" s="228">
        <v>1099.9470000000001</v>
      </c>
      <c r="J53" s="257">
        <v>2.2362577358141216E-2</v>
      </c>
      <c r="K53" s="257">
        <v>0.37168715246345913</v>
      </c>
      <c r="L53" s="257">
        <v>0.29546878167766266</v>
      </c>
      <c r="M53" s="258">
        <v>13.353</v>
      </c>
      <c r="N53" s="259">
        <v>0.18182694257086932</v>
      </c>
      <c r="O53" s="259">
        <v>10.36413572653955</v>
      </c>
      <c r="P53" s="260">
        <v>21</v>
      </c>
      <c r="Q53" s="261">
        <v>2</v>
      </c>
      <c r="R53" s="261">
        <v>114</v>
      </c>
    </row>
    <row r="54" spans="1:18" ht="16.5">
      <c r="A54" s="250" t="s">
        <v>117</v>
      </c>
      <c r="B54" s="251" t="s">
        <v>465</v>
      </c>
      <c r="C54" s="252" t="s">
        <v>66</v>
      </c>
      <c r="D54" s="253">
        <v>0.81007252431559229</v>
      </c>
      <c r="E54" s="254">
        <v>4580</v>
      </c>
      <c r="F54" s="227" t="s">
        <v>120</v>
      </c>
      <c r="G54" s="255" t="s">
        <v>264</v>
      </c>
      <c r="H54" s="256">
        <v>2</v>
      </c>
      <c r="I54" s="228">
        <v>2326.473</v>
      </c>
      <c r="J54" s="257">
        <v>3.2912933469322607E-2</v>
      </c>
      <c r="K54" s="257">
        <v>0.31500191547649348</v>
      </c>
      <c r="L54" s="257">
        <v>0.31635871123370013</v>
      </c>
      <c r="M54" s="258">
        <v>11.535</v>
      </c>
      <c r="N54" s="259">
        <v>0.30088464383639957</v>
      </c>
      <c r="O54" s="259">
        <v>13.926660657570494</v>
      </c>
      <c r="P54" s="260">
        <v>7</v>
      </c>
      <c r="Q54" s="261">
        <v>7</v>
      </c>
      <c r="R54" s="261">
        <v>324</v>
      </c>
    </row>
    <row r="55" spans="1:18" ht="16.5">
      <c r="A55" s="250" t="s">
        <v>117</v>
      </c>
      <c r="B55" s="251" t="s">
        <v>467</v>
      </c>
      <c r="C55" s="252" t="s">
        <v>69</v>
      </c>
      <c r="D55" s="253">
        <v>0.78482758620689652</v>
      </c>
      <c r="E55" s="254">
        <v>9095</v>
      </c>
      <c r="F55" s="227" t="s">
        <v>124</v>
      </c>
      <c r="G55" s="255" t="s">
        <v>343</v>
      </c>
      <c r="H55" s="256">
        <v>1</v>
      </c>
      <c r="I55" s="228">
        <v>2547.873</v>
      </c>
      <c r="J55" s="257">
        <v>2.3391532304014775E-2</v>
      </c>
      <c r="K55" s="257">
        <v>0.32211975720087782</v>
      </c>
      <c r="L55" s="257">
        <v>0.24608761896687942</v>
      </c>
      <c r="M55" s="258">
        <v>14.974</v>
      </c>
      <c r="N55" s="259">
        <v>0</v>
      </c>
      <c r="O55" s="259">
        <v>15.346133814362018</v>
      </c>
      <c r="P55" s="260">
        <v>5</v>
      </c>
      <c r="Q55" s="261">
        <v>0</v>
      </c>
      <c r="R55" s="261">
        <v>391</v>
      </c>
    </row>
    <row r="56" spans="1:18" ht="16.5">
      <c r="A56" s="250" t="s">
        <v>117</v>
      </c>
      <c r="B56" s="251" t="s">
        <v>825</v>
      </c>
      <c r="C56" s="252" t="s">
        <v>66</v>
      </c>
      <c r="D56" s="253">
        <v>0.82598260174354254</v>
      </c>
      <c r="E56" s="254">
        <v>7764</v>
      </c>
      <c r="F56" s="227" t="s">
        <v>120</v>
      </c>
      <c r="G56" s="255" t="s">
        <v>955</v>
      </c>
      <c r="H56" s="256">
        <v>3</v>
      </c>
      <c r="I56" s="228">
        <v>7047.8679999999995</v>
      </c>
      <c r="J56" s="257">
        <v>3.1548417037393042E-2</v>
      </c>
      <c r="K56" s="257">
        <v>0.35581267809410644</v>
      </c>
      <c r="L56" s="257">
        <v>0.27313224367993272</v>
      </c>
      <c r="M56" s="258">
        <v>10.401999999999999</v>
      </c>
      <c r="N56" s="259">
        <v>0.39728326353444759</v>
      </c>
      <c r="O56" s="259">
        <v>21.2262772231262</v>
      </c>
      <c r="P56" s="260">
        <v>30</v>
      </c>
      <c r="Q56" s="261">
        <v>28</v>
      </c>
      <c r="R56" s="261">
        <v>1496</v>
      </c>
    </row>
    <row r="57" spans="1:18" ht="16.5">
      <c r="A57" s="250" t="s">
        <v>117</v>
      </c>
      <c r="B57" s="251" t="s">
        <v>471</v>
      </c>
      <c r="C57" s="252" t="s">
        <v>69</v>
      </c>
      <c r="D57" s="253">
        <v>0.79744487497084671</v>
      </c>
      <c r="E57" s="254">
        <v>1749</v>
      </c>
      <c r="F57" s="227" t="s">
        <v>123</v>
      </c>
      <c r="G57" s="255" t="s">
        <v>322</v>
      </c>
      <c r="H57" s="256">
        <v>2</v>
      </c>
      <c r="I57" s="228">
        <v>2223.8589999999999</v>
      </c>
      <c r="J57" s="257">
        <v>1.9708815119411673E-2</v>
      </c>
      <c r="K57" s="257">
        <v>0.33896046193434815</v>
      </c>
      <c r="L57" s="257">
        <v>0.27294895944392161</v>
      </c>
      <c r="M57" s="258">
        <v>14.842000000000001</v>
      </c>
      <c r="N57" s="259">
        <v>8.9933759289595253E-2</v>
      </c>
      <c r="O57" s="259">
        <v>27.429796583326553</v>
      </c>
      <c r="P57" s="260">
        <v>9</v>
      </c>
      <c r="Q57" s="261">
        <v>2</v>
      </c>
      <c r="R57" s="261">
        <v>610</v>
      </c>
    </row>
    <row r="58" spans="1:18" ht="16.5">
      <c r="A58" s="250" t="s">
        <v>117</v>
      </c>
      <c r="B58" s="251" t="s">
        <v>473</v>
      </c>
      <c r="C58" s="252" t="s">
        <v>69</v>
      </c>
      <c r="D58" s="253">
        <v>0.7825940202465731</v>
      </c>
      <c r="E58" s="254">
        <v>6454</v>
      </c>
      <c r="F58" s="227" t="s">
        <v>120</v>
      </c>
      <c r="G58" s="255" t="s">
        <v>252</v>
      </c>
      <c r="H58" s="256">
        <v>3</v>
      </c>
      <c r="I58" s="228">
        <v>1816.3209999999999</v>
      </c>
      <c r="J58" s="257">
        <v>3.212454913283902E-2</v>
      </c>
      <c r="K58" s="257">
        <v>0.35156808050994365</v>
      </c>
      <c r="L58" s="257">
        <v>0.33088864798678208</v>
      </c>
      <c r="M58" s="258">
        <v>13.090999999999999</v>
      </c>
      <c r="N58" s="259">
        <v>0</v>
      </c>
      <c r="O58" s="259">
        <v>0</v>
      </c>
      <c r="P58" s="260">
        <v>12</v>
      </c>
      <c r="Q58" s="261">
        <v>3</v>
      </c>
      <c r="R58" s="261">
        <v>1544</v>
      </c>
    </row>
    <row r="59" spans="1:18" ht="16.5">
      <c r="A59" s="250" t="s">
        <v>117</v>
      </c>
      <c r="B59" s="251" t="s">
        <v>475</v>
      </c>
      <c r="C59" s="252" t="s">
        <v>69</v>
      </c>
      <c r="D59" s="253">
        <v>0.75653846153846149</v>
      </c>
      <c r="E59" s="254">
        <v>9876</v>
      </c>
      <c r="F59" s="227" t="s">
        <v>123</v>
      </c>
      <c r="G59" s="255" t="s">
        <v>332</v>
      </c>
      <c r="H59" s="256">
        <v>1</v>
      </c>
      <c r="I59" s="228">
        <v>2245.2550000000001</v>
      </c>
      <c r="J59" s="257">
        <v>6.237494808951769E-3</v>
      </c>
      <c r="K59" s="257">
        <v>0.35001488167698541</v>
      </c>
      <c r="L59" s="257">
        <v>0.20576727365043168</v>
      </c>
      <c r="M59" s="258">
        <v>10.489000000000001</v>
      </c>
      <c r="N59" s="259">
        <v>0.13361511276002058</v>
      </c>
      <c r="O59" s="259">
        <v>10.466517166201612</v>
      </c>
      <c r="P59" s="260">
        <v>0</v>
      </c>
      <c r="Q59" s="261">
        <v>3</v>
      </c>
      <c r="R59" s="261">
        <v>235</v>
      </c>
    </row>
    <row r="60" spans="1:18" ht="16.5">
      <c r="A60" s="250" t="s">
        <v>117</v>
      </c>
      <c r="B60" s="251" t="s">
        <v>1071</v>
      </c>
      <c r="C60" s="252" t="s">
        <v>69</v>
      </c>
      <c r="D60" s="253">
        <v>0.77034958007432752</v>
      </c>
      <c r="E60" s="254">
        <v>4638</v>
      </c>
      <c r="F60" s="227" t="s">
        <v>119</v>
      </c>
      <c r="G60" s="255" t="s">
        <v>243</v>
      </c>
      <c r="H60" s="256">
        <v>2</v>
      </c>
      <c r="I60" s="228">
        <v>527.40700000000004</v>
      </c>
      <c r="J60" s="257">
        <v>2.7673540168058668E-2</v>
      </c>
      <c r="K60" s="257">
        <v>0.32527848084304467</v>
      </c>
      <c r="L60" s="257">
        <v>0.19594533125258054</v>
      </c>
      <c r="M60" s="258">
        <v>13.387</v>
      </c>
      <c r="N60" s="259">
        <v>0</v>
      </c>
      <c r="O60" s="259">
        <v>7.3946686335221177</v>
      </c>
      <c r="P60" s="260">
        <v>0</v>
      </c>
      <c r="Q60" s="261">
        <v>0</v>
      </c>
      <c r="R60" s="261">
        <v>39</v>
      </c>
    </row>
    <row r="61" spans="1:18" ht="16.5">
      <c r="A61" s="250" t="s">
        <v>117</v>
      </c>
      <c r="B61" s="251" t="s">
        <v>477</v>
      </c>
      <c r="C61" s="252" t="s">
        <v>66</v>
      </c>
      <c r="D61" s="253">
        <v>0.83043478260869563</v>
      </c>
      <c r="E61" s="254">
        <v>2197</v>
      </c>
      <c r="F61" s="227" t="s">
        <v>122</v>
      </c>
      <c r="G61" s="255" t="s">
        <v>289</v>
      </c>
      <c r="H61" s="256">
        <v>1</v>
      </c>
      <c r="I61" s="228">
        <v>1694.021</v>
      </c>
      <c r="J61" s="257">
        <v>3.3144259192788832E-3</v>
      </c>
      <c r="K61" s="257">
        <v>0.31328912719096141</v>
      </c>
      <c r="L61" s="257">
        <v>0.29751697293008766</v>
      </c>
      <c r="M61" s="258">
        <v>13.234</v>
      </c>
      <c r="N61" s="259">
        <v>0</v>
      </c>
      <c r="O61" s="259">
        <v>3.069619561977095</v>
      </c>
      <c r="P61" s="260">
        <v>0</v>
      </c>
      <c r="Q61" s="261">
        <v>0</v>
      </c>
      <c r="R61" s="261">
        <v>52</v>
      </c>
    </row>
    <row r="62" spans="1:18" ht="16.5">
      <c r="A62" s="250" t="s">
        <v>117</v>
      </c>
      <c r="B62" s="251" t="s">
        <v>481</v>
      </c>
      <c r="C62" s="252" t="s">
        <v>66</v>
      </c>
      <c r="D62" s="253">
        <v>0.84750000000000003</v>
      </c>
      <c r="E62" s="254">
        <v>2177</v>
      </c>
      <c r="F62" s="227" t="s">
        <v>118</v>
      </c>
      <c r="G62" s="255" t="s">
        <v>206</v>
      </c>
      <c r="H62" s="256">
        <v>1</v>
      </c>
      <c r="I62" s="228">
        <v>1682.4949999999999</v>
      </c>
      <c r="J62" s="257">
        <v>1.0823136967404641E-2</v>
      </c>
      <c r="K62" s="257">
        <v>0.32929256836411325</v>
      </c>
      <c r="L62" s="257">
        <v>0.34234871426066649</v>
      </c>
      <c r="M62" s="258">
        <v>13.071999999999999</v>
      </c>
      <c r="N62" s="259">
        <v>0.7726620287133098</v>
      </c>
      <c r="O62" s="259">
        <v>4.7548432536203675</v>
      </c>
      <c r="P62" s="260">
        <v>12</v>
      </c>
      <c r="Q62" s="261">
        <v>13</v>
      </c>
      <c r="R62" s="261">
        <v>80</v>
      </c>
    </row>
    <row r="63" spans="1:18" ht="16.5">
      <c r="A63" s="250" t="s">
        <v>117</v>
      </c>
      <c r="B63" s="251" t="s">
        <v>483</v>
      </c>
      <c r="C63" s="252" t="s">
        <v>69</v>
      </c>
      <c r="D63" s="253">
        <v>0.76573114745397919</v>
      </c>
      <c r="E63" s="254">
        <v>6011</v>
      </c>
      <c r="F63" s="227" t="s">
        <v>120</v>
      </c>
      <c r="G63" s="255" t="s">
        <v>260</v>
      </c>
      <c r="H63" s="256">
        <v>2</v>
      </c>
      <c r="I63" s="228">
        <v>2429.9749999999999</v>
      </c>
      <c r="J63" s="257">
        <v>3.2289645435528563E-2</v>
      </c>
      <c r="K63" s="257">
        <v>0.3467050844757667</v>
      </c>
      <c r="L63" s="257">
        <v>0.17078365003755183</v>
      </c>
      <c r="M63" s="258">
        <v>12.015000000000001</v>
      </c>
      <c r="N63" s="259">
        <v>0.16461074702414635</v>
      </c>
      <c r="O63" s="259">
        <v>13.909608123540366</v>
      </c>
      <c r="P63" s="260">
        <v>40</v>
      </c>
      <c r="Q63" s="261">
        <v>4</v>
      </c>
      <c r="R63" s="261">
        <v>338</v>
      </c>
    </row>
    <row r="64" spans="1:18" ht="16.5">
      <c r="A64" s="250" t="s">
        <v>117</v>
      </c>
      <c r="B64" s="251" t="s">
        <v>1079</v>
      </c>
      <c r="C64" s="252" t="s">
        <v>66</v>
      </c>
      <c r="D64" s="253">
        <v>0.82045454545454533</v>
      </c>
      <c r="E64" s="254">
        <v>3785</v>
      </c>
      <c r="F64" s="227" t="s">
        <v>119</v>
      </c>
      <c r="G64" s="255" t="s">
        <v>242</v>
      </c>
      <c r="H64" s="256">
        <v>1</v>
      </c>
      <c r="I64" s="228">
        <v>1488.9549999999999</v>
      </c>
      <c r="J64" s="257">
        <v>8.9956392843372254E-3</v>
      </c>
      <c r="K64" s="257">
        <v>0.3924407411517376</v>
      </c>
      <c r="L64" s="257">
        <v>0.21894550204673749</v>
      </c>
      <c r="M64" s="258">
        <v>10.385</v>
      </c>
      <c r="N64" s="259">
        <v>0.13432239389370398</v>
      </c>
      <c r="O64" s="259">
        <v>3.2908986503957474</v>
      </c>
      <c r="P64" s="260">
        <v>2</v>
      </c>
      <c r="Q64" s="261">
        <v>2</v>
      </c>
      <c r="R64" s="261">
        <v>49</v>
      </c>
    </row>
    <row r="65" spans="1:18" ht="16.5">
      <c r="A65" s="250" t="s">
        <v>117</v>
      </c>
      <c r="B65" s="251" t="s">
        <v>487</v>
      </c>
      <c r="C65" s="252" t="s">
        <v>69</v>
      </c>
      <c r="D65" s="253">
        <v>0.79710007771045532</v>
      </c>
      <c r="E65" s="254">
        <v>9570</v>
      </c>
      <c r="F65" s="227" t="s">
        <v>122</v>
      </c>
      <c r="G65" s="255" t="s">
        <v>295</v>
      </c>
      <c r="H65" s="256">
        <v>4</v>
      </c>
      <c r="I65" s="228">
        <v>2212.5640000000003</v>
      </c>
      <c r="J65" s="257">
        <v>1.562383285546114E-2</v>
      </c>
      <c r="K65" s="257">
        <v>0.38417610383426049</v>
      </c>
      <c r="L65" s="257">
        <v>0.26575502448742727</v>
      </c>
      <c r="M65" s="258">
        <v>14.821999999999999</v>
      </c>
      <c r="N65" s="259">
        <v>9.0392865471914025E-2</v>
      </c>
      <c r="O65" s="259">
        <v>9.2200722781352304</v>
      </c>
      <c r="P65" s="260">
        <v>11</v>
      </c>
      <c r="Q65" s="261">
        <v>2</v>
      </c>
      <c r="R65" s="261">
        <v>204</v>
      </c>
    </row>
    <row r="66" spans="1:18" ht="16.5">
      <c r="A66" s="250" t="s">
        <v>117</v>
      </c>
      <c r="B66" s="251" t="s">
        <v>491</v>
      </c>
      <c r="C66" s="252" t="s">
        <v>69</v>
      </c>
      <c r="D66" s="253">
        <v>0.7832296257641771</v>
      </c>
      <c r="E66" s="254">
        <v>92</v>
      </c>
      <c r="F66" s="227" t="s">
        <v>122</v>
      </c>
      <c r="G66" s="255" t="s">
        <v>296</v>
      </c>
      <c r="H66" s="256">
        <v>8</v>
      </c>
      <c r="I66" s="228">
        <v>1483.2069999999999</v>
      </c>
      <c r="J66" s="257">
        <v>7.3381404859148578E-3</v>
      </c>
      <c r="K66" s="257">
        <v>0.40200068313803489</v>
      </c>
      <c r="L66" s="257">
        <v>0.26885291730600563</v>
      </c>
      <c r="M66" s="258">
        <v>13.561</v>
      </c>
      <c r="N66" s="259">
        <v>6.7421472525412848E-2</v>
      </c>
      <c r="O66" s="259">
        <v>29.058654658452937</v>
      </c>
      <c r="P66" s="260">
        <v>10</v>
      </c>
      <c r="Q66" s="261">
        <v>1</v>
      </c>
      <c r="R66" s="261">
        <v>463</v>
      </c>
    </row>
    <row r="67" spans="1:18" ht="16.5">
      <c r="A67" s="250" t="s">
        <v>117</v>
      </c>
      <c r="B67" s="251" t="s">
        <v>493</v>
      </c>
      <c r="C67" s="252" t="s">
        <v>66</v>
      </c>
      <c r="D67" s="253">
        <v>0.84948695007352293</v>
      </c>
      <c r="E67" s="254">
        <v>5579</v>
      </c>
      <c r="F67" s="227" t="s">
        <v>120</v>
      </c>
      <c r="G67" s="255" t="s">
        <v>816</v>
      </c>
      <c r="H67" s="256">
        <v>18</v>
      </c>
      <c r="I67" s="228">
        <v>2378.5329999999999</v>
      </c>
      <c r="J67" s="257">
        <v>1.4957782544021468E-2</v>
      </c>
      <c r="K67" s="257">
        <v>0.34988681520771503</v>
      </c>
      <c r="L67" s="257">
        <v>0.19507822678936976</v>
      </c>
      <c r="M67" s="258">
        <v>11.704000000000001</v>
      </c>
      <c r="N67" s="259">
        <v>0.12612816387243733</v>
      </c>
      <c r="O67" s="259">
        <v>8.2403733729992403</v>
      </c>
      <c r="P67" s="260">
        <v>4</v>
      </c>
      <c r="Q67" s="261">
        <v>3</v>
      </c>
      <c r="R67" s="261">
        <v>196</v>
      </c>
    </row>
    <row r="68" spans="1:18" ht="16.5">
      <c r="A68" s="250" t="s">
        <v>117</v>
      </c>
      <c r="B68" s="251" t="s">
        <v>497</v>
      </c>
      <c r="C68" s="252" t="s">
        <v>66</v>
      </c>
      <c r="D68" s="253">
        <v>0.80395187186557182</v>
      </c>
      <c r="E68" s="254">
        <v>3087</v>
      </c>
      <c r="F68" s="227" t="s">
        <v>121</v>
      </c>
      <c r="G68" s="255" t="s">
        <v>282</v>
      </c>
      <c r="H68" s="256">
        <v>3</v>
      </c>
      <c r="I68" s="228">
        <v>2106.4859999999999</v>
      </c>
      <c r="J68" s="257">
        <v>2.6006061488511048E-2</v>
      </c>
      <c r="K68" s="257">
        <v>0.35697358375959198</v>
      </c>
      <c r="L68" s="257">
        <v>0.29148069343921584</v>
      </c>
      <c r="M68" s="258">
        <v>12.095000000000001</v>
      </c>
      <c r="N68" s="259">
        <v>4.7472425641566098E-2</v>
      </c>
      <c r="O68" s="259">
        <v>35.319484677325178</v>
      </c>
      <c r="P68" s="260">
        <v>4</v>
      </c>
      <c r="Q68" s="261">
        <v>1</v>
      </c>
      <c r="R68" s="261">
        <v>744</v>
      </c>
    </row>
    <row r="69" spans="1:18" ht="16.5">
      <c r="A69" s="250" t="s">
        <v>117</v>
      </c>
      <c r="B69" s="251" t="s">
        <v>499</v>
      </c>
      <c r="C69" s="252" t="s">
        <v>69</v>
      </c>
      <c r="D69" s="253">
        <v>0.79938208714879666</v>
      </c>
      <c r="E69" s="254">
        <v>5082</v>
      </c>
      <c r="F69" s="227" t="s">
        <v>123</v>
      </c>
      <c r="G69" s="255" t="s">
        <v>338</v>
      </c>
      <c r="H69" s="256">
        <v>4</v>
      </c>
      <c r="I69" s="228">
        <v>2429.0410000000002</v>
      </c>
      <c r="J69" s="257">
        <v>2.1860568185314958E-2</v>
      </c>
      <c r="K69" s="257">
        <v>0.36746998384206042</v>
      </c>
      <c r="L69" s="257">
        <v>0.1827881867782388</v>
      </c>
      <c r="M69" s="258">
        <v>13.878</v>
      </c>
      <c r="N69" s="259">
        <v>0.24701106321383623</v>
      </c>
      <c r="O69" s="259">
        <v>21.695805052281948</v>
      </c>
      <c r="P69" s="260">
        <v>2</v>
      </c>
      <c r="Q69" s="261">
        <v>6</v>
      </c>
      <c r="R69" s="261">
        <v>527</v>
      </c>
    </row>
    <row r="70" spans="1:18" ht="16.5">
      <c r="A70" s="250" t="s">
        <v>117</v>
      </c>
      <c r="B70" s="251" t="s">
        <v>501</v>
      </c>
      <c r="C70" s="252" t="s">
        <v>69</v>
      </c>
      <c r="D70" s="253">
        <v>0.78807692307692301</v>
      </c>
      <c r="E70" s="254">
        <v>3318</v>
      </c>
      <c r="F70" s="227" t="s">
        <v>123</v>
      </c>
      <c r="G70" s="255" t="s">
        <v>332</v>
      </c>
      <c r="H70" s="256">
        <v>1</v>
      </c>
      <c r="I70" s="228">
        <v>2356.7759999999998</v>
      </c>
      <c r="J70" s="257">
        <v>6.040111037559315E-3</v>
      </c>
      <c r="K70" s="257">
        <v>0.31003115221052246</v>
      </c>
      <c r="L70" s="257">
        <v>0.14002179248261185</v>
      </c>
      <c r="M70" s="258">
        <v>8.2129999999999992</v>
      </c>
      <c r="N70" s="259">
        <v>4.2430846206852078E-2</v>
      </c>
      <c r="O70" s="259">
        <v>7.3405363937854089</v>
      </c>
      <c r="P70" s="260">
        <v>0</v>
      </c>
      <c r="Q70" s="261">
        <v>1</v>
      </c>
      <c r="R70" s="261">
        <v>173</v>
      </c>
    </row>
    <row r="71" spans="1:18" ht="16.5">
      <c r="A71" s="250" t="s">
        <v>117</v>
      </c>
      <c r="B71" s="251" t="s">
        <v>503</v>
      </c>
      <c r="C71" s="252" t="s">
        <v>66</v>
      </c>
      <c r="D71" s="253">
        <v>0.83906669290071045</v>
      </c>
      <c r="E71" s="254">
        <v>6513</v>
      </c>
      <c r="F71" s="227" t="s">
        <v>123</v>
      </c>
      <c r="G71" s="255" t="s">
        <v>319</v>
      </c>
      <c r="H71" s="256">
        <v>3</v>
      </c>
      <c r="I71" s="228">
        <v>2314.8269999999998</v>
      </c>
      <c r="J71" s="257">
        <v>6.6700848322390177E-2</v>
      </c>
      <c r="K71" s="257">
        <v>0.33236013964379346</v>
      </c>
      <c r="L71" s="257">
        <v>0.25833464012645435</v>
      </c>
      <c r="M71" s="258">
        <v>14.372</v>
      </c>
      <c r="N71" s="259">
        <v>4.3199772596397054E-2</v>
      </c>
      <c r="O71" s="259">
        <v>11.188741102466837</v>
      </c>
      <c r="P71" s="260">
        <v>6</v>
      </c>
      <c r="Q71" s="261">
        <v>1</v>
      </c>
      <c r="R71" s="261">
        <v>259</v>
      </c>
    </row>
    <row r="72" spans="1:18" ht="16.5">
      <c r="A72" s="250" t="s">
        <v>117</v>
      </c>
      <c r="B72" s="251" t="s">
        <v>511</v>
      </c>
      <c r="C72" s="252" t="s">
        <v>69</v>
      </c>
      <c r="D72" s="253">
        <v>0.7689374173264929</v>
      </c>
      <c r="E72" s="254">
        <v>5945</v>
      </c>
      <c r="F72" s="227" t="s">
        <v>122</v>
      </c>
      <c r="G72" s="255" t="s">
        <v>297</v>
      </c>
      <c r="H72" s="256">
        <v>12</v>
      </c>
      <c r="I72" s="228">
        <v>1672.4679999999998</v>
      </c>
      <c r="J72" s="257">
        <v>2.2918522240483179E-2</v>
      </c>
      <c r="K72" s="257">
        <v>0.39204864281194218</v>
      </c>
      <c r="L72" s="257">
        <v>0.22358498800173607</v>
      </c>
      <c r="M72" s="258">
        <v>13.62</v>
      </c>
      <c r="N72" s="259">
        <v>5.9791876436499837E-2</v>
      </c>
      <c r="O72" s="259">
        <v>24.395085586091934</v>
      </c>
      <c r="P72" s="260">
        <v>6</v>
      </c>
      <c r="Q72" s="261">
        <v>1</v>
      </c>
      <c r="R72" s="261">
        <v>408</v>
      </c>
    </row>
    <row r="73" spans="1:18" ht="16.5">
      <c r="A73" s="250" t="s">
        <v>117</v>
      </c>
      <c r="B73" s="251" t="s">
        <v>515</v>
      </c>
      <c r="C73" s="252" t="s">
        <v>66</v>
      </c>
      <c r="D73" s="253">
        <v>0.81034482758620696</v>
      </c>
      <c r="E73" s="254">
        <v>5209</v>
      </c>
      <c r="F73" s="227" t="s">
        <v>120</v>
      </c>
      <c r="G73" s="255" t="s">
        <v>248</v>
      </c>
      <c r="H73" s="256">
        <v>1</v>
      </c>
      <c r="I73" s="228">
        <v>2266.3789999999999</v>
      </c>
      <c r="J73" s="257">
        <v>1.8631434075704324E-2</v>
      </c>
      <c r="K73" s="257">
        <v>0.32449664318039073</v>
      </c>
      <c r="L73" s="257">
        <v>0.29430205627567146</v>
      </c>
      <c r="M73" s="258">
        <v>10.935</v>
      </c>
      <c r="N73" s="259">
        <v>0.17649298727176699</v>
      </c>
      <c r="O73" s="259">
        <v>13.854699500833709</v>
      </c>
      <c r="P73" s="260">
        <v>6</v>
      </c>
      <c r="Q73" s="261">
        <v>4</v>
      </c>
      <c r="R73" s="261">
        <v>314</v>
      </c>
    </row>
    <row r="74" spans="1:18" ht="16.5">
      <c r="A74" s="250" t="s">
        <v>117</v>
      </c>
      <c r="B74" s="251" t="s">
        <v>517</v>
      </c>
      <c r="C74" s="252" t="s">
        <v>69</v>
      </c>
      <c r="D74" s="253">
        <v>0.76837866601761473</v>
      </c>
      <c r="E74" s="254">
        <v>8527</v>
      </c>
      <c r="F74" s="227" t="s">
        <v>119</v>
      </c>
      <c r="G74" s="255" t="s">
        <v>240</v>
      </c>
      <c r="H74" s="256">
        <v>3</v>
      </c>
      <c r="I74" s="228">
        <v>1824.3940000000002</v>
      </c>
      <c r="J74" s="257">
        <v>3.806596168026876E-2</v>
      </c>
      <c r="K74" s="257">
        <v>0.38644958394498174</v>
      </c>
      <c r="L74" s="257">
        <v>0.13483929458220098</v>
      </c>
      <c r="M74" s="258">
        <v>15.781000000000001</v>
      </c>
      <c r="N74" s="259">
        <v>0.21925088549951377</v>
      </c>
      <c r="O74" s="259">
        <v>45.439746019774233</v>
      </c>
      <c r="P74" s="260">
        <v>32</v>
      </c>
      <c r="Q74" s="261">
        <v>4</v>
      </c>
      <c r="R74" s="261">
        <v>829</v>
      </c>
    </row>
    <row r="75" spans="1:18" ht="16.5">
      <c r="A75" s="250" t="s">
        <v>117</v>
      </c>
      <c r="B75" s="251" t="s">
        <v>519</v>
      </c>
      <c r="C75" s="252" t="s">
        <v>66</v>
      </c>
      <c r="D75" s="253">
        <v>0.84869565217391307</v>
      </c>
      <c r="E75" s="254">
        <v>4291</v>
      </c>
      <c r="F75" s="227" t="s">
        <v>122</v>
      </c>
      <c r="G75" s="255" t="s">
        <v>302</v>
      </c>
      <c r="H75" s="256">
        <v>1</v>
      </c>
      <c r="I75" s="228">
        <v>1784.37</v>
      </c>
      <c r="J75" s="257">
        <v>1.8371917116216073E-2</v>
      </c>
      <c r="K75" s="257">
        <v>0.3474897875439959</v>
      </c>
      <c r="L75" s="257">
        <v>0.23593761383569553</v>
      </c>
      <c r="M75" s="258">
        <v>9.0790000000000006</v>
      </c>
      <c r="N75" s="259">
        <v>5.604218855954763E-2</v>
      </c>
      <c r="O75" s="259">
        <v>24.602520777641409</v>
      </c>
      <c r="P75" s="260">
        <v>19</v>
      </c>
      <c r="Q75" s="261">
        <v>1</v>
      </c>
      <c r="R75" s="261">
        <v>439</v>
      </c>
    </row>
    <row r="76" spans="1:18" ht="16.5">
      <c r="A76" s="250" t="s">
        <v>117</v>
      </c>
      <c r="B76" s="251" t="s">
        <v>521</v>
      </c>
      <c r="C76" s="252" t="s">
        <v>66</v>
      </c>
      <c r="D76" s="253">
        <v>0.8290909090909091</v>
      </c>
      <c r="E76" s="254">
        <v>5444</v>
      </c>
      <c r="F76" s="227" t="s">
        <v>118</v>
      </c>
      <c r="G76" s="255" t="s">
        <v>212</v>
      </c>
      <c r="H76" s="256">
        <v>1</v>
      </c>
      <c r="I76" s="228">
        <v>1791.423</v>
      </c>
      <c r="J76" s="257">
        <v>3.2841045413811921E-2</v>
      </c>
      <c r="K76" s="257">
        <v>0.35153929648834847</v>
      </c>
      <c r="L76" s="257">
        <v>0.13676278578537843</v>
      </c>
      <c r="M76" s="258">
        <v>11.05</v>
      </c>
      <c r="N76" s="259">
        <v>0.27910772609260903</v>
      </c>
      <c r="O76" s="259">
        <v>5.079760614885485</v>
      </c>
      <c r="P76" s="260">
        <v>43</v>
      </c>
      <c r="Q76" s="261">
        <v>5</v>
      </c>
      <c r="R76" s="261">
        <v>91</v>
      </c>
    </row>
    <row r="77" spans="1:18" ht="16.5">
      <c r="A77" s="250" t="s">
        <v>117</v>
      </c>
      <c r="B77" s="251" t="s">
        <v>523</v>
      </c>
      <c r="C77" s="252" t="s">
        <v>69</v>
      </c>
      <c r="D77" s="253">
        <v>0.78414454989927374</v>
      </c>
      <c r="E77" s="254">
        <v>9735</v>
      </c>
      <c r="F77" s="227" t="s">
        <v>120</v>
      </c>
      <c r="G77" s="255" t="s">
        <v>244</v>
      </c>
      <c r="H77" s="256">
        <v>11</v>
      </c>
      <c r="I77" s="228">
        <v>2243.7249999999999</v>
      </c>
      <c r="J77" s="257">
        <v>2.0598671488428522E-2</v>
      </c>
      <c r="K77" s="257">
        <v>0.35039340108778483</v>
      </c>
      <c r="L77" s="257">
        <v>0.28122876020902743</v>
      </c>
      <c r="M77" s="258">
        <v>13.848000000000001</v>
      </c>
      <c r="N77" s="259">
        <v>4.4568741712999592E-2</v>
      </c>
      <c r="O77" s="259">
        <v>22.952901982194788</v>
      </c>
      <c r="P77" s="260">
        <v>2</v>
      </c>
      <c r="Q77" s="261">
        <v>1</v>
      </c>
      <c r="R77" s="261">
        <v>558</v>
      </c>
    </row>
    <row r="78" spans="1:18" ht="16.5">
      <c r="A78" s="250" t="s">
        <v>117</v>
      </c>
      <c r="B78" s="251" t="s">
        <v>525</v>
      </c>
      <c r="C78" s="252" t="s">
        <v>66</v>
      </c>
      <c r="D78" s="253">
        <v>0.83438071938404024</v>
      </c>
      <c r="E78" s="254">
        <v>120</v>
      </c>
      <c r="F78" s="227" t="s">
        <v>123</v>
      </c>
      <c r="G78" s="255" t="s">
        <v>329</v>
      </c>
      <c r="H78" s="256">
        <v>11</v>
      </c>
      <c r="I78" s="228">
        <v>2088.8040000000001</v>
      </c>
      <c r="J78" s="257">
        <v>1.110182173248216E-2</v>
      </c>
      <c r="K78" s="257">
        <v>0.3872620355841862</v>
      </c>
      <c r="L78" s="257">
        <v>0.13565015778011527</v>
      </c>
      <c r="M78" s="258">
        <v>13.106</v>
      </c>
      <c r="N78" s="259">
        <v>0.2872457157301499</v>
      </c>
      <c r="O78" s="259">
        <v>42.129371640421979</v>
      </c>
      <c r="P78" s="260">
        <v>0</v>
      </c>
      <c r="Q78" s="261">
        <v>6</v>
      </c>
      <c r="R78" s="261">
        <v>1025</v>
      </c>
    </row>
    <row r="79" spans="1:18" ht="16.5">
      <c r="A79" s="250" t="s">
        <v>117</v>
      </c>
      <c r="B79" s="251" t="s">
        <v>527</v>
      </c>
      <c r="C79" s="252" t="s">
        <v>66</v>
      </c>
      <c r="D79" s="253">
        <v>0.80270239471613125</v>
      </c>
      <c r="E79" s="254">
        <v>9141</v>
      </c>
      <c r="F79" s="227" t="s">
        <v>122</v>
      </c>
      <c r="G79" s="255" t="s">
        <v>300</v>
      </c>
      <c r="H79" s="256">
        <v>2</v>
      </c>
      <c r="I79" s="228">
        <v>1855.626</v>
      </c>
      <c r="J79" s="257">
        <v>2.1796968302479118E-2</v>
      </c>
      <c r="K79" s="257">
        <v>0.38292085347326071</v>
      </c>
      <c r="L79" s="257">
        <v>9.161328845360002E-2</v>
      </c>
      <c r="M79" s="258">
        <v>10.804</v>
      </c>
      <c r="N79" s="259">
        <v>0.1077803393571765</v>
      </c>
      <c r="O79" s="259">
        <v>13.741993268040003</v>
      </c>
      <c r="P79" s="260">
        <v>40</v>
      </c>
      <c r="Q79" s="261">
        <v>2</v>
      </c>
      <c r="R79" s="261">
        <v>255</v>
      </c>
    </row>
    <row r="80" spans="1:18" ht="16.5">
      <c r="A80" s="250" t="s">
        <v>117</v>
      </c>
      <c r="B80" s="251" t="s">
        <v>537</v>
      </c>
      <c r="C80" s="252" t="s">
        <v>69</v>
      </c>
      <c r="D80" s="253">
        <v>0.76620689655172414</v>
      </c>
      <c r="E80" s="254">
        <v>3133</v>
      </c>
      <c r="F80" s="227" t="s">
        <v>121</v>
      </c>
      <c r="G80" s="255" t="s">
        <v>272</v>
      </c>
      <c r="H80" s="256">
        <v>1</v>
      </c>
      <c r="I80" s="228">
        <v>2159.6060000000002</v>
      </c>
      <c r="J80" s="257">
        <v>4.1650584614681935E-2</v>
      </c>
      <c r="K80" s="257">
        <v>0.36868520028227569</v>
      </c>
      <c r="L80" s="257">
        <v>0.22504104915433645</v>
      </c>
      <c r="M80" s="258">
        <v>12.315</v>
      </c>
      <c r="N80" s="259">
        <v>0</v>
      </c>
      <c r="O80" s="259">
        <v>13.42837536106123</v>
      </c>
      <c r="P80" s="260">
        <v>19</v>
      </c>
      <c r="Q80" s="261">
        <v>0</v>
      </c>
      <c r="R80" s="261">
        <v>290</v>
      </c>
    </row>
    <row r="81" spans="1:18" ht="16.5">
      <c r="A81" s="250" t="s">
        <v>117</v>
      </c>
      <c r="B81" s="251" t="s">
        <v>539</v>
      </c>
      <c r="C81" s="252" t="s">
        <v>69</v>
      </c>
      <c r="D81" s="253">
        <v>0.79960000000000009</v>
      </c>
      <c r="E81" s="254">
        <v>3168</v>
      </c>
      <c r="F81" s="227" t="s">
        <v>122</v>
      </c>
      <c r="G81" s="255" t="s">
        <v>298</v>
      </c>
      <c r="H81" s="256">
        <v>1</v>
      </c>
      <c r="I81" s="228">
        <v>1712.7280000000001</v>
      </c>
      <c r="J81" s="257">
        <v>9.7466826470343822E-3</v>
      </c>
      <c r="K81" s="257">
        <v>0.33046687551400156</v>
      </c>
      <c r="L81" s="257">
        <v>0.26215487806586918</v>
      </c>
      <c r="M81" s="258">
        <v>13.503</v>
      </c>
      <c r="N81" s="259">
        <v>0.17515916129122663</v>
      </c>
      <c r="O81" s="259">
        <v>4.4373654193777412</v>
      </c>
      <c r="P81" s="260">
        <v>4</v>
      </c>
      <c r="Q81" s="261">
        <v>3</v>
      </c>
      <c r="R81" s="261">
        <v>76</v>
      </c>
    </row>
    <row r="82" spans="1:18" ht="16.5">
      <c r="A82" s="250" t="s">
        <v>117</v>
      </c>
      <c r="B82" s="251" t="s">
        <v>541</v>
      </c>
      <c r="C82" s="252" t="s">
        <v>69</v>
      </c>
      <c r="D82" s="253">
        <v>0.79787285284659648</v>
      </c>
      <c r="E82" s="254">
        <v>4865</v>
      </c>
      <c r="F82" s="227" t="s">
        <v>123</v>
      </c>
      <c r="G82" s="255" t="s">
        <v>325</v>
      </c>
      <c r="H82" s="256">
        <v>5</v>
      </c>
      <c r="I82" s="228">
        <v>2266.951</v>
      </c>
      <c r="J82" s="257">
        <v>1.899248519832011E-2</v>
      </c>
      <c r="K82" s="257">
        <v>0.37700277786013658</v>
      </c>
      <c r="L82" s="257">
        <v>0.11822046440350938</v>
      </c>
      <c r="M82" s="258">
        <v>12.489000000000001</v>
      </c>
      <c r="N82" s="259">
        <v>8.822422716679805E-2</v>
      </c>
      <c r="O82" s="259">
        <v>58.492662611587107</v>
      </c>
      <c r="P82" s="260">
        <v>53</v>
      </c>
      <c r="Q82" s="261">
        <v>3</v>
      </c>
      <c r="R82" s="261">
        <v>1500</v>
      </c>
    </row>
    <row r="83" spans="1:18" ht="16.5">
      <c r="A83" s="250" t="s">
        <v>117</v>
      </c>
      <c r="B83" s="251" t="s">
        <v>543</v>
      </c>
      <c r="C83" s="252" t="s">
        <v>69</v>
      </c>
      <c r="D83" s="253">
        <v>0.78519255738752169</v>
      </c>
      <c r="E83" s="254">
        <v>315</v>
      </c>
      <c r="F83" s="227" t="s">
        <v>120</v>
      </c>
      <c r="G83" s="255" t="s">
        <v>256</v>
      </c>
      <c r="H83" s="256">
        <v>2</v>
      </c>
      <c r="I83" s="228">
        <v>5536.9359999999997</v>
      </c>
      <c r="J83" s="257">
        <v>4.154052625518459E-2</v>
      </c>
      <c r="K83" s="257">
        <v>0.33292024175861323</v>
      </c>
      <c r="L83" s="257">
        <v>0.22846570738762378</v>
      </c>
      <c r="M83" s="258">
        <v>12.541</v>
      </c>
      <c r="N83" s="259">
        <v>1.0836318136962393</v>
      </c>
      <c r="O83" s="259">
        <v>32.852104485224324</v>
      </c>
      <c r="P83" s="260">
        <v>25</v>
      </c>
      <c r="Q83" s="261">
        <v>60</v>
      </c>
      <c r="R83" s="261">
        <v>1819</v>
      </c>
    </row>
    <row r="84" spans="1:18" ht="16.5">
      <c r="A84" s="250" t="s">
        <v>117</v>
      </c>
      <c r="B84" s="251" t="s">
        <v>547</v>
      </c>
      <c r="C84" s="252" t="s">
        <v>66</v>
      </c>
      <c r="D84" s="253">
        <v>0.82812499999999989</v>
      </c>
      <c r="E84" s="254">
        <v>9627</v>
      </c>
      <c r="F84" s="227" t="s">
        <v>124</v>
      </c>
      <c r="G84" s="255" t="s">
        <v>346</v>
      </c>
      <c r="H84" s="256">
        <v>1</v>
      </c>
      <c r="I84" s="228">
        <v>2516.5529999999999</v>
      </c>
      <c r="J84" s="257">
        <v>8.5781053199312073E-3</v>
      </c>
      <c r="K84" s="257">
        <v>0.33829569343621413</v>
      </c>
      <c r="L84" s="257">
        <v>0.21895028636392719</v>
      </c>
      <c r="M84" s="258">
        <v>12.069000000000001</v>
      </c>
      <c r="N84" s="259">
        <v>3.9736894076937784E-2</v>
      </c>
      <c r="O84" s="259">
        <v>7.5897467686951163</v>
      </c>
      <c r="P84" s="260">
        <v>5</v>
      </c>
      <c r="Q84" s="261">
        <v>1</v>
      </c>
      <c r="R84" s="261">
        <v>191</v>
      </c>
    </row>
    <row r="85" spans="1:18" ht="16.5">
      <c r="A85" s="250" t="s">
        <v>117</v>
      </c>
      <c r="B85" s="251" t="s">
        <v>1115</v>
      </c>
      <c r="C85" s="252" t="s">
        <v>69</v>
      </c>
      <c r="D85" s="253">
        <v>0.73968114606082969</v>
      </c>
      <c r="E85" s="254">
        <v>9956</v>
      </c>
      <c r="F85" s="227" t="s">
        <v>119</v>
      </c>
      <c r="G85" s="255" t="s">
        <v>240</v>
      </c>
      <c r="H85" s="256">
        <v>9</v>
      </c>
      <c r="I85" s="228">
        <v>938.44499999999994</v>
      </c>
      <c r="J85" s="257">
        <v>3.0762605972520517E-2</v>
      </c>
      <c r="K85" s="257">
        <v>0.4104663408879462</v>
      </c>
      <c r="L85" s="257">
        <v>0.26588196914826312</v>
      </c>
      <c r="M85" s="258">
        <v>15.178000000000001</v>
      </c>
      <c r="N85" s="259">
        <v>0.10655925493768949</v>
      </c>
      <c r="O85" s="259">
        <v>5.8607590215729219</v>
      </c>
      <c r="P85" s="260">
        <v>21</v>
      </c>
      <c r="Q85" s="261">
        <v>1</v>
      </c>
      <c r="R85" s="261">
        <v>87</v>
      </c>
    </row>
    <row r="86" spans="1:18" ht="16.5">
      <c r="A86" s="250" t="s">
        <v>117</v>
      </c>
      <c r="B86" s="251" t="s">
        <v>551</v>
      </c>
      <c r="C86" s="252" t="s">
        <v>66</v>
      </c>
      <c r="D86" s="253">
        <v>0.84208333333333329</v>
      </c>
      <c r="E86" s="254">
        <v>5643</v>
      </c>
      <c r="F86" s="227" t="s">
        <v>122</v>
      </c>
      <c r="G86" s="255" t="s">
        <v>313</v>
      </c>
      <c r="H86" s="256">
        <v>1</v>
      </c>
      <c r="I86" s="228">
        <v>2303.8969999999999</v>
      </c>
      <c r="J86" s="257">
        <v>6.727429730729745E-3</v>
      </c>
      <c r="K86" s="257">
        <v>0.3786632844244518</v>
      </c>
      <c r="L86" s="257">
        <v>0.23872594998821561</v>
      </c>
      <c r="M86" s="258">
        <v>11.14</v>
      </c>
      <c r="N86" s="259">
        <v>0</v>
      </c>
      <c r="O86" s="259">
        <v>7.769444554161927</v>
      </c>
      <c r="P86" s="260">
        <v>26</v>
      </c>
      <c r="Q86" s="261">
        <v>0</v>
      </c>
      <c r="R86" s="261">
        <v>179</v>
      </c>
    </row>
    <row r="87" spans="1:18" ht="16.5">
      <c r="A87" s="250" t="s">
        <v>117</v>
      </c>
      <c r="B87" s="251" t="s">
        <v>553</v>
      </c>
      <c r="C87" s="252" t="s">
        <v>66</v>
      </c>
      <c r="D87" s="253">
        <v>0.82398740643624235</v>
      </c>
      <c r="E87" s="254">
        <v>5357</v>
      </c>
      <c r="F87" s="227" t="s">
        <v>123</v>
      </c>
      <c r="G87" s="255" t="s">
        <v>336</v>
      </c>
      <c r="H87" s="256">
        <v>12</v>
      </c>
      <c r="I87" s="228">
        <v>2057.4090000000001</v>
      </c>
      <c r="J87" s="257">
        <v>1.0897988592605781E-2</v>
      </c>
      <c r="K87" s="257">
        <v>0.38945794009096646</v>
      </c>
      <c r="L87" s="257">
        <v>0.24636976788413995</v>
      </c>
      <c r="M87" s="258">
        <v>12.872</v>
      </c>
      <c r="N87" s="259">
        <v>4.860482286215332E-2</v>
      </c>
      <c r="O87" s="259">
        <v>54.486006428473871</v>
      </c>
      <c r="P87" s="260">
        <v>13</v>
      </c>
      <c r="Q87" s="261">
        <v>1</v>
      </c>
      <c r="R87" s="261">
        <v>1128</v>
      </c>
    </row>
    <row r="88" spans="1:18" ht="16.5">
      <c r="A88" s="250" t="s">
        <v>117</v>
      </c>
      <c r="B88" s="251" t="s">
        <v>853</v>
      </c>
      <c r="C88" s="252" t="s">
        <v>69</v>
      </c>
      <c r="D88" s="253">
        <v>0.77188855738737061</v>
      </c>
      <c r="E88" s="254">
        <v>6917</v>
      </c>
      <c r="F88" s="227" t="s">
        <v>121</v>
      </c>
      <c r="G88" s="255" t="s">
        <v>275</v>
      </c>
      <c r="H88" s="256">
        <v>13</v>
      </c>
      <c r="I88" s="228">
        <v>1882.4619999999998</v>
      </c>
      <c r="J88" s="257">
        <v>2.2241465010994482E-2</v>
      </c>
      <c r="K88" s="257">
        <v>0.3771644491319408</v>
      </c>
      <c r="L88" s="257">
        <v>0.25890331053112609</v>
      </c>
      <c r="M88" s="258">
        <v>13.617000000000001</v>
      </c>
      <c r="N88" s="259">
        <v>0.26560961124314864</v>
      </c>
      <c r="O88" s="259">
        <v>25.020425379104601</v>
      </c>
      <c r="P88" s="260">
        <v>7</v>
      </c>
      <c r="Q88" s="261">
        <v>5</v>
      </c>
      <c r="R88" s="261">
        <v>487</v>
      </c>
    </row>
    <row r="89" spans="1:18" ht="16.5">
      <c r="A89" s="250" t="s">
        <v>117</v>
      </c>
      <c r="B89" s="251" t="s">
        <v>893</v>
      </c>
      <c r="C89" s="252" t="s">
        <v>69</v>
      </c>
      <c r="D89" s="253">
        <v>0.67433333333333334</v>
      </c>
      <c r="E89" s="254">
        <v>5991</v>
      </c>
      <c r="F89" s="227" t="s">
        <v>124</v>
      </c>
      <c r="G89" s="255" t="s">
        <v>345</v>
      </c>
      <c r="H89" s="256">
        <v>1</v>
      </c>
      <c r="I89" s="228">
        <v>2415.0300000000002</v>
      </c>
      <c r="J89" s="257">
        <v>3.7441432226755292E-2</v>
      </c>
      <c r="K89" s="257">
        <v>0.38829987253365461</v>
      </c>
      <c r="L89" s="257">
        <v>0.20496639793294491</v>
      </c>
      <c r="M89" s="258">
        <v>19.55</v>
      </c>
      <c r="N89" s="259">
        <v>0.12422205935329995</v>
      </c>
      <c r="O89" s="259">
        <v>16.148867715928994</v>
      </c>
      <c r="P89" s="260">
        <v>35</v>
      </c>
      <c r="Q89" s="261">
        <v>3</v>
      </c>
      <c r="R89" s="261">
        <v>390</v>
      </c>
    </row>
    <row r="90" spans="1:18" ht="16.5">
      <c r="A90" s="250" t="s">
        <v>117</v>
      </c>
      <c r="B90" s="251" t="s">
        <v>559</v>
      </c>
      <c r="C90" s="252" t="s">
        <v>69</v>
      </c>
      <c r="D90" s="253">
        <v>0.77363636363636357</v>
      </c>
      <c r="E90" s="254">
        <v>7740</v>
      </c>
      <c r="F90" s="227" t="s">
        <v>118</v>
      </c>
      <c r="G90" s="255" t="s">
        <v>216</v>
      </c>
      <c r="H90" s="256">
        <v>1</v>
      </c>
      <c r="I90" s="228">
        <v>863.66700000000003</v>
      </c>
      <c r="J90" s="257">
        <v>3.2336135494336789E-2</v>
      </c>
      <c r="K90" s="257">
        <v>0.35654790073516823</v>
      </c>
      <c r="L90" s="257">
        <v>0.22115004972981483</v>
      </c>
      <c r="M90" s="258">
        <v>11.773</v>
      </c>
      <c r="N90" s="259">
        <v>0.46314146540275358</v>
      </c>
      <c r="O90" s="259">
        <v>11.346965902367463</v>
      </c>
      <c r="P90" s="260">
        <v>0</v>
      </c>
      <c r="Q90" s="261">
        <v>4</v>
      </c>
      <c r="R90" s="261">
        <v>98</v>
      </c>
    </row>
    <row r="91" spans="1:18" ht="16.5">
      <c r="A91" s="250" t="s">
        <v>117</v>
      </c>
      <c r="B91" s="251" t="s">
        <v>563</v>
      </c>
      <c r="C91" s="252" t="s">
        <v>69</v>
      </c>
      <c r="D91" s="253">
        <v>0.76758620689655177</v>
      </c>
      <c r="E91" s="254">
        <v>1298</v>
      </c>
      <c r="F91" s="227" t="s">
        <v>121</v>
      </c>
      <c r="G91" s="255" t="s">
        <v>275</v>
      </c>
      <c r="H91" s="256">
        <v>1</v>
      </c>
      <c r="I91" s="228">
        <v>1931.2670000000001</v>
      </c>
      <c r="J91" s="257">
        <v>1.8332129605546529E-2</v>
      </c>
      <c r="K91" s="257">
        <v>0.41027109213217744</v>
      </c>
      <c r="L91" s="257">
        <v>0.27187242050703692</v>
      </c>
      <c r="M91" s="258">
        <v>13.617000000000001</v>
      </c>
      <c r="N91" s="259">
        <v>0</v>
      </c>
      <c r="O91" s="259">
        <v>22.213396697608356</v>
      </c>
      <c r="P91" s="260">
        <v>13</v>
      </c>
      <c r="Q91" s="261">
        <v>0</v>
      </c>
      <c r="R91" s="261">
        <v>429</v>
      </c>
    </row>
    <row r="92" spans="1:18" ht="16.5">
      <c r="A92" s="250" t="s">
        <v>117</v>
      </c>
      <c r="B92" s="251" t="s">
        <v>565</v>
      </c>
      <c r="C92" s="252" t="s">
        <v>66</v>
      </c>
      <c r="D92" s="253">
        <v>0.83952380952380945</v>
      </c>
      <c r="E92" s="254">
        <v>205</v>
      </c>
      <c r="F92" s="227" t="s">
        <v>119</v>
      </c>
      <c r="G92" s="255" t="s">
        <v>233</v>
      </c>
      <c r="H92" s="256">
        <v>1</v>
      </c>
      <c r="I92" s="228">
        <v>1931.4929999999999</v>
      </c>
      <c r="J92" s="257">
        <v>2.4131263237211702E-2</v>
      </c>
      <c r="K92" s="257">
        <v>0.37065064771250789</v>
      </c>
      <c r="L92" s="257">
        <v>0.19932767035655838</v>
      </c>
      <c r="M92" s="258">
        <v>9.9469999999999992</v>
      </c>
      <c r="N92" s="259">
        <v>5.1773420871833342E-2</v>
      </c>
      <c r="O92" s="259">
        <v>5.1255686663115014</v>
      </c>
      <c r="P92" s="260">
        <v>4</v>
      </c>
      <c r="Q92" s="261">
        <v>1</v>
      </c>
      <c r="R92" s="261">
        <v>99</v>
      </c>
    </row>
    <row r="93" spans="1:18" ht="16.5">
      <c r="A93" s="250" t="s">
        <v>117</v>
      </c>
      <c r="B93" s="251" t="s">
        <v>571</v>
      </c>
      <c r="C93" s="252" t="s">
        <v>66</v>
      </c>
      <c r="D93" s="253">
        <v>0.8147619047619048</v>
      </c>
      <c r="E93" s="254">
        <v>9190</v>
      </c>
      <c r="F93" s="227" t="s">
        <v>119</v>
      </c>
      <c r="G93" s="255" t="s">
        <v>229</v>
      </c>
      <c r="H93" s="256">
        <v>1</v>
      </c>
      <c r="I93" s="228">
        <v>1318.4870000000001</v>
      </c>
      <c r="J93" s="257">
        <v>3.0180972817189039E-2</v>
      </c>
      <c r="K93" s="257">
        <v>0.36503127557394116</v>
      </c>
      <c r="L93" s="257">
        <v>0.18961127413467102</v>
      </c>
      <c r="M93" s="258">
        <v>12.396000000000001</v>
      </c>
      <c r="N93" s="259">
        <v>0.15168901930773682</v>
      </c>
      <c r="O93" s="259">
        <v>24.497776618199495</v>
      </c>
      <c r="P93" s="260">
        <v>5</v>
      </c>
      <c r="Q93" s="261">
        <v>2</v>
      </c>
      <c r="R93" s="261">
        <v>323</v>
      </c>
    </row>
    <row r="94" spans="1:18" ht="16.5">
      <c r="A94" s="250" t="s">
        <v>117</v>
      </c>
      <c r="B94" s="251" t="s">
        <v>573</v>
      </c>
      <c r="C94" s="252" t="s">
        <v>69</v>
      </c>
      <c r="D94" s="253">
        <v>0.76600000000000001</v>
      </c>
      <c r="E94" s="254">
        <v>9187</v>
      </c>
      <c r="F94" s="227" t="s">
        <v>122</v>
      </c>
      <c r="G94" s="255" t="s">
        <v>310</v>
      </c>
      <c r="H94" s="256">
        <v>1</v>
      </c>
      <c r="I94" s="228">
        <v>2008.056</v>
      </c>
      <c r="J94" s="257">
        <v>1.7767385138607171E-2</v>
      </c>
      <c r="K94" s="257">
        <v>0.37461625661081194</v>
      </c>
      <c r="L94" s="257">
        <v>0.32568812821953175</v>
      </c>
      <c r="M94" s="258">
        <v>11.503</v>
      </c>
      <c r="N94" s="259">
        <v>0.1991976319385515</v>
      </c>
      <c r="O94" s="259">
        <v>11.204866796543522</v>
      </c>
      <c r="P94" s="260">
        <v>1</v>
      </c>
      <c r="Q94" s="261">
        <v>4</v>
      </c>
      <c r="R94" s="261">
        <v>225</v>
      </c>
    </row>
    <row r="95" spans="1:18" ht="16.5">
      <c r="A95" s="250" t="s">
        <v>117</v>
      </c>
      <c r="B95" s="251" t="s">
        <v>1134</v>
      </c>
      <c r="C95" s="252" t="s">
        <v>66</v>
      </c>
      <c r="D95" s="253">
        <v>0.83695652173913049</v>
      </c>
      <c r="E95" s="254">
        <v>5230</v>
      </c>
      <c r="F95" s="227" t="s">
        <v>123</v>
      </c>
      <c r="G95" s="255" t="s">
        <v>329</v>
      </c>
      <c r="H95" s="256">
        <v>1</v>
      </c>
      <c r="I95" s="228">
        <v>1744.2429999999999</v>
      </c>
      <c r="J95" s="257">
        <v>1.0187867988309259E-2</v>
      </c>
      <c r="K95" s="257">
        <v>0.37946108776091653</v>
      </c>
      <c r="L95" s="257">
        <v>0.32105618311210077</v>
      </c>
      <c r="M95" s="258">
        <v>14.555999999999999</v>
      </c>
      <c r="N95" s="259">
        <v>1.43328653175045</v>
      </c>
      <c r="O95" s="259">
        <v>46.610478012524631</v>
      </c>
      <c r="P95" s="260">
        <v>1</v>
      </c>
      <c r="Q95" s="261">
        <v>25</v>
      </c>
      <c r="R95" s="261">
        <v>813</v>
      </c>
    </row>
    <row r="96" spans="1:18" ht="16.5">
      <c r="A96" s="250" t="s">
        <v>117</v>
      </c>
      <c r="B96" s="251" t="s">
        <v>581</v>
      </c>
      <c r="C96" s="252" t="s">
        <v>69</v>
      </c>
      <c r="D96" s="253">
        <v>0.76392740476002818</v>
      </c>
      <c r="E96" s="254">
        <v>41</v>
      </c>
      <c r="F96" s="227" t="s">
        <v>123</v>
      </c>
      <c r="G96" s="255" t="s">
        <v>335</v>
      </c>
      <c r="H96" s="256">
        <v>9</v>
      </c>
      <c r="I96" s="228">
        <v>1802.2489999999998</v>
      </c>
      <c r="J96" s="257">
        <v>3.6974400449119524E-2</v>
      </c>
      <c r="K96" s="257">
        <v>0.36120512596523729</v>
      </c>
      <c r="L96" s="257">
        <v>0.22576039225194644</v>
      </c>
      <c r="M96" s="258">
        <v>15.867000000000001</v>
      </c>
      <c r="N96" s="259">
        <v>0.33291737157296247</v>
      </c>
      <c r="O96" s="259">
        <v>46.94134939178771</v>
      </c>
      <c r="P96" s="260">
        <v>12</v>
      </c>
      <c r="Q96" s="261">
        <v>9</v>
      </c>
      <c r="R96" s="261">
        <v>1202</v>
      </c>
    </row>
    <row r="97" spans="1:18" ht="16.5">
      <c r="A97" s="250" t="s">
        <v>117</v>
      </c>
      <c r="B97" s="251" t="s">
        <v>583</v>
      </c>
      <c r="C97" s="252" t="s">
        <v>69</v>
      </c>
      <c r="D97" s="253">
        <v>0.78294275989498563</v>
      </c>
      <c r="E97" s="254">
        <v>225</v>
      </c>
      <c r="F97" s="227" t="s">
        <v>123</v>
      </c>
      <c r="G97" s="255" t="s">
        <v>333</v>
      </c>
      <c r="H97" s="256">
        <v>12</v>
      </c>
      <c r="I97" s="228">
        <v>1892.78</v>
      </c>
      <c r="J97" s="257">
        <v>1.6174623597963234E-2</v>
      </c>
      <c r="K97" s="257">
        <v>0.34448847744056832</v>
      </c>
      <c r="L97" s="257">
        <v>0.25042530035186339</v>
      </c>
      <c r="M97" s="258">
        <v>14.002000000000001</v>
      </c>
      <c r="N97" s="259">
        <v>0.31699405107830808</v>
      </c>
      <c r="O97" s="259">
        <v>21.87258952440326</v>
      </c>
      <c r="P97" s="260">
        <v>3</v>
      </c>
      <c r="Q97" s="261">
        <v>6</v>
      </c>
      <c r="R97" s="261">
        <v>414</v>
      </c>
    </row>
    <row r="98" spans="1:18" ht="16.5">
      <c r="A98" s="250" t="s">
        <v>117</v>
      </c>
      <c r="B98" s="251" t="s">
        <v>585</v>
      </c>
      <c r="C98" s="252" t="s">
        <v>69</v>
      </c>
      <c r="D98" s="253">
        <v>0.75567723316704116</v>
      </c>
      <c r="E98" s="254">
        <v>1631</v>
      </c>
      <c r="F98" s="227" t="s">
        <v>120</v>
      </c>
      <c r="G98" s="255" t="s">
        <v>264</v>
      </c>
      <c r="H98" s="256">
        <v>3</v>
      </c>
      <c r="I98" s="228">
        <v>2291.6089999999999</v>
      </c>
      <c r="J98" s="257">
        <v>4.860266418458669E-2</v>
      </c>
      <c r="K98" s="257">
        <v>0.3414908805566354</v>
      </c>
      <c r="L98" s="257">
        <v>0.25047903023596085</v>
      </c>
      <c r="M98" s="258">
        <v>13.372999999999999</v>
      </c>
      <c r="N98" s="259">
        <v>0.30546223199507422</v>
      </c>
      <c r="O98" s="259">
        <v>49.179419351206946</v>
      </c>
      <c r="P98" s="260">
        <v>15</v>
      </c>
      <c r="Q98" s="261">
        <v>7</v>
      </c>
      <c r="R98" s="261">
        <v>1127</v>
      </c>
    </row>
    <row r="99" spans="1:18" ht="16.5">
      <c r="A99" s="250" t="s">
        <v>117</v>
      </c>
      <c r="B99" s="251" t="s">
        <v>587</v>
      </c>
      <c r="C99" s="252" t="s">
        <v>66</v>
      </c>
      <c r="D99" s="253">
        <v>0.81957103354605487</v>
      </c>
      <c r="E99" s="254">
        <v>3642</v>
      </c>
      <c r="F99" s="227" t="s">
        <v>119</v>
      </c>
      <c r="G99" s="255" t="s">
        <v>240</v>
      </c>
      <c r="H99" s="256">
        <v>3</v>
      </c>
      <c r="I99" s="228">
        <v>1827.0360000000001</v>
      </c>
      <c r="J99" s="257">
        <v>2.298846190675409E-2</v>
      </c>
      <c r="K99" s="257">
        <v>0.39837189991843008</v>
      </c>
      <c r="L99" s="257">
        <v>0.21400782469529883</v>
      </c>
      <c r="M99" s="258">
        <v>14.278</v>
      </c>
      <c r="N99" s="259">
        <v>0.1094669180027104</v>
      </c>
      <c r="O99" s="259">
        <v>29.610801319733163</v>
      </c>
      <c r="P99" s="260">
        <v>5</v>
      </c>
      <c r="Q99" s="261">
        <v>2</v>
      </c>
      <c r="R99" s="261">
        <v>541</v>
      </c>
    </row>
    <row r="100" spans="1:18" ht="16.5">
      <c r="A100" s="250" t="s">
        <v>117</v>
      </c>
      <c r="B100" s="251" t="s">
        <v>589</v>
      </c>
      <c r="C100" s="252" t="s">
        <v>69</v>
      </c>
      <c r="D100" s="253">
        <v>0.7441060229593226</v>
      </c>
      <c r="E100" s="254">
        <v>7389</v>
      </c>
      <c r="F100" s="227" t="s">
        <v>122</v>
      </c>
      <c r="G100" s="255" t="s">
        <v>300</v>
      </c>
      <c r="H100" s="256">
        <v>2</v>
      </c>
      <c r="I100" s="228">
        <v>2003.5309999999999</v>
      </c>
      <c r="J100" s="257">
        <v>2.5774070777825387E-2</v>
      </c>
      <c r="K100" s="257">
        <v>0.3784662468128116</v>
      </c>
      <c r="L100" s="257">
        <v>0.1755516106983217</v>
      </c>
      <c r="M100" s="258">
        <v>11.987</v>
      </c>
      <c r="N100" s="259">
        <v>4.9911880574845115E-2</v>
      </c>
      <c r="O100" s="259">
        <v>16.021713664525279</v>
      </c>
      <c r="P100" s="260">
        <v>17</v>
      </c>
      <c r="Q100" s="261">
        <v>1</v>
      </c>
      <c r="R100" s="261">
        <v>339</v>
      </c>
    </row>
    <row r="101" spans="1:18" ht="16.5">
      <c r="A101" s="250" t="s">
        <v>117</v>
      </c>
      <c r="B101" s="251" t="s">
        <v>593</v>
      </c>
      <c r="C101" s="252" t="s">
        <v>69</v>
      </c>
      <c r="D101" s="253">
        <v>0.79148930931592132</v>
      </c>
      <c r="E101" s="254">
        <v>1201</v>
      </c>
      <c r="F101" s="227" t="s">
        <v>122</v>
      </c>
      <c r="G101" s="255" t="s">
        <v>317</v>
      </c>
      <c r="H101" s="256">
        <v>2</v>
      </c>
      <c r="I101" s="228">
        <v>1975.6499999999999</v>
      </c>
      <c r="J101" s="257">
        <v>3.8333374332416979E-2</v>
      </c>
      <c r="K101" s="257">
        <v>0.35097403247686698</v>
      </c>
      <c r="L101" s="257">
        <v>0.24295801381823703</v>
      </c>
      <c r="M101" s="258">
        <v>10.413</v>
      </c>
      <c r="N101" s="259">
        <v>0.20246501151519755</v>
      </c>
      <c r="O101" s="259">
        <v>17.361374737428189</v>
      </c>
      <c r="P101" s="260">
        <v>12</v>
      </c>
      <c r="Q101" s="261">
        <v>4</v>
      </c>
      <c r="R101" s="261">
        <v>343</v>
      </c>
    </row>
    <row r="102" spans="1:18" ht="16.5">
      <c r="A102" s="250" t="s">
        <v>117</v>
      </c>
      <c r="B102" s="251" t="s">
        <v>595</v>
      </c>
      <c r="C102" s="252" t="s">
        <v>69</v>
      </c>
      <c r="D102" s="253">
        <v>0.77565384252339276</v>
      </c>
      <c r="E102" s="254">
        <v>5600</v>
      </c>
      <c r="F102" s="227" t="s">
        <v>119</v>
      </c>
      <c r="G102" s="255" t="s">
        <v>237</v>
      </c>
      <c r="H102" s="256">
        <v>2</v>
      </c>
      <c r="I102" s="228">
        <v>1030.3689999999999</v>
      </c>
      <c r="J102" s="257">
        <v>3.3787119941473841E-2</v>
      </c>
      <c r="K102" s="257">
        <v>0.36068563224433181</v>
      </c>
      <c r="L102" s="257">
        <v>0.17275364456811104</v>
      </c>
      <c r="M102" s="258">
        <v>12.289</v>
      </c>
      <c r="N102" s="259">
        <v>0.19410521861585511</v>
      </c>
      <c r="O102" s="259">
        <v>27.368835824835571</v>
      </c>
      <c r="P102" s="260">
        <v>7</v>
      </c>
      <c r="Q102" s="261">
        <v>2</v>
      </c>
      <c r="R102" s="261">
        <v>282</v>
      </c>
    </row>
    <row r="103" spans="1:18" ht="16.5">
      <c r="A103" s="250" t="s">
        <v>117</v>
      </c>
      <c r="B103" s="251" t="s">
        <v>597</v>
      </c>
      <c r="C103" s="252" t="s">
        <v>69</v>
      </c>
      <c r="D103" s="253">
        <v>0.79361711761918696</v>
      </c>
      <c r="E103" s="254">
        <v>2451</v>
      </c>
      <c r="F103" s="227" t="s">
        <v>123</v>
      </c>
      <c r="G103" s="255" t="s">
        <v>332</v>
      </c>
      <c r="H103" s="256">
        <v>13</v>
      </c>
      <c r="I103" s="228">
        <v>2185.5820000000003</v>
      </c>
      <c r="J103" s="257">
        <v>3.5167265405621345E-2</v>
      </c>
      <c r="K103" s="257">
        <v>0.39532385119393021</v>
      </c>
      <c r="L103" s="257">
        <v>0.10167321869192701</v>
      </c>
      <c r="M103" s="258">
        <v>13.297000000000001</v>
      </c>
      <c r="N103" s="259">
        <v>4.5754403174989536E-2</v>
      </c>
      <c r="O103" s="259">
        <v>39.303032327316011</v>
      </c>
      <c r="P103" s="260">
        <v>43</v>
      </c>
      <c r="Q103" s="261">
        <v>1</v>
      </c>
      <c r="R103" s="261">
        <v>973</v>
      </c>
    </row>
    <row r="104" spans="1:18" ht="16.5">
      <c r="A104" s="250" t="s">
        <v>117</v>
      </c>
      <c r="B104" s="251" t="s">
        <v>599</v>
      </c>
      <c r="C104" s="252" t="s">
        <v>69</v>
      </c>
      <c r="D104" s="253">
        <v>0.78310344827586209</v>
      </c>
      <c r="E104" s="254">
        <v>2100</v>
      </c>
      <c r="F104" s="227" t="s">
        <v>121</v>
      </c>
      <c r="G104" s="255" t="s">
        <v>275</v>
      </c>
      <c r="H104" s="256">
        <v>1</v>
      </c>
      <c r="I104" s="228">
        <v>1978.5409999999999</v>
      </c>
      <c r="J104" s="257">
        <v>2.0542259536223077E-2</v>
      </c>
      <c r="K104" s="257">
        <v>0.39022815592136867</v>
      </c>
      <c r="L104" s="257">
        <v>0.17942514206175156</v>
      </c>
      <c r="M104" s="258">
        <v>12.061999999999999</v>
      </c>
      <c r="N104" s="259">
        <v>0</v>
      </c>
      <c r="O104" s="259">
        <v>8.2889361403175368</v>
      </c>
      <c r="P104" s="260">
        <v>5</v>
      </c>
      <c r="Q104" s="261">
        <v>0</v>
      </c>
      <c r="R104" s="261">
        <v>164</v>
      </c>
    </row>
    <row r="105" spans="1:18" ht="16.5">
      <c r="A105" s="250" t="s">
        <v>117</v>
      </c>
      <c r="B105" s="251" t="s">
        <v>895</v>
      </c>
      <c r="C105" s="252" t="s">
        <v>66</v>
      </c>
      <c r="D105" s="253">
        <v>0.83347617789203765</v>
      </c>
      <c r="E105" s="254">
        <v>2782</v>
      </c>
      <c r="F105" s="227" t="s">
        <v>118</v>
      </c>
      <c r="G105" s="255" t="s">
        <v>203</v>
      </c>
      <c r="H105" s="256">
        <v>6</v>
      </c>
      <c r="I105" s="228">
        <v>931.90800000000002</v>
      </c>
      <c r="J105" s="257">
        <v>2.195510455321896E-2</v>
      </c>
      <c r="K105" s="257">
        <v>0.39489049352646649</v>
      </c>
      <c r="L105" s="257">
        <v>0.15610276670867249</v>
      </c>
      <c r="M105" s="258">
        <v>11.587</v>
      </c>
      <c r="N105" s="259">
        <v>0.32192018954660762</v>
      </c>
      <c r="O105" s="259">
        <v>9.335685496851621</v>
      </c>
      <c r="P105" s="260">
        <v>22</v>
      </c>
      <c r="Q105" s="261">
        <v>4</v>
      </c>
      <c r="R105" s="261">
        <v>101</v>
      </c>
    </row>
    <row r="106" spans="1:18" ht="16.5">
      <c r="A106" s="250" t="s">
        <v>117</v>
      </c>
      <c r="B106" s="251" t="s">
        <v>603</v>
      </c>
      <c r="C106" s="252" t="s">
        <v>66</v>
      </c>
      <c r="D106" s="253">
        <v>0.8327849395958965</v>
      </c>
      <c r="E106" s="254">
        <v>9727</v>
      </c>
      <c r="F106" s="227" t="s">
        <v>122</v>
      </c>
      <c r="G106" s="255" t="s">
        <v>305</v>
      </c>
      <c r="H106" s="256">
        <v>3</v>
      </c>
      <c r="I106" s="228">
        <v>1929.337</v>
      </c>
      <c r="J106" s="257">
        <v>1.3344092888433927E-2</v>
      </c>
      <c r="K106" s="257">
        <v>0.38230496338218178</v>
      </c>
      <c r="L106" s="257">
        <v>0.23064918155822442</v>
      </c>
      <c r="M106" s="258">
        <v>11.061</v>
      </c>
      <c r="N106" s="259">
        <v>5.1831276754657173E-2</v>
      </c>
      <c r="O106" s="259">
        <v>13.165144295682921</v>
      </c>
      <c r="P106" s="260">
        <v>11</v>
      </c>
      <c r="Q106" s="261">
        <v>1</v>
      </c>
      <c r="R106" s="261">
        <v>254</v>
      </c>
    </row>
    <row r="107" spans="1:18" ht="16.5">
      <c r="A107" s="250" t="s">
        <v>117</v>
      </c>
      <c r="B107" s="251" t="s">
        <v>607</v>
      </c>
      <c r="C107" s="252" t="s">
        <v>69</v>
      </c>
      <c r="D107" s="253">
        <v>0.78137931034482766</v>
      </c>
      <c r="E107" s="254">
        <v>5387</v>
      </c>
      <c r="F107" s="227" t="s">
        <v>121</v>
      </c>
      <c r="G107" s="255" t="s">
        <v>284</v>
      </c>
      <c r="H107" s="256">
        <v>1</v>
      </c>
      <c r="I107" s="228">
        <v>1779.902</v>
      </c>
      <c r="J107" s="257">
        <v>1.835335084420104E-2</v>
      </c>
      <c r="K107" s="257">
        <v>0.39751879822814951</v>
      </c>
      <c r="L107" s="257">
        <v>0.26181216718673272</v>
      </c>
      <c r="M107" s="258">
        <v>12.638</v>
      </c>
      <c r="N107" s="259">
        <v>0</v>
      </c>
      <c r="O107" s="259">
        <v>15.057008756661883</v>
      </c>
      <c r="P107" s="260">
        <v>8</v>
      </c>
      <c r="Q107" s="261">
        <v>0</v>
      </c>
      <c r="R107" s="261">
        <v>268</v>
      </c>
    </row>
    <row r="108" spans="1:18" ht="16.5">
      <c r="A108" s="250" t="s">
        <v>117</v>
      </c>
      <c r="B108" s="251" t="s">
        <v>613</v>
      </c>
      <c r="C108" s="252" t="s">
        <v>66</v>
      </c>
      <c r="D108" s="253">
        <v>0.83531250000000001</v>
      </c>
      <c r="E108" s="254">
        <v>9856</v>
      </c>
      <c r="F108" s="227" t="s">
        <v>124</v>
      </c>
      <c r="G108" s="255" t="s">
        <v>346</v>
      </c>
      <c r="H108" s="256">
        <v>1</v>
      </c>
      <c r="I108" s="228">
        <v>2588.2469999999998</v>
      </c>
      <c r="J108" s="257">
        <v>5.1530400645959018E-3</v>
      </c>
      <c r="K108" s="257">
        <v>0.33096044092095772</v>
      </c>
      <c r="L108" s="257">
        <v>0.19704456336663387</v>
      </c>
      <c r="M108" s="258">
        <v>12.204000000000001</v>
      </c>
      <c r="N108" s="259">
        <v>0</v>
      </c>
      <c r="O108" s="259">
        <v>3.8636188895418409</v>
      </c>
      <c r="P108" s="260">
        <v>9</v>
      </c>
      <c r="Q108" s="261">
        <v>0</v>
      </c>
      <c r="R108" s="261">
        <v>100</v>
      </c>
    </row>
    <row r="109" spans="1:18" ht="16.5">
      <c r="A109" s="250" t="s">
        <v>117</v>
      </c>
      <c r="B109" s="251" t="s">
        <v>615</v>
      </c>
      <c r="C109" s="252" t="s">
        <v>69</v>
      </c>
      <c r="D109" s="253">
        <v>0.73961569293089213</v>
      </c>
      <c r="E109" s="254">
        <v>5514</v>
      </c>
      <c r="F109" s="227" t="s">
        <v>123</v>
      </c>
      <c r="G109" s="255" t="s">
        <v>336</v>
      </c>
      <c r="H109" s="256">
        <v>2</v>
      </c>
      <c r="I109" s="228">
        <v>1973.191</v>
      </c>
      <c r="J109" s="257">
        <v>1.4760948059064022E-2</v>
      </c>
      <c r="K109" s="257">
        <v>0.35504678120407873</v>
      </c>
      <c r="L109" s="257">
        <v>0.21437357052611733</v>
      </c>
      <c r="M109" s="258">
        <v>15.808999999999999</v>
      </c>
      <c r="N109" s="259">
        <v>5.067933109364476E-2</v>
      </c>
      <c r="O109" s="259">
        <v>75.562882660624339</v>
      </c>
      <c r="P109" s="260">
        <v>8</v>
      </c>
      <c r="Q109" s="261">
        <v>1</v>
      </c>
      <c r="R109" s="261">
        <v>1491</v>
      </c>
    </row>
    <row r="110" spans="1:18" ht="16.5">
      <c r="A110" s="250" t="s">
        <v>117</v>
      </c>
      <c r="B110" s="251" t="s">
        <v>619</v>
      </c>
      <c r="C110" s="252" t="s">
        <v>66</v>
      </c>
      <c r="D110" s="253">
        <v>0.81484709734326577</v>
      </c>
      <c r="E110" s="254">
        <v>9746</v>
      </c>
      <c r="F110" s="227" t="s">
        <v>119</v>
      </c>
      <c r="G110" s="255" t="s">
        <v>237</v>
      </c>
      <c r="H110" s="256">
        <v>2</v>
      </c>
      <c r="I110" s="228">
        <v>1776.34</v>
      </c>
      <c r="J110" s="257">
        <v>1.0813138759580928E-2</v>
      </c>
      <c r="K110" s="257">
        <v>0.35245313391976874</v>
      </c>
      <c r="L110" s="257">
        <v>0.20660459146334598</v>
      </c>
      <c r="M110" s="258">
        <v>9.9760000000000009</v>
      </c>
      <c r="N110" s="259">
        <v>0</v>
      </c>
      <c r="O110" s="259">
        <v>5.0103020818086632</v>
      </c>
      <c r="P110" s="260">
        <v>1</v>
      </c>
      <c r="Q110" s="261">
        <v>0</v>
      </c>
      <c r="R110" s="261">
        <v>89</v>
      </c>
    </row>
    <row r="111" spans="1:18" ht="16.5">
      <c r="A111" s="250" t="s">
        <v>117</v>
      </c>
      <c r="B111" s="251" t="s">
        <v>623</v>
      </c>
      <c r="C111" s="252" t="s">
        <v>66</v>
      </c>
      <c r="D111" s="253">
        <v>0.81833333333333336</v>
      </c>
      <c r="E111" s="254">
        <v>1493</v>
      </c>
      <c r="F111" s="227" t="s">
        <v>122</v>
      </c>
      <c r="G111" s="255" t="s">
        <v>307</v>
      </c>
      <c r="H111" s="256">
        <v>1</v>
      </c>
      <c r="I111" s="228">
        <v>1998.299</v>
      </c>
      <c r="J111" s="257">
        <v>1.5227207551307855E-2</v>
      </c>
      <c r="K111" s="257">
        <v>0.3909321142350955</v>
      </c>
      <c r="L111" s="257">
        <v>6.9559160065635825E-2</v>
      </c>
      <c r="M111" s="258">
        <v>11.464</v>
      </c>
      <c r="N111" s="259">
        <v>0</v>
      </c>
      <c r="O111" s="259">
        <v>12.110299809988396</v>
      </c>
      <c r="P111" s="260">
        <v>36</v>
      </c>
      <c r="Q111" s="261">
        <v>0</v>
      </c>
      <c r="R111" s="261">
        <v>242</v>
      </c>
    </row>
    <row r="112" spans="1:18" ht="16.5">
      <c r="A112" s="250" t="s">
        <v>117</v>
      </c>
      <c r="B112" s="251" t="s">
        <v>625</v>
      </c>
      <c r="C112" s="252" t="s">
        <v>69</v>
      </c>
      <c r="D112" s="253">
        <v>0.78727272727272724</v>
      </c>
      <c r="E112" s="254">
        <v>6299</v>
      </c>
      <c r="F112" s="227" t="s">
        <v>118</v>
      </c>
      <c r="G112" s="255" t="s">
        <v>219</v>
      </c>
      <c r="H112" s="256">
        <v>1</v>
      </c>
      <c r="I112" s="228">
        <v>1594.048</v>
      </c>
      <c r="J112" s="257">
        <v>2.3372117062988727E-2</v>
      </c>
      <c r="K112" s="257">
        <v>0.32313662312154451</v>
      </c>
      <c r="L112" s="257">
        <v>0.2101567832336291</v>
      </c>
      <c r="M112" s="258">
        <v>9.3000000000000007</v>
      </c>
      <c r="N112" s="259">
        <v>0.94100052194162287</v>
      </c>
      <c r="O112" s="259">
        <v>10.162805636969527</v>
      </c>
      <c r="P112" s="260">
        <v>7</v>
      </c>
      <c r="Q112" s="261">
        <v>15</v>
      </c>
      <c r="R112" s="261">
        <v>162</v>
      </c>
    </row>
    <row r="113" spans="1:18" ht="16.5">
      <c r="A113" s="250" t="s">
        <v>117</v>
      </c>
      <c r="B113" s="251" t="s">
        <v>1164</v>
      </c>
      <c r="C113" s="252" t="s">
        <v>66</v>
      </c>
      <c r="D113" s="253">
        <v>0.80364250067124221</v>
      </c>
      <c r="E113" s="254">
        <v>3507</v>
      </c>
      <c r="F113" s="227" t="s">
        <v>118</v>
      </c>
      <c r="G113" s="255" t="s">
        <v>216</v>
      </c>
      <c r="H113" s="256">
        <v>5</v>
      </c>
      <c r="I113" s="228">
        <v>552.49400000000003</v>
      </c>
      <c r="J113" s="257">
        <v>3.0139726991701331E-2</v>
      </c>
      <c r="K113" s="257">
        <v>0.34189007301517138</v>
      </c>
      <c r="L113" s="257">
        <v>0.29182136940544762</v>
      </c>
      <c r="M113" s="258">
        <v>13.423999999999999</v>
      </c>
      <c r="N113" s="259">
        <v>0</v>
      </c>
      <c r="O113" s="259">
        <v>18.823733832403608</v>
      </c>
      <c r="P113" s="260">
        <v>4</v>
      </c>
      <c r="Q113" s="261">
        <v>0</v>
      </c>
      <c r="R113" s="261">
        <v>124</v>
      </c>
    </row>
    <row r="114" spans="1:18" ht="16.5">
      <c r="A114" s="250" t="s">
        <v>117</v>
      </c>
      <c r="B114" s="251" t="s">
        <v>627</v>
      </c>
      <c r="C114" s="252" t="s">
        <v>66</v>
      </c>
      <c r="D114" s="253">
        <v>0.81099999999999994</v>
      </c>
      <c r="E114" s="254">
        <v>3426</v>
      </c>
      <c r="F114" s="227" t="s">
        <v>124</v>
      </c>
      <c r="G114" s="255" t="s">
        <v>344</v>
      </c>
      <c r="H114" s="256">
        <v>1</v>
      </c>
      <c r="I114" s="228">
        <v>2886.8960000000002</v>
      </c>
      <c r="J114" s="257">
        <v>1.4572851484307857E-2</v>
      </c>
      <c r="K114" s="257">
        <v>0.33053135173081388</v>
      </c>
      <c r="L114" s="257">
        <v>0.24524610515931297</v>
      </c>
      <c r="M114" s="258">
        <v>13.542</v>
      </c>
      <c r="N114" s="259">
        <v>0</v>
      </c>
      <c r="O114" s="259">
        <v>1.7319640194866734</v>
      </c>
      <c r="P114" s="260">
        <v>13</v>
      </c>
      <c r="Q114" s="261">
        <v>0</v>
      </c>
      <c r="R114" s="261">
        <v>50</v>
      </c>
    </row>
    <row r="115" spans="1:18" ht="16.5">
      <c r="A115" s="250" t="s">
        <v>117</v>
      </c>
      <c r="B115" s="251" t="s">
        <v>633</v>
      </c>
      <c r="C115" s="252" t="s">
        <v>66</v>
      </c>
      <c r="D115" s="253">
        <v>0.82240000000000002</v>
      </c>
      <c r="E115" s="254">
        <v>4101</v>
      </c>
      <c r="F115" s="227" t="s">
        <v>122</v>
      </c>
      <c r="G115" s="255" t="s">
        <v>310</v>
      </c>
      <c r="H115" s="256">
        <v>1</v>
      </c>
      <c r="I115" s="228">
        <v>2063.6819999999998</v>
      </c>
      <c r="J115" s="257">
        <v>1.3602320796521307E-2</v>
      </c>
      <c r="K115" s="257">
        <v>0.37270356542139105</v>
      </c>
      <c r="L115" s="257">
        <v>0.19334374191372511</v>
      </c>
      <c r="M115" s="258">
        <v>9.6319999999999997</v>
      </c>
      <c r="N115" s="259">
        <v>0</v>
      </c>
      <c r="O115" s="259">
        <v>7.3654758824276225</v>
      </c>
      <c r="P115" s="260">
        <v>2</v>
      </c>
      <c r="Q115" s="261">
        <v>0</v>
      </c>
      <c r="R115" s="261">
        <v>152</v>
      </c>
    </row>
    <row r="116" spans="1:18" ht="16.5">
      <c r="A116" s="250" t="s">
        <v>117</v>
      </c>
      <c r="B116" s="251" t="s">
        <v>635</v>
      </c>
      <c r="C116" s="252" t="s">
        <v>66</v>
      </c>
      <c r="D116" s="253">
        <v>0.8076000000000001</v>
      </c>
      <c r="E116" s="254">
        <v>6370</v>
      </c>
      <c r="F116" s="227" t="s">
        <v>122</v>
      </c>
      <c r="G116" s="255" t="s">
        <v>298</v>
      </c>
      <c r="H116" s="256">
        <v>1</v>
      </c>
      <c r="I116" s="228">
        <v>1818.2729999999999</v>
      </c>
      <c r="J116" s="257">
        <v>2.2214408450208604E-3</v>
      </c>
      <c r="K116" s="257">
        <v>0.35858550458748983</v>
      </c>
      <c r="L116" s="257">
        <v>0.23925211083407921</v>
      </c>
      <c r="M116" s="258">
        <v>13.397</v>
      </c>
      <c r="N116" s="259">
        <v>0.1099944837766386</v>
      </c>
      <c r="O116" s="259">
        <v>3.794809690294032</v>
      </c>
      <c r="P116" s="260">
        <v>37</v>
      </c>
      <c r="Q116" s="261">
        <v>2</v>
      </c>
      <c r="R116" s="261">
        <v>70</v>
      </c>
    </row>
    <row r="117" spans="1:18" ht="16.5">
      <c r="A117" s="250" t="s">
        <v>117</v>
      </c>
      <c r="B117" s="251" t="s">
        <v>643</v>
      </c>
      <c r="C117" s="252" t="s">
        <v>69</v>
      </c>
      <c r="D117" s="253">
        <v>0.71250000000000002</v>
      </c>
      <c r="E117" s="254">
        <v>6444</v>
      </c>
      <c r="F117" s="227" t="s">
        <v>122</v>
      </c>
      <c r="G117" s="255" t="s">
        <v>315</v>
      </c>
      <c r="H117" s="256">
        <v>1</v>
      </c>
      <c r="I117" s="228">
        <v>2113.5010000000002</v>
      </c>
      <c r="J117" s="257">
        <v>1.5979284197359157E-2</v>
      </c>
      <c r="K117" s="257">
        <v>0.40986128347327067</v>
      </c>
      <c r="L117" s="257">
        <v>0.24982245099481853</v>
      </c>
      <c r="M117" s="258">
        <v>14.412000000000001</v>
      </c>
      <c r="N117" s="259">
        <v>0.28388914885774835</v>
      </c>
      <c r="O117" s="259">
        <v>19.588351271184635</v>
      </c>
      <c r="P117" s="260">
        <v>23</v>
      </c>
      <c r="Q117" s="261">
        <v>6</v>
      </c>
      <c r="R117" s="261">
        <v>414</v>
      </c>
    </row>
    <row r="118" spans="1:18" ht="16.5">
      <c r="A118" s="250" t="s">
        <v>117</v>
      </c>
      <c r="B118" s="251" t="s">
        <v>645</v>
      </c>
      <c r="C118" s="252" t="s">
        <v>69</v>
      </c>
      <c r="D118" s="253">
        <v>0.75913043478260878</v>
      </c>
      <c r="E118" s="254">
        <v>2467</v>
      </c>
      <c r="F118" s="227" t="s">
        <v>123</v>
      </c>
      <c r="G118" s="255" t="s">
        <v>333</v>
      </c>
      <c r="H118" s="256">
        <v>1</v>
      </c>
      <c r="I118" s="228">
        <v>2122.0909999999999</v>
      </c>
      <c r="J118" s="257">
        <v>2.9684376931566857E-2</v>
      </c>
      <c r="K118" s="257">
        <v>0.40989947687794759</v>
      </c>
      <c r="L118" s="257">
        <v>0.33504689478443667</v>
      </c>
      <c r="M118" s="258">
        <v>16.456</v>
      </c>
      <c r="N118" s="259">
        <v>0.1884933303991205</v>
      </c>
      <c r="O118" s="259">
        <v>52.024159190157256</v>
      </c>
      <c r="P118" s="260">
        <v>50</v>
      </c>
      <c r="Q118" s="261">
        <v>4</v>
      </c>
      <c r="R118" s="261">
        <v>1104</v>
      </c>
    </row>
    <row r="119" spans="1:18" ht="16.5">
      <c r="A119" s="250" t="s">
        <v>117</v>
      </c>
      <c r="B119" s="251" t="s">
        <v>1178</v>
      </c>
      <c r="C119" s="252" t="s">
        <v>66</v>
      </c>
      <c r="D119" s="253">
        <v>0.84072781840212418</v>
      </c>
      <c r="E119" s="254">
        <v>4870</v>
      </c>
      <c r="F119" s="227" t="s">
        <v>119</v>
      </c>
      <c r="G119" s="255" t="s">
        <v>226</v>
      </c>
      <c r="H119" s="256">
        <v>13</v>
      </c>
      <c r="I119" s="228">
        <v>1531.6969999999997</v>
      </c>
      <c r="J119" s="257">
        <v>1.9520704519429343E-2</v>
      </c>
      <c r="K119" s="257">
        <v>0.37787143725761235</v>
      </c>
      <c r="L119" s="257">
        <v>0.19540704620044325</v>
      </c>
      <c r="M119" s="258">
        <v>12.587</v>
      </c>
      <c r="N119" s="259">
        <v>0.19586119186758222</v>
      </c>
      <c r="O119" s="259">
        <v>15.14659883775969</v>
      </c>
      <c r="P119" s="260">
        <v>15</v>
      </c>
      <c r="Q119" s="261">
        <v>3</v>
      </c>
      <c r="R119" s="261">
        <v>243</v>
      </c>
    </row>
    <row r="120" spans="1:18" ht="16.5">
      <c r="A120" s="250" t="s">
        <v>117</v>
      </c>
      <c r="B120" s="251" t="s">
        <v>647</v>
      </c>
      <c r="C120" s="252" t="s">
        <v>69</v>
      </c>
      <c r="D120" s="253">
        <v>0.76666666666666661</v>
      </c>
      <c r="E120" s="254">
        <v>3304</v>
      </c>
      <c r="F120" s="227" t="s">
        <v>124</v>
      </c>
      <c r="G120" s="255" t="s">
        <v>344</v>
      </c>
      <c r="H120" s="256">
        <v>1</v>
      </c>
      <c r="I120" s="228">
        <v>2598.2020000000002</v>
      </c>
      <c r="J120" s="257">
        <v>2.0748179032201709E-2</v>
      </c>
      <c r="K120" s="257">
        <v>0.36783248384489187</v>
      </c>
      <c r="L120" s="257">
        <v>0.26441362141973562</v>
      </c>
      <c r="M120" s="258">
        <v>15.613</v>
      </c>
      <c r="N120" s="259">
        <v>0</v>
      </c>
      <c r="O120" s="259">
        <v>5.8501994841047766</v>
      </c>
      <c r="P120" s="260">
        <v>9</v>
      </c>
      <c r="Q120" s="261">
        <v>0</v>
      </c>
      <c r="R120" s="261">
        <v>152</v>
      </c>
    </row>
    <row r="121" spans="1:18" ht="16.5">
      <c r="A121" s="250" t="s">
        <v>117</v>
      </c>
      <c r="B121" s="251" t="s">
        <v>649</v>
      </c>
      <c r="C121" s="252" t="s">
        <v>69</v>
      </c>
      <c r="D121" s="253">
        <v>0.79730962294054386</v>
      </c>
      <c r="E121" s="254">
        <v>7662</v>
      </c>
      <c r="F121" s="227" t="s">
        <v>118</v>
      </c>
      <c r="G121" s="255" t="s">
        <v>219</v>
      </c>
      <c r="H121" s="256">
        <v>2</v>
      </c>
      <c r="I121" s="228">
        <v>1106.018</v>
      </c>
      <c r="J121" s="257">
        <v>4.9190874277436299E-2</v>
      </c>
      <c r="K121" s="257">
        <v>0.31750752745123312</v>
      </c>
      <c r="L121" s="257">
        <v>0.2287485375464052</v>
      </c>
      <c r="M121" s="258">
        <v>11.571999999999999</v>
      </c>
      <c r="N121" s="259">
        <v>0.72331553374357382</v>
      </c>
      <c r="O121" s="259">
        <v>11.573048539897181</v>
      </c>
      <c r="P121" s="260">
        <v>6</v>
      </c>
      <c r="Q121" s="261">
        <v>8</v>
      </c>
      <c r="R121" s="261">
        <v>128</v>
      </c>
    </row>
    <row r="122" spans="1:18" ht="16.5">
      <c r="A122" s="250" t="s">
        <v>117</v>
      </c>
      <c r="B122" s="251" t="s">
        <v>651</v>
      </c>
      <c r="C122" s="252" t="s">
        <v>69</v>
      </c>
      <c r="D122" s="253">
        <v>0.74003332056360238</v>
      </c>
      <c r="E122" s="254">
        <v>1675</v>
      </c>
      <c r="F122" s="227" t="s">
        <v>121</v>
      </c>
      <c r="G122" s="255" t="s">
        <v>286</v>
      </c>
      <c r="H122" s="256">
        <v>3</v>
      </c>
      <c r="I122" s="228">
        <v>2067.8719999999998</v>
      </c>
      <c r="J122" s="257">
        <v>2.0103390110747174E-2</v>
      </c>
      <c r="K122" s="257">
        <v>0.3932915986516749</v>
      </c>
      <c r="L122" s="257">
        <v>0.36027375001934359</v>
      </c>
      <c r="M122" s="258">
        <v>14.013</v>
      </c>
      <c r="N122" s="259">
        <v>0</v>
      </c>
      <c r="O122" s="259">
        <v>20.5525293635196</v>
      </c>
      <c r="P122" s="260">
        <v>8</v>
      </c>
      <c r="Q122" s="261">
        <v>0</v>
      </c>
      <c r="R122" s="261">
        <v>431</v>
      </c>
    </row>
    <row r="123" spans="1:18" ht="16.5">
      <c r="A123" s="250" t="s">
        <v>117</v>
      </c>
      <c r="B123" s="251" t="s">
        <v>653</v>
      </c>
      <c r="C123" s="252" t="s">
        <v>66</v>
      </c>
      <c r="D123" s="253">
        <v>0.83380952380952367</v>
      </c>
      <c r="E123" s="254">
        <v>2781</v>
      </c>
      <c r="F123" s="227" t="s">
        <v>118</v>
      </c>
      <c r="G123" s="255" t="s">
        <v>203</v>
      </c>
      <c r="H123" s="256">
        <v>1</v>
      </c>
      <c r="I123" s="228">
        <v>1303.9849999999999</v>
      </c>
      <c r="J123" s="257">
        <v>4.8486494460945065E-2</v>
      </c>
      <c r="K123" s="257">
        <v>0.3173048701921472</v>
      </c>
      <c r="L123" s="257">
        <v>0.18021679697235782</v>
      </c>
      <c r="M123" s="258">
        <v>11.683</v>
      </c>
      <c r="N123" s="259">
        <v>0.61350398969313302</v>
      </c>
      <c r="O123" s="259">
        <v>16.334543725579667</v>
      </c>
      <c r="P123" s="260">
        <v>11</v>
      </c>
      <c r="Q123" s="261">
        <v>8</v>
      </c>
      <c r="R123" s="261">
        <v>213</v>
      </c>
    </row>
    <row r="124" spans="1:18" ht="16.5">
      <c r="A124" s="250" t="s">
        <v>117</v>
      </c>
      <c r="B124" s="251" t="s">
        <v>655</v>
      </c>
      <c r="C124" s="252" t="s">
        <v>66</v>
      </c>
      <c r="D124" s="253">
        <v>0.81867240930103824</v>
      </c>
      <c r="E124" s="254">
        <v>3812</v>
      </c>
      <c r="F124" s="227" t="s">
        <v>122</v>
      </c>
      <c r="G124" s="255" t="s">
        <v>291</v>
      </c>
      <c r="H124" s="256">
        <v>2</v>
      </c>
      <c r="I124" s="228">
        <v>1960.2659999999998</v>
      </c>
      <c r="J124" s="257">
        <v>1.2641153245885056E-2</v>
      </c>
      <c r="K124" s="257">
        <v>0.37107664717921357</v>
      </c>
      <c r="L124" s="257">
        <v>0.29485794274858618</v>
      </c>
      <c r="M124" s="258">
        <v>14.86</v>
      </c>
      <c r="N124" s="259">
        <v>0</v>
      </c>
      <c r="O124" s="259">
        <v>9.896616071492339</v>
      </c>
      <c r="P124" s="260">
        <v>3</v>
      </c>
      <c r="Q124" s="261">
        <v>0</v>
      </c>
      <c r="R124" s="261">
        <v>194</v>
      </c>
    </row>
    <row r="125" spans="1:18" ht="16.5">
      <c r="A125" s="250" t="s">
        <v>117</v>
      </c>
      <c r="B125" s="251" t="s">
        <v>661</v>
      </c>
      <c r="C125" s="252" t="s">
        <v>69</v>
      </c>
      <c r="D125" s="253">
        <v>0.74681067976136195</v>
      </c>
      <c r="E125" s="254">
        <v>2260</v>
      </c>
      <c r="F125" s="227" t="s">
        <v>123</v>
      </c>
      <c r="G125" s="255" t="s">
        <v>332</v>
      </c>
      <c r="H125" s="256">
        <v>10</v>
      </c>
      <c r="I125" s="228">
        <v>1687.4639999999999</v>
      </c>
      <c r="J125" s="257">
        <v>7.4281990126154589E-3</v>
      </c>
      <c r="K125" s="257">
        <v>0.36824715363499205</v>
      </c>
      <c r="L125" s="257">
        <v>0.18546357769887326</v>
      </c>
      <c r="M125" s="258">
        <v>13.359</v>
      </c>
      <c r="N125" s="259">
        <v>0.237042093935041</v>
      </c>
      <c r="O125" s="259">
        <v>31.941422157746775</v>
      </c>
      <c r="P125" s="260">
        <v>2</v>
      </c>
      <c r="Q125" s="261">
        <v>5</v>
      </c>
      <c r="R125" s="261">
        <v>701</v>
      </c>
    </row>
    <row r="126" spans="1:18" ht="16.5">
      <c r="A126" s="250" t="s">
        <v>117</v>
      </c>
      <c r="B126" s="251" t="s">
        <v>663</v>
      </c>
      <c r="C126" s="252" t="s">
        <v>69</v>
      </c>
      <c r="D126" s="253">
        <v>0.76296892726697407</v>
      </c>
      <c r="E126" s="254">
        <v>2618</v>
      </c>
      <c r="F126" s="227" t="s">
        <v>120</v>
      </c>
      <c r="G126" s="255" t="s">
        <v>254</v>
      </c>
      <c r="H126" s="256">
        <v>2</v>
      </c>
      <c r="I126" s="228">
        <v>2408.2469999999998</v>
      </c>
      <c r="J126" s="257">
        <v>3.4624557133259848E-2</v>
      </c>
      <c r="K126" s="257">
        <v>0.33937362992615205</v>
      </c>
      <c r="L126" s="257">
        <v>0.26201631311073992</v>
      </c>
      <c r="M126" s="258">
        <v>13.018000000000001</v>
      </c>
      <c r="N126" s="259">
        <v>8.3047959781534036E-2</v>
      </c>
      <c r="O126" s="259">
        <v>47.12971717602057</v>
      </c>
      <c r="P126" s="260">
        <v>6</v>
      </c>
      <c r="Q126" s="261">
        <v>2</v>
      </c>
      <c r="R126" s="261">
        <v>1135</v>
      </c>
    </row>
    <row r="127" spans="1:18" ht="16.5">
      <c r="A127" s="250" t="s">
        <v>117</v>
      </c>
      <c r="B127" s="251" t="s">
        <v>665</v>
      </c>
      <c r="C127" s="252" t="s">
        <v>69</v>
      </c>
      <c r="D127" s="253">
        <v>0.78363636363636358</v>
      </c>
      <c r="E127" s="254">
        <v>9058</v>
      </c>
      <c r="F127" s="227" t="s">
        <v>119</v>
      </c>
      <c r="G127" s="255" t="s">
        <v>242</v>
      </c>
      <c r="H127" s="256">
        <v>1</v>
      </c>
      <c r="I127" s="228">
        <v>1537.095</v>
      </c>
      <c r="J127" s="257">
        <v>1.3023594910536953E-2</v>
      </c>
      <c r="K127" s="257">
        <v>0.35407049588199413</v>
      </c>
      <c r="L127" s="257">
        <v>0.18281238309928793</v>
      </c>
      <c r="M127" s="258">
        <v>10.647</v>
      </c>
      <c r="N127" s="259">
        <v>6.5057787579817769E-2</v>
      </c>
      <c r="O127" s="259">
        <v>29.145888835758363</v>
      </c>
      <c r="P127" s="260">
        <v>26</v>
      </c>
      <c r="Q127" s="261">
        <v>1</v>
      </c>
      <c r="R127" s="261">
        <v>448</v>
      </c>
    </row>
    <row r="128" spans="1:18" ht="16.5">
      <c r="A128" s="250" t="s">
        <v>117</v>
      </c>
      <c r="B128" s="251" t="s">
        <v>855</v>
      </c>
      <c r="C128" s="252" t="s">
        <v>69</v>
      </c>
      <c r="D128" s="253">
        <v>0.77107844056685715</v>
      </c>
      <c r="E128" s="254">
        <v>9116</v>
      </c>
      <c r="F128" s="227" t="s">
        <v>122</v>
      </c>
      <c r="G128" s="255" t="s">
        <v>292</v>
      </c>
      <c r="H128" s="256">
        <v>2</v>
      </c>
      <c r="I128" s="228">
        <v>2094.1869999999999</v>
      </c>
      <c r="J128" s="257">
        <v>1.2104749795604686E-2</v>
      </c>
      <c r="K128" s="257">
        <v>0.3482487293901117</v>
      </c>
      <c r="L128" s="257">
        <v>0.21392549948977815</v>
      </c>
      <c r="M128" s="258">
        <v>10.832000000000001</v>
      </c>
      <c r="N128" s="259">
        <v>0</v>
      </c>
      <c r="O128" s="259">
        <v>3.1038297917043702</v>
      </c>
      <c r="P128" s="260">
        <v>6</v>
      </c>
      <c r="Q128" s="261">
        <v>0</v>
      </c>
      <c r="R128" s="261">
        <v>65</v>
      </c>
    </row>
    <row r="129" spans="1:18" ht="16.5">
      <c r="A129" s="250" t="s">
        <v>117</v>
      </c>
      <c r="B129" s="251" t="s">
        <v>667</v>
      </c>
      <c r="C129" s="252" t="s">
        <v>69</v>
      </c>
      <c r="D129" s="253">
        <v>0.78734097092337962</v>
      </c>
      <c r="E129" s="254">
        <v>2278</v>
      </c>
      <c r="F129" s="227" t="s">
        <v>120</v>
      </c>
      <c r="G129" s="255" t="s">
        <v>262</v>
      </c>
      <c r="H129" s="256">
        <v>2</v>
      </c>
      <c r="I129" s="228">
        <v>807.10299999999995</v>
      </c>
      <c r="J129" s="257">
        <v>2.505523488892954E-2</v>
      </c>
      <c r="K129" s="257">
        <v>0.35601597926375966</v>
      </c>
      <c r="L129" s="257">
        <v>0.13752891514465937</v>
      </c>
      <c r="M129" s="258">
        <v>11.553000000000001</v>
      </c>
      <c r="N129" s="259">
        <v>0.37169977066124155</v>
      </c>
      <c r="O129" s="259">
        <v>17.841588991739592</v>
      </c>
      <c r="P129" s="260">
        <v>3</v>
      </c>
      <c r="Q129" s="261">
        <v>3</v>
      </c>
      <c r="R129" s="261">
        <v>144</v>
      </c>
    </row>
    <row r="130" spans="1:18" ht="16.5">
      <c r="A130" s="250" t="s">
        <v>117</v>
      </c>
      <c r="B130" s="251" t="s">
        <v>669</v>
      </c>
      <c r="C130" s="252" t="s">
        <v>69</v>
      </c>
      <c r="D130" s="253">
        <v>0.79293028608603333</v>
      </c>
      <c r="E130" s="254">
        <v>6470</v>
      </c>
      <c r="F130" s="227" t="s">
        <v>122</v>
      </c>
      <c r="G130" s="255" t="s">
        <v>315</v>
      </c>
      <c r="H130" s="256">
        <v>2</v>
      </c>
      <c r="I130" s="228">
        <v>1670.36</v>
      </c>
      <c r="J130" s="257">
        <v>1.9208646952058366E-2</v>
      </c>
      <c r="K130" s="257">
        <v>0.35829925301156484</v>
      </c>
      <c r="L130" s="257">
        <v>0.22629852247419718</v>
      </c>
      <c r="M130" s="258">
        <v>11.076000000000001</v>
      </c>
      <c r="N130" s="259">
        <v>0.11973466797576571</v>
      </c>
      <c r="O130" s="259">
        <v>8.0222227543763029</v>
      </c>
      <c r="P130" s="260">
        <v>9</v>
      </c>
      <c r="Q130" s="261">
        <v>2</v>
      </c>
      <c r="R130" s="261">
        <v>134</v>
      </c>
    </row>
    <row r="131" spans="1:18" ht="16.5">
      <c r="A131" s="250" t="s">
        <v>117</v>
      </c>
      <c r="B131" s="251" t="s">
        <v>671</v>
      </c>
      <c r="C131" s="252" t="s">
        <v>66</v>
      </c>
      <c r="D131" s="253">
        <v>0.82306717022681375</v>
      </c>
      <c r="E131" s="254">
        <v>4852</v>
      </c>
      <c r="F131" s="227" t="s">
        <v>122</v>
      </c>
      <c r="G131" s="255" t="s">
        <v>302</v>
      </c>
      <c r="H131" s="256">
        <v>2</v>
      </c>
      <c r="I131" s="228">
        <v>1940.5629999999999</v>
      </c>
      <c r="J131" s="257">
        <v>2.4133689502559921E-2</v>
      </c>
      <c r="K131" s="257">
        <v>0.37157627839073898</v>
      </c>
      <c r="L131" s="257">
        <v>0.21952392166603196</v>
      </c>
      <c r="M131" s="258">
        <v>10.327</v>
      </c>
      <c r="N131" s="259">
        <v>0.10306287402161127</v>
      </c>
      <c r="O131" s="259">
        <v>4.0709835238536449</v>
      </c>
      <c r="P131" s="260">
        <v>1</v>
      </c>
      <c r="Q131" s="261">
        <v>2</v>
      </c>
      <c r="R131" s="261">
        <v>79</v>
      </c>
    </row>
    <row r="132" spans="1:18" ht="16.5">
      <c r="A132" s="250" t="s">
        <v>117</v>
      </c>
      <c r="B132" s="251" t="s">
        <v>673</v>
      </c>
      <c r="C132" s="252" t="s">
        <v>66</v>
      </c>
      <c r="D132" s="253">
        <v>0.80635981646554222</v>
      </c>
      <c r="E132" s="254">
        <v>153</v>
      </c>
      <c r="F132" s="227" t="s">
        <v>120</v>
      </c>
      <c r="G132" s="255" t="s">
        <v>264</v>
      </c>
      <c r="H132" s="256">
        <v>16</v>
      </c>
      <c r="I132" s="228">
        <v>2036.4349999999997</v>
      </c>
      <c r="J132" s="257">
        <v>2.0449989003307585E-2</v>
      </c>
      <c r="K132" s="257">
        <v>0.36551364612350812</v>
      </c>
      <c r="L132" s="257">
        <v>0.19759276664828293</v>
      </c>
      <c r="M132" s="258">
        <v>11.715999999999999</v>
      </c>
      <c r="N132" s="259">
        <v>9.8210843950334789E-2</v>
      </c>
      <c r="O132" s="259">
        <v>8.3479217357784563</v>
      </c>
      <c r="P132" s="260">
        <v>2</v>
      </c>
      <c r="Q132" s="261">
        <v>2</v>
      </c>
      <c r="R132" s="261">
        <v>177</v>
      </c>
    </row>
    <row r="133" spans="1:18" ht="16.5">
      <c r="A133" s="250" t="s">
        <v>117</v>
      </c>
      <c r="B133" s="251" t="s">
        <v>675</v>
      </c>
      <c r="C133" s="252" t="s">
        <v>69</v>
      </c>
      <c r="D133" s="253">
        <v>0.72</v>
      </c>
      <c r="E133" s="254">
        <v>7474</v>
      </c>
      <c r="F133" s="227" t="s">
        <v>122</v>
      </c>
      <c r="G133" s="255" t="s">
        <v>307</v>
      </c>
      <c r="H133" s="256">
        <v>1</v>
      </c>
      <c r="I133" s="228">
        <v>1648.4110000000001</v>
      </c>
      <c r="J133" s="257">
        <v>2.7085780302594085E-2</v>
      </c>
      <c r="K133" s="257">
        <v>0.38858192691593674</v>
      </c>
      <c r="L133" s="257">
        <v>0.20504595031214909</v>
      </c>
      <c r="M133" s="258">
        <v>14.539</v>
      </c>
      <c r="N133" s="259">
        <v>0.36398689404523504</v>
      </c>
      <c r="O133" s="259">
        <v>15.408778514581618</v>
      </c>
      <c r="P133" s="260">
        <v>12</v>
      </c>
      <c r="Q133" s="261">
        <v>6</v>
      </c>
      <c r="R133" s="261">
        <v>254</v>
      </c>
    </row>
    <row r="134" spans="1:18" ht="16.5">
      <c r="A134" s="250" t="s">
        <v>117</v>
      </c>
      <c r="B134" s="251" t="s">
        <v>899</v>
      </c>
      <c r="C134" s="252" t="s">
        <v>66</v>
      </c>
      <c r="D134" s="253">
        <v>0.83845196782973064</v>
      </c>
      <c r="E134" s="254">
        <v>5375</v>
      </c>
      <c r="F134" s="227" t="s">
        <v>119</v>
      </c>
      <c r="G134" s="255" t="s">
        <v>228</v>
      </c>
      <c r="H134" s="256">
        <v>6</v>
      </c>
      <c r="I134" s="228">
        <v>1039.5509999999999</v>
      </c>
      <c r="J134" s="257">
        <v>2.4731096317630628E-2</v>
      </c>
      <c r="K134" s="257">
        <v>0.38273519176353182</v>
      </c>
      <c r="L134" s="257">
        <v>0.22788858354797631</v>
      </c>
      <c r="M134" s="258">
        <v>12.846</v>
      </c>
      <c r="N134" s="259">
        <v>0.19239075331561417</v>
      </c>
      <c r="O134" s="259">
        <v>16.737995538458431</v>
      </c>
      <c r="P134" s="260">
        <v>16</v>
      </c>
      <c r="Q134" s="261">
        <v>2</v>
      </c>
      <c r="R134" s="261">
        <v>174</v>
      </c>
    </row>
    <row r="135" spans="1:18" ht="16.5">
      <c r="A135" s="250" t="s">
        <v>117</v>
      </c>
      <c r="B135" s="251" t="s">
        <v>687</v>
      </c>
      <c r="C135" s="252" t="s">
        <v>66</v>
      </c>
      <c r="D135" s="253">
        <v>0.80959999999999999</v>
      </c>
      <c r="E135" s="254">
        <v>617</v>
      </c>
      <c r="F135" s="227" t="s">
        <v>122</v>
      </c>
      <c r="G135" s="255" t="s">
        <v>293</v>
      </c>
      <c r="H135" s="256">
        <v>1</v>
      </c>
      <c r="I135" s="228">
        <v>2033.6990000000001</v>
      </c>
      <c r="J135" s="257">
        <v>1.4749688233355471E-2</v>
      </c>
      <c r="K135" s="257">
        <v>0.36093089876568563</v>
      </c>
      <c r="L135" s="257">
        <v>0.26159230053218296</v>
      </c>
      <c r="M135" s="258">
        <v>8.3209999999999997</v>
      </c>
      <c r="N135" s="259">
        <v>9.8342970124880816E-2</v>
      </c>
      <c r="O135" s="259">
        <v>2.6552601933717819</v>
      </c>
      <c r="P135" s="260">
        <v>19</v>
      </c>
      <c r="Q135" s="261">
        <v>2</v>
      </c>
      <c r="R135" s="261">
        <v>54</v>
      </c>
    </row>
    <row r="136" spans="1:18" ht="16.5">
      <c r="A136" s="250" t="s">
        <v>117</v>
      </c>
      <c r="B136" s="251" t="s">
        <v>689</v>
      </c>
      <c r="C136" s="252" t="s">
        <v>66</v>
      </c>
      <c r="D136" s="253">
        <v>0.830603240162467</v>
      </c>
      <c r="E136" s="254">
        <v>6384</v>
      </c>
      <c r="F136" s="227" t="s">
        <v>123</v>
      </c>
      <c r="G136" s="255" t="s">
        <v>337</v>
      </c>
      <c r="H136" s="256">
        <v>5</v>
      </c>
      <c r="I136" s="228">
        <v>2505.8620000000001</v>
      </c>
      <c r="J136" s="257">
        <v>4.5402095893685421E-2</v>
      </c>
      <c r="K136" s="257">
        <v>0.33035660012100893</v>
      </c>
      <c r="L136" s="257">
        <v>0.21230219381594037</v>
      </c>
      <c r="M136" s="258">
        <v>11.51</v>
      </c>
      <c r="N136" s="259">
        <v>0</v>
      </c>
      <c r="O136" s="259">
        <v>41.742123069825873</v>
      </c>
      <c r="P136" s="260">
        <v>5</v>
      </c>
      <c r="Q136" s="261">
        <v>0</v>
      </c>
      <c r="R136" s="261">
        <v>1108</v>
      </c>
    </row>
    <row r="137" spans="1:18" ht="16.5">
      <c r="A137" s="250" t="s">
        <v>117</v>
      </c>
      <c r="B137" s="251" t="s">
        <v>1209</v>
      </c>
      <c r="C137" s="252" t="s">
        <v>69</v>
      </c>
      <c r="D137" s="253">
        <v>0.76577193963534529</v>
      </c>
      <c r="E137" s="254">
        <v>9753</v>
      </c>
      <c r="F137" s="227" t="s">
        <v>118</v>
      </c>
      <c r="G137" s="255" t="s">
        <v>216</v>
      </c>
      <c r="H137" s="256">
        <v>4</v>
      </c>
      <c r="I137" s="228">
        <v>404.95100000000002</v>
      </c>
      <c r="J137" s="257">
        <v>1.3172465298779022E-2</v>
      </c>
      <c r="K137" s="257">
        <v>0.35251369307945429</v>
      </c>
      <c r="L137" s="257">
        <v>0.26372881747463295</v>
      </c>
      <c r="M137" s="258">
        <v>14.605</v>
      </c>
      <c r="N137" s="259">
        <v>0.98777382942627623</v>
      </c>
      <c r="O137" s="259">
        <v>45.437596153608709</v>
      </c>
      <c r="P137" s="260">
        <v>0</v>
      </c>
      <c r="Q137" s="261">
        <v>5</v>
      </c>
      <c r="R137" s="261">
        <v>235</v>
      </c>
    </row>
    <row r="138" spans="1:18" ht="16.5">
      <c r="A138" s="250" t="s">
        <v>117</v>
      </c>
      <c r="B138" s="251" t="s">
        <v>701</v>
      </c>
      <c r="C138" s="252" t="s">
        <v>66</v>
      </c>
      <c r="D138" s="253">
        <v>0.842812932779061</v>
      </c>
      <c r="E138" s="254">
        <v>2008</v>
      </c>
      <c r="F138" s="227" t="s">
        <v>122</v>
      </c>
      <c r="G138" s="255" t="s">
        <v>292</v>
      </c>
      <c r="H138" s="256">
        <v>11</v>
      </c>
      <c r="I138" s="228">
        <v>2022.1070000000002</v>
      </c>
      <c r="J138" s="257">
        <v>1.4886822923786984E-2</v>
      </c>
      <c r="K138" s="257">
        <v>0.38897305096091889</v>
      </c>
      <c r="L138" s="257">
        <v>0.15379997200939416</v>
      </c>
      <c r="M138" s="258">
        <v>11.448</v>
      </c>
      <c r="N138" s="259">
        <v>9.8906734411185943E-2</v>
      </c>
      <c r="O138" s="259">
        <v>19.979160351059562</v>
      </c>
      <c r="P138" s="260">
        <v>9</v>
      </c>
      <c r="Q138" s="261">
        <v>2</v>
      </c>
      <c r="R138" s="261">
        <v>404</v>
      </c>
    </row>
    <row r="139" spans="1:18" ht="16.5">
      <c r="A139" s="250" t="s">
        <v>117</v>
      </c>
      <c r="B139" s="251" t="s">
        <v>703</v>
      </c>
      <c r="C139" s="252" t="s">
        <v>66</v>
      </c>
      <c r="D139" s="253">
        <v>0.8188519264169799</v>
      </c>
      <c r="E139" s="254">
        <v>2036</v>
      </c>
      <c r="F139" s="227" t="s">
        <v>122</v>
      </c>
      <c r="G139" s="255" t="s">
        <v>300</v>
      </c>
      <c r="H139" s="256">
        <v>13</v>
      </c>
      <c r="I139" s="228">
        <v>2140.6830000000004</v>
      </c>
      <c r="J139" s="257">
        <v>2.5749488390824065E-2</v>
      </c>
      <c r="K139" s="257">
        <v>0.38205504328107442</v>
      </c>
      <c r="L139" s="257">
        <v>0.17684674405751075</v>
      </c>
      <c r="M139" s="258">
        <v>11.395</v>
      </c>
      <c r="N139" s="259">
        <v>4.6714062754737613E-2</v>
      </c>
      <c r="O139" s="259">
        <v>3.2232703300768955</v>
      </c>
      <c r="P139" s="260">
        <v>22</v>
      </c>
      <c r="Q139" s="261">
        <v>1</v>
      </c>
      <c r="R139" s="261">
        <v>70</v>
      </c>
    </row>
    <row r="140" spans="1:18" ht="16.5">
      <c r="A140" s="250" t="s">
        <v>117</v>
      </c>
      <c r="B140" s="251" t="s">
        <v>827</v>
      </c>
      <c r="C140" s="252" t="s">
        <v>66</v>
      </c>
      <c r="D140" s="253">
        <v>0.80469402339658458</v>
      </c>
      <c r="E140" s="254">
        <v>1356</v>
      </c>
      <c r="F140" s="227" t="s">
        <v>120</v>
      </c>
      <c r="G140" s="255" t="s">
        <v>816</v>
      </c>
      <c r="H140" s="256">
        <v>3</v>
      </c>
      <c r="I140" s="228">
        <v>2327.6190000000001</v>
      </c>
      <c r="J140" s="257">
        <v>1.0695320492866001E-2</v>
      </c>
      <c r="K140" s="257">
        <v>0.36401774517114965</v>
      </c>
      <c r="L140" s="257">
        <v>0.24445581514844136</v>
      </c>
      <c r="M140" s="258">
        <v>11.624000000000001</v>
      </c>
      <c r="N140" s="259">
        <v>0.38666121903971395</v>
      </c>
      <c r="O140" s="259">
        <v>56.237726191442839</v>
      </c>
      <c r="P140" s="260">
        <v>1</v>
      </c>
      <c r="Q140" s="261">
        <v>9</v>
      </c>
      <c r="R140" s="261">
        <v>1309</v>
      </c>
    </row>
    <row r="141" spans="1:18" ht="16.5">
      <c r="A141" s="250" t="s">
        <v>117</v>
      </c>
      <c r="B141" s="251" t="s">
        <v>707</v>
      </c>
      <c r="C141" s="252" t="s">
        <v>66</v>
      </c>
      <c r="D141" s="253">
        <v>0.83134686581807582</v>
      </c>
      <c r="E141" s="254">
        <v>3240</v>
      </c>
      <c r="F141" s="227" t="s">
        <v>121</v>
      </c>
      <c r="G141" s="255" t="s">
        <v>278</v>
      </c>
      <c r="H141" s="256">
        <v>3</v>
      </c>
      <c r="I141" s="228">
        <v>2207.779</v>
      </c>
      <c r="J141" s="257">
        <v>2.6982424232155286E-2</v>
      </c>
      <c r="K141" s="257">
        <v>0.38670600869219052</v>
      </c>
      <c r="L141" s="257">
        <v>0.32273314464944058</v>
      </c>
      <c r="M141" s="258">
        <v>11.388999999999999</v>
      </c>
      <c r="N141" s="259">
        <v>0</v>
      </c>
      <c r="O141" s="259">
        <v>5.842976131216032</v>
      </c>
      <c r="P141" s="260">
        <v>1</v>
      </c>
      <c r="Q141" s="261">
        <v>0</v>
      </c>
      <c r="R141" s="261">
        <v>129</v>
      </c>
    </row>
    <row r="142" spans="1:18" ht="16.5">
      <c r="A142" s="250" t="s">
        <v>117</v>
      </c>
      <c r="B142" s="251" t="s">
        <v>715</v>
      </c>
      <c r="C142" s="252" t="s">
        <v>69</v>
      </c>
      <c r="D142" s="253">
        <v>0.750352530114482</v>
      </c>
      <c r="E142" s="254">
        <v>7643</v>
      </c>
      <c r="F142" s="227" t="s">
        <v>122</v>
      </c>
      <c r="G142" s="255" t="s">
        <v>315</v>
      </c>
      <c r="H142" s="256">
        <v>14</v>
      </c>
      <c r="I142" s="228">
        <v>2263.4300000000003</v>
      </c>
      <c r="J142" s="257">
        <v>2.4365970405828035E-2</v>
      </c>
      <c r="K142" s="257">
        <v>0.37669133743304062</v>
      </c>
      <c r="L142" s="257">
        <v>0.26243356322042211</v>
      </c>
      <c r="M142" s="258">
        <v>11.865</v>
      </c>
      <c r="N142" s="259">
        <v>0.13254220364667782</v>
      </c>
      <c r="O142" s="259">
        <v>12.326424939141036</v>
      </c>
      <c r="P142" s="260">
        <v>14</v>
      </c>
      <c r="Q142" s="261">
        <v>3</v>
      </c>
      <c r="R142" s="261">
        <v>279</v>
      </c>
    </row>
    <row r="143" spans="1:18" ht="16.5">
      <c r="A143" s="250" t="s">
        <v>117</v>
      </c>
      <c r="B143" s="251" t="s">
        <v>717</v>
      </c>
      <c r="C143" s="252" t="s">
        <v>69</v>
      </c>
      <c r="D143" s="253">
        <v>0.78608258215619997</v>
      </c>
      <c r="E143" s="254">
        <v>5354</v>
      </c>
      <c r="F143" s="227" t="s">
        <v>121</v>
      </c>
      <c r="G143" s="255" t="s">
        <v>272</v>
      </c>
      <c r="H143" s="256">
        <v>2</v>
      </c>
      <c r="I143" s="228">
        <v>2186.9659999999999</v>
      </c>
      <c r="J143" s="257">
        <v>1.6530159011681853E-2</v>
      </c>
      <c r="K143" s="257">
        <v>0.36019148373784221</v>
      </c>
      <c r="L143" s="257">
        <v>0.26978014290116992</v>
      </c>
      <c r="M143" s="258">
        <v>11.343</v>
      </c>
      <c r="N143" s="259">
        <v>4.5725447949350836E-2</v>
      </c>
      <c r="O143" s="259">
        <v>18.061551939993581</v>
      </c>
      <c r="P143" s="260">
        <v>3</v>
      </c>
      <c r="Q143" s="261">
        <v>1</v>
      </c>
      <c r="R143" s="261">
        <v>395</v>
      </c>
    </row>
    <row r="144" spans="1:18" ht="16.5">
      <c r="A144" s="250" t="s">
        <v>117</v>
      </c>
      <c r="B144" s="251" t="s">
        <v>1224</v>
      </c>
      <c r="C144" s="252" t="s">
        <v>69</v>
      </c>
      <c r="D144" s="253">
        <v>0.79855998326151045</v>
      </c>
      <c r="E144" s="254">
        <v>7103</v>
      </c>
      <c r="F144" s="227" t="s">
        <v>118</v>
      </c>
      <c r="G144" s="255" t="s">
        <v>216</v>
      </c>
      <c r="H144" s="256">
        <v>5</v>
      </c>
      <c r="I144" s="228">
        <v>720.01700000000005</v>
      </c>
      <c r="J144" s="257">
        <v>2.8080913998410215E-2</v>
      </c>
      <c r="K144" s="257">
        <v>0.36534915171095839</v>
      </c>
      <c r="L144" s="257">
        <v>0.19305099740700565</v>
      </c>
      <c r="M144" s="258">
        <v>13.64</v>
      </c>
      <c r="N144" s="259">
        <v>0.27777121929065562</v>
      </c>
      <c r="O144" s="259">
        <v>21.666155104671137</v>
      </c>
      <c r="P144" s="260">
        <v>13</v>
      </c>
      <c r="Q144" s="261">
        <v>2</v>
      </c>
      <c r="R144" s="261">
        <v>156</v>
      </c>
    </row>
    <row r="145" spans="1:18" ht="16.5">
      <c r="A145" s="250" t="s">
        <v>117</v>
      </c>
      <c r="B145" s="251" t="s">
        <v>725</v>
      </c>
      <c r="C145" s="252" t="s">
        <v>66</v>
      </c>
      <c r="D145" s="253">
        <v>0.84269230769230763</v>
      </c>
      <c r="E145" s="254">
        <v>3021</v>
      </c>
      <c r="F145" s="227" t="s">
        <v>123</v>
      </c>
      <c r="G145" s="255" t="s">
        <v>335</v>
      </c>
      <c r="H145" s="256">
        <v>1</v>
      </c>
      <c r="I145" s="228">
        <v>2158.761</v>
      </c>
      <c r="J145" s="257">
        <v>1.5648035467546E-2</v>
      </c>
      <c r="K145" s="257">
        <v>0.38482316131772348</v>
      </c>
      <c r="L145" s="257">
        <v>6.3462328622760925E-2</v>
      </c>
      <c r="M145" s="258">
        <v>10.138</v>
      </c>
      <c r="N145" s="259">
        <v>0</v>
      </c>
      <c r="O145" s="259">
        <v>14.545380428866373</v>
      </c>
      <c r="P145" s="260">
        <v>27</v>
      </c>
      <c r="Q145" s="261">
        <v>0</v>
      </c>
      <c r="R145" s="261">
        <v>314</v>
      </c>
    </row>
    <row r="146" spans="1:18" ht="16.5">
      <c r="A146" s="250" t="s">
        <v>117</v>
      </c>
      <c r="B146" s="251" t="s">
        <v>731</v>
      </c>
      <c r="C146" s="252" t="s">
        <v>69</v>
      </c>
      <c r="D146" s="253">
        <v>0.77932501729960424</v>
      </c>
      <c r="E146" s="254">
        <v>4283</v>
      </c>
      <c r="F146" s="227" t="s">
        <v>118</v>
      </c>
      <c r="G146" s="255" t="s">
        <v>213</v>
      </c>
      <c r="H146" s="256">
        <v>5</v>
      </c>
      <c r="I146" s="228">
        <v>552.82399999999996</v>
      </c>
      <c r="J146" s="257">
        <v>3.5613435790199162E-2</v>
      </c>
      <c r="K146" s="257">
        <v>0.38127934332127617</v>
      </c>
      <c r="L146" s="257">
        <v>0.24775664103933911</v>
      </c>
      <c r="M146" s="258">
        <v>12.183</v>
      </c>
      <c r="N146" s="259">
        <v>0.36177879397421242</v>
      </c>
      <c r="O146" s="259">
        <v>27.133409548065934</v>
      </c>
      <c r="P146" s="260">
        <v>12</v>
      </c>
      <c r="Q146" s="261">
        <v>2</v>
      </c>
      <c r="R146" s="261">
        <v>196</v>
      </c>
    </row>
    <row r="147" spans="1:18" ht="16.5">
      <c r="A147" s="250" t="s">
        <v>117</v>
      </c>
      <c r="B147" s="251" t="s">
        <v>733</v>
      </c>
      <c r="C147" s="252" t="s">
        <v>69</v>
      </c>
      <c r="D147" s="253">
        <v>0.73541666666666661</v>
      </c>
      <c r="E147" s="254">
        <v>4158</v>
      </c>
      <c r="F147" s="227" t="s">
        <v>123</v>
      </c>
      <c r="G147" s="255" t="s">
        <v>336</v>
      </c>
      <c r="H147" s="256">
        <v>1</v>
      </c>
      <c r="I147" s="228">
        <v>1501.0260000000001</v>
      </c>
      <c r="J147" s="257">
        <v>2.7453065216821202E-2</v>
      </c>
      <c r="K147" s="257">
        <v>0.40662199557423506</v>
      </c>
      <c r="L147" s="257">
        <v>0.22384688872810996</v>
      </c>
      <c r="M147" s="258">
        <v>14.193</v>
      </c>
      <c r="N147" s="259">
        <v>0</v>
      </c>
      <c r="O147" s="259">
        <v>21.718477894453525</v>
      </c>
      <c r="P147" s="260">
        <v>39</v>
      </c>
      <c r="Q147" s="261">
        <v>0</v>
      </c>
      <c r="R147" s="261">
        <v>326</v>
      </c>
    </row>
    <row r="148" spans="1:18" ht="16.5">
      <c r="A148" s="250" t="s">
        <v>117</v>
      </c>
      <c r="B148" s="251" t="s">
        <v>735</v>
      </c>
      <c r="C148" s="252" t="s">
        <v>69</v>
      </c>
      <c r="D148" s="253">
        <v>0.77585268488806836</v>
      </c>
      <c r="E148" s="254">
        <v>9889</v>
      </c>
      <c r="F148" s="227" t="s">
        <v>121</v>
      </c>
      <c r="G148" s="255" t="s">
        <v>287</v>
      </c>
      <c r="H148" s="256">
        <v>3</v>
      </c>
      <c r="I148" s="228">
        <v>2332.9360000000001</v>
      </c>
      <c r="J148" s="257">
        <v>3.9292525420213151E-2</v>
      </c>
      <c r="K148" s="257">
        <v>0.39018643114037621</v>
      </c>
      <c r="L148" s="257">
        <v>0.24665841098856897</v>
      </c>
      <c r="M148" s="258">
        <v>11.673</v>
      </c>
      <c r="N148" s="259">
        <v>0</v>
      </c>
      <c r="O148" s="259">
        <v>21.475085471697465</v>
      </c>
      <c r="P148" s="260">
        <v>12</v>
      </c>
      <c r="Q148" s="261">
        <v>0</v>
      </c>
      <c r="R148" s="261">
        <v>530</v>
      </c>
    </row>
    <row r="149" spans="1:18" ht="16.5">
      <c r="A149" s="250" t="s">
        <v>117</v>
      </c>
      <c r="B149" s="251" t="s">
        <v>737</v>
      </c>
      <c r="C149" s="252" t="s">
        <v>69</v>
      </c>
      <c r="D149" s="253">
        <v>0.78392082128380991</v>
      </c>
      <c r="E149" s="254">
        <v>6302</v>
      </c>
      <c r="F149" s="227" t="s">
        <v>120</v>
      </c>
      <c r="G149" s="255" t="s">
        <v>244</v>
      </c>
      <c r="H149" s="256">
        <v>2</v>
      </c>
      <c r="I149" s="228">
        <v>2286.9460000000004</v>
      </c>
      <c r="J149" s="257">
        <v>1.8640224189265388E-2</v>
      </c>
      <c r="K149" s="257">
        <v>0.34551196503016512</v>
      </c>
      <c r="L149" s="257">
        <v>0.29996335724586415</v>
      </c>
      <c r="M149" s="258">
        <v>13.345000000000001</v>
      </c>
      <c r="N149" s="259">
        <v>4.3726436916306718E-2</v>
      </c>
      <c r="O149" s="259">
        <v>36.992565631195482</v>
      </c>
      <c r="P149" s="260">
        <v>1</v>
      </c>
      <c r="Q149" s="261">
        <v>1</v>
      </c>
      <c r="R149" s="261">
        <v>846</v>
      </c>
    </row>
    <row r="150" spans="1:18" ht="16.5">
      <c r="A150" s="250" t="s">
        <v>117</v>
      </c>
      <c r="B150" s="251" t="s">
        <v>747</v>
      </c>
      <c r="C150" s="252" t="s">
        <v>66</v>
      </c>
      <c r="D150" s="253">
        <v>0.84508545845272198</v>
      </c>
      <c r="E150" s="254">
        <v>1461</v>
      </c>
      <c r="F150" s="227" t="s">
        <v>123</v>
      </c>
      <c r="G150" s="255" t="s">
        <v>319</v>
      </c>
      <c r="H150" s="256">
        <v>2</v>
      </c>
      <c r="I150" s="228">
        <v>2289.44</v>
      </c>
      <c r="J150" s="257">
        <v>1.0100915743371543E-2</v>
      </c>
      <c r="K150" s="257">
        <v>0.33948841249021117</v>
      </c>
      <c r="L150" s="257">
        <v>0.28871689146690893</v>
      </c>
      <c r="M150" s="258">
        <v>12.94</v>
      </c>
      <c r="N150" s="259">
        <v>8.735760710042631E-2</v>
      </c>
      <c r="O150" s="259">
        <v>6.5081417289817596</v>
      </c>
      <c r="P150" s="260">
        <v>1</v>
      </c>
      <c r="Q150" s="261">
        <v>2</v>
      </c>
      <c r="R150" s="261">
        <v>149</v>
      </c>
    </row>
    <row r="151" spans="1:18" ht="16.5">
      <c r="A151" s="250" t="s">
        <v>117</v>
      </c>
      <c r="B151" s="251" t="s">
        <v>751</v>
      </c>
      <c r="C151" s="252" t="s">
        <v>66</v>
      </c>
      <c r="D151" s="253">
        <v>0.81732390877917505</v>
      </c>
      <c r="E151" s="254">
        <v>5108</v>
      </c>
      <c r="F151" s="227" t="s">
        <v>122</v>
      </c>
      <c r="G151" s="255" t="s">
        <v>296</v>
      </c>
      <c r="H151" s="256">
        <v>2</v>
      </c>
      <c r="I151" s="228">
        <v>1862.6670000000001</v>
      </c>
      <c r="J151" s="257">
        <v>1.4881426913399661E-2</v>
      </c>
      <c r="K151" s="257">
        <v>0.36039422680805316</v>
      </c>
      <c r="L151" s="257">
        <v>0.22709373172982611</v>
      </c>
      <c r="M151" s="258">
        <v>10.635999999999999</v>
      </c>
      <c r="N151" s="259">
        <v>5.3686461401850141E-2</v>
      </c>
      <c r="O151" s="259">
        <v>9.8246224365385757</v>
      </c>
      <c r="P151" s="260">
        <v>6</v>
      </c>
      <c r="Q151" s="261">
        <v>1</v>
      </c>
      <c r="R151" s="261">
        <v>183</v>
      </c>
    </row>
    <row r="152" spans="1:18" ht="16.5">
      <c r="A152" s="250" t="s">
        <v>117</v>
      </c>
      <c r="B152" s="251" t="s">
        <v>753</v>
      </c>
      <c r="C152" s="252" t="s">
        <v>69</v>
      </c>
      <c r="D152" s="253">
        <v>0.76090909090909087</v>
      </c>
      <c r="E152" s="254">
        <v>3694</v>
      </c>
      <c r="F152" s="227" t="s">
        <v>118</v>
      </c>
      <c r="G152" s="255" t="s">
        <v>216</v>
      </c>
      <c r="H152" s="256">
        <v>1</v>
      </c>
      <c r="I152" s="228">
        <v>870.89099999999996</v>
      </c>
      <c r="J152" s="257">
        <v>2.0322975469898079E-2</v>
      </c>
      <c r="K152" s="257">
        <v>0.38275584422063624</v>
      </c>
      <c r="L152" s="257">
        <v>0.1814233928241307</v>
      </c>
      <c r="M152" s="258">
        <v>13.205</v>
      </c>
      <c r="N152" s="259">
        <v>0.91859945733737058</v>
      </c>
      <c r="O152" s="259">
        <v>45.01137340953116</v>
      </c>
      <c r="P152" s="260">
        <v>22</v>
      </c>
      <c r="Q152" s="261">
        <v>8</v>
      </c>
      <c r="R152" s="261">
        <v>392</v>
      </c>
    </row>
    <row r="153" spans="1:18" ht="16.5">
      <c r="A153" s="250" t="s">
        <v>117</v>
      </c>
      <c r="B153" s="251" t="s">
        <v>755</v>
      </c>
      <c r="C153" s="252" t="s">
        <v>69</v>
      </c>
      <c r="D153" s="253">
        <v>0.77676061872991742</v>
      </c>
      <c r="E153" s="254">
        <v>8504</v>
      </c>
      <c r="F153" s="227" t="s">
        <v>123</v>
      </c>
      <c r="G153" s="255" t="s">
        <v>338</v>
      </c>
      <c r="H153" s="256">
        <v>11</v>
      </c>
      <c r="I153" s="228">
        <v>2052.2240000000002</v>
      </c>
      <c r="J153" s="257">
        <v>3.2956730878686204E-2</v>
      </c>
      <c r="K153" s="257">
        <v>0.36129301804818098</v>
      </c>
      <c r="L153" s="257">
        <v>0.22609617663568887</v>
      </c>
      <c r="M153" s="258">
        <v>14.724</v>
      </c>
      <c r="N153" s="259">
        <v>0.14618287282479883</v>
      </c>
      <c r="O153" s="259">
        <v>47.899254662259089</v>
      </c>
      <c r="P153" s="260">
        <v>0</v>
      </c>
      <c r="Q153" s="261">
        <v>5</v>
      </c>
      <c r="R153" s="261">
        <v>1590</v>
      </c>
    </row>
    <row r="154" spans="1:18" ht="16.5">
      <c r="A154" s="250" t="s">
        <v>117</v>
      </c>
      <c r="B154" s="251" t="s">
        <v>759</v>
      </c>
      <c r="C154" s="252" t="s">
        <v>66</v>
      </c>
      <c r="D154" s="253">
        <v>0.83825644956529155</v>
      </c>
      <c r="E154" s="254">
        <v>8089</v>
      </c>
      <c r="F154" s="227" t="s">
        <v>118</v>
      </c>
      <c r="G154" s="255" t="s">
        <v>214</v>
      </c>
      <c r="H154" s="256">
        <v>2</v>
      </c>
      <c r="I154" s="228">
        <v>1533.0650000000001</v>
      </c>
      <c r="J154" s="257">
        <v>9.1168078667403611E-3</v>
      </c>
      <c r="K154" s="257">
        <v>0.33020000330053251</v>
      </c>
      <c r="L154" s="257">
        <v>8.5364750934111694E-2</v>
      </c>
      <c r="M154" s="258">
        <v>11.943</v>
      </c>
      <c r="N154" s="259">
        <v>1.630720158636457</v>
      </c>
      <c r="O154" s="259">
        <v>28.765903598347101</v>
      </c>
      <c r="P154" s="260">
        <v>4</v>
      </c>
      <c r="Q154" s="261">
        <v>25</v>
      </c>
      <c r="R154" s="261">
        <v>441</v>
      </c>
    </row>
    <row r="155" spans="1:18" ht="16.5">
      <c r="A155" s="250" t="s">
        <v>117</v>
      </c>
      <c r="B155" s="251" t="s">
        <v>761</v>
      </c>
      <c r="C155" s="252" t="s">
        <v>69</v>
      </c>
      <c r="D155" s="253">
        <v>0.7070833333333334</v>
      </c>
      <c r="E155" s="254">
        <v>7083</v>
      </c>
      <c r="F155" s="227" t="s">
        <v>119</v>
      </c>
      <c r="G155" s="255" t="s">
        <v>241</v>
      </c>
      <c r="H155" s="256">
        <v>1</v>
      </c>
      <c r="I155" s="228">
        <v>931.73099999999999</v>
      </c>
      <c r="J155" s="257">
        <v>2.127832517628617E-2</v>
      </c>
      <c r="K155" s="257">
        <v>0.37834565435857587</v>
      </c>
      <c r="L155" s="257">
        <v>0.19962843352856136</v>
      </c>
      <c r="M155" s="258">
        <v>10.420999999999999</v>
      </c>
      <c r="N155" s="259">
        <v>0</v>
      </c>
      <c r="O155" s="259">
        <v>9.2301318728259556</v>
      </c>
      <c r="P155" s="260">
        <v>11</v>
      </c>
      <c r="Q155" s="261">
        <v>0</v>
      </c>
      <c r="R155" s="261">
        <v>86</v>
      </c>
    </row>
    <row r="156" spans="1:18" ht="16.5">
      <c r="A156" s="250" t="s">
        <v>117</v>
      </c>
      <c r="B156" s="251" t="s">
        <v>765</v>
      </c>
      <c r="C156" s="252" t="s">
        <v>66</v>
      </c>
      <c r="D156" s="253">
        <v>0.83727272727272728</v>
      </c>
      <c r="E156" s="254">
        <v>411</v>
      </c>
      <c r="F156" s="227" t="s">
        <v>123</v>
      </c>
      <c r="G156" s="255" t="s">
        <v>322</v>
      </c>
      <c r="H156" s="256">
        <v>1</v>
      </c>
      <c r="I156" s="228">
        <v>2430.4140000000002</v>
      </c>
      <c r="J156" s="257">
        <v>2.4062546394907659E-2</v>
      </c>
      <c r="K156" s="257">
        <v>0.31188617660171031</v>
      </c>
      <c r="L156" s="257">
        <v>0.27363032706175344</v>
      </c>
      <c r="M156" s="258">
        <v>12.494</v>
      </c>
      <c r="N156" s="259">
        <v>0</v>
      </c>
      <c r="O156" s="259">
        <v>9.4634082917560534</v>
      </c>
      <c r="P156" s="260">
        <v>4</v>
      </c>
      <c r="Q156" s="261">
        <v>0</v>
      </c>
      <c r="R156" s="261">
        <v>236</v>
      </c>
    </row>
    <row r="157" spans="1:18" ht="16.5">
      <c r="A157" s="250" t="s">
        <v>117</v>
      </c>
      <c r="B157" s="251" t="s">
        <v>769</v>
      </c>
      <c r="C157" s="252" t="s">
        <v>66</v>
      </c>
      <c r="D157" s="253">
        <v>0.81318181818181812</v>
      </c>
      <c r="E157" s="254">
        <v>6</v>
      </c>
      <c r="F157" s="227" t="s">
        <v>118</v>
      </c>
      <c r="G157" s="255" t="s">
        <v>218</v>
      </c>
      <c r="H157" s="256">
        <v>1</v>
      </c>
      <c r="I157" s="228">
        <v>2036.434</v>
      </c>
      <c r="J157" s="257">
        <v>1.0350507769165457E-2</v>
      </c>
      <c r="K157" s="257">
        <v>0.37307063762608927</v>
      </c>
      <c r="L157" s="257">
        <v>0.20480274426084674</v>
      </c>
      <c r="M157" s="258">
        <v>9.9909999999999997</v>
      </c>
      <c r="N157" s="259">
        <v>0.49105446088603905</v>
      </c>
      <c r="O157" s="259">
        <v>10.704987247315652</v>
      </c>
      <c r="P157" s="260">
        <v>35</v>
      </c>
      <c r="Q157" s="261">
        <v>10</v>
      </c>
      <c r="R157" s="261">
        <v>220</v>
      </c>
    </row>
    <row r="158" spans="1:18" ht="16.5">
      <c r="A158" s="250" t="s">
        <v>117</v>
      </c>
      <c r="B158" s="251" t="s">
        <v>773</v>
      </c>
      <c r="C158" s="252" t="s">
        <v>69</v>
      </c>
      <c r="D158" s="253">
        <v>0.77936777491023279</v>
      </c>
      <c r="E158" s="254">
        <v>4787</v>
      </c>
      <c r="F158" s="227" t="s">
        <v>122</v>
      </c>
      <c r="G158" s="255" t="s">
        <v>305</v>
      </c>
      <c r="H158" s="256">
        <v>11</v>
      </c>
      <c r="I158" s="228">
        <v>1539.0889999999999</v>
      </c>
      <c r="J158" s="257">
        <v>2.2873110198330771E-2</v>
      </c>
      <c r="K158" s="257">
        <v>0.36596905268087232</v>
      </c>
      <c r="L158" s="257">
        <v>0.23435299987589372</v>
      </c>
      <c r="M158" s="258">
        <v>12.074</v>
      </c>
      <c r="N158" s="259">
        <v>6.4973500557797506E-2</v>
      </c>
      <c r="O158" s="259">
        <v>12.669832608770513</v>
      </c>
      <c r="P158" s="260">
        <v>0</v>
      </c>
      <c r="Q158" s="261">
        <v>1</v>
      </c>
      <c r="R158" s="261">
        <v>200</v>
      </c>
    </row>
    <row r="159" spans="1:18" ht="16.5">
      <c r="A159" s="250" t="s">
        <v>117</v>
      </c>
      <c r="B159" s="251" t="s">
        <v>775</v>
      </c>
      <c r="C159" s="252" t="s">
        <v>69</v>
      </c>
      <c r="D159" s="253">
        <v>0.75130434782608702</v>
      </c>
      <c r="E159" s="254">
        <v>4060</v>
      </c>
      <c r="F159" s="227" t="s">
        <v>118</v>
      </c>
      <c r="G159" s="255" t="s">
        <v>213</v>
      </c>
      <c r="H159" s="256">
        <v>1</v>
      </c>
      <c r="I159" s="228">
        <v>1314.086</v>
      </c>
      <c r="J159" s="257">
        <v>2.6796980940884511E-2</v>
      </c>
      <c r="K159" s="257">
        <v>0.33415163613847793</v>
      </c>
      <c r="L159" s="257">
        <v>0.1719826556252787</v>
      </c>
      <c r="M159" s="258">
        <v>11.989000000000001</v>
      </c>
      <c r="N159" s="259">
        <v>0.98928076244629348</v>
      </c>
      <c r="O159" s="259">
        <v>27.471565787931688</v>
      </c>
      <c r="P159" s="260">
        <v>0</v>
      </c>
      <c r="Q159" s="261">
        <v>13</v>
      </c>
      <c r="R159" s="261">
        <v>361</v>
      </c>
    </row>
    <row r="160" spans="1:18" ht="16.5">
      <c r="A160" s="250" t="s">
        <v>117</v>
      </c>
      <c r="B160" s="251" t="s">
        <v>777</v>
      </c>
      <c r="C160" s="252" t="s">
        <v>66</v>
      </c>
      <c r="D160" s="253">
        <v>0.84146784861144075</v>
      </c>
      <c r="E160" s="254">
        <v>1688</v>
      </c>
      <c r="F160" s="227" t="s">
        <v>123</v>
      </c>
      <c r="G160" s="255" t="s">
        <v>323</v>
      </c>
      <c r="H160" s="256">
        <v>4</v>
      </c>
      <c r="I160" s="228">
        <v>2428.6559999999999</v>
      </c>
      <c r="J160" s="257">
        <v>2.0721927555394485E-2</v>
      </c>
      <c r="K160" s="257">
        <v>0.36574266371819603</v>
      </c>
      <c r="L160" s="257">
        <v>0.25857923065267374</v>
      </c>
      <c r="M160" s="258">
        <v>12.342000000000001</v>
      </c>
      <c r="N160" s="259">
        <v>0</v>
      </c>
      <c r="O160" s="259">
        <v>46.486616466061889</v>
      </c>
      <c r="P160" s="260">
        <v>2</v>
      </c>
      <c r="Q160" s="261">
        <v>0</v>
      </c>
      <c r="R160" s="261">
        <v>1255</v>
      </c>
    </row>
    <row r="161" spans="1:18" ht="16.5">
      <c r="A161" s="250" t="s">
        <v>117</v>
      </c>
      <c r="B161" s="251" t="s">
        <v>781</v>
      </c>
      <c r="C161" s="252" t="s">
        <v>66</v>
      </c>
      <c r="D161" s="253">
        <v>0.82003553019278219</v>
      </c>
      <c r="E161" s="254">
        <v>5999</v>
      </c>
      <c r="F161" s="227" t="s">
        <v>120</v>
      </c>
      <c r="G161" s="255" t="s">
        <v>266</v>
      </c>
      <c r="H161" s="256">
        <v>3</v>
      </c>
      <c r="I161" s="228">
        <v>2315.701</v>
      </c>
      <c r="J161" s="257">
        <v>1.7844417460569122E-2</v>
      </c>
      <c r="K161" s="257">
        <v>0.34292557498610926</v>
      </c>
      <c r="L161" s="257">
        <v>8.3344093214106657E-2</v>
      </c>
      <c r="M161" s="258">
        <v>10.893000000000001</v>
      </c>
      <c r="N161" s="259">
        <v>0.12955040395975129</v>
      </c>
      <c r="O161" s="259">
        <v>49.445070844638408</v>
      </c>
      <c r="P161" s="260">
        <v>2</v>
      </c>
      <c r="Q161" s="261">
        <v>3</v>
      </c>
      <c r="R161" s="261">
        <v>1223</v>
      </c>
    </row>
    <row r="162" spans="1:18" ht="16.5">
      <c r="A162" s="250" t="s">
        <v>117</v>
      </c>
      <c r="B162" s="251" t="s">
        <v>783</v>
      </c>
      <c r="C162" s="252" t="s">
        <v>69</v>
      </c>
      <c r="D162" s="253">
        <v>0.76251788898561923</v>
      </c>
      <c r="E162" s="254">
        <v>8111</v>
      </c>
      <c r="F162" s="227" t="s">
        <v>122</v>
      </c>
      <c r="G162" s="255" t="s">
        <v>292</v>
      </c>
      <c r="H162" s="256">
        <v>2</v>
      </c>
      <c r="I162" s="228">
        <v>1903.9639999999999</v>
      </c>
      <c r="J162" s="257">
        <v>4.7312916223540818E-3</v>
      </c>
      <c r="K162" s="257">
        <v>0.40054244995349009</v>
      </c>
      <c r="L162" s="257">
        <v>0.1817261250737934</v>
      </c>
      <c r="M162" s="258">
        <v>13.013</v>
      </c>
      <c r="N162" s="259">
        <v>5.2522001466414281E-2</v>
      </c>
      <c r="O162" s="259">
        <v>5.5148101539734995</v>
      </c>
      <c r="P162" s="260">
        <v>11</v>
      </c>
      <c r="Q162" s="261">
        <v>1</v>
      </c>
      <c r="R162" s="261">
        <v>105</v>
      </c>
    </row>
    <row r="163" spans="1:18" ht="16.5">
      <c r="A163" s="250" t="s">
        <v>117</v>
      </c>
      <c r="B163" s="251" t="s">
        <v>785</v>
      </c>
      <c r="C163" s="252" t="s">
        <v>69</v>
      </c>
      <c r="D163" s="253">
        <v>0.79695977486789671</v>
      </c>
      <c r="E163" s="254">
        <v>1572</v>
      </c>
      <c r="F163" s="227" t="s">
        <v>124</v>
      </c>
      <c r="G163" s="255" t="s">
        <v>217</v>
      </c>
      <c r="H163" s="256">
        <v>13</v>
      </c>
      <c r="I163" s="228">
        <v>2570.694</v>
      </c>
      <c r="J163" s="257">
        <v>2.308799427959082E-2</v>
      </c>
      <c r="K163" s="257">
        <v>0.32812244149501391</v>
      </c>
      <c r="L163" s="257">
        <v>0.20923171722908229</v>
      </c>
      <c r="M163" s="258">
        <v>13.092000000000001</v>
      </c>
      <c r="N163" s="259">
        <v>0.2723000092582003</v>
      </c>
      <c r="O163" s="259">
        <v>33.065001124210042</v>
      </c>
      <c r="P163" s="260">
        <v>9</v>
      </c>
      <c r="Q163" s="261">
        <v>7</v>
      </c>
      <c r="R163" s="261">
        <v>858</v>
      </c>
    </row>
    <row r="164" spans="1:18" ht="16.5">
      <c r="A164" s="250" t="s">
        <v>117</v>
      </c>
      <c r="B164" s="251" t="s">
        <v>787</v>
      </c>
      <c r="C164" s="252" t="s">
        <v>69</v>
      </c>
      <c r="D164" s="253">
        <v>0.77590909090909088</v>
      </c>
      <c r="E164" s="254">
        <v>9284</v>
      </c>
      <c r="F164" s="227" t="s">
        <v>118</v>
      </c>
      <c r="G164" s="255" t="s">
        <v>218</v>
      </c>
      <c r="H164" s="256">
        <v>1</v>
      </c>
      <c r="I164" s="228">
        <v>1305.7370000000001</v>
      </c>
      <c r="J164" s="257">
        <v>2.0367847877656317E-2</v>
      </c>
      <c r="K164" s="257">
        <v>0.38155211123323735</v>
      </c>
      <c r="L164" s="257">
        <v>0.22286264385553906</v>
      </c>
      <c r="M164" s="258">
        <v>12.252000000000001</v>
      </c>
      <c r="N164" s="259">
        <v>0.76585100981284893</v>
      </c>
      <c r="O164" s="259">
        <v>27.647221454243848</v>
      </c>
      <c r="P164" s="260">
        <v>17</v>
      </c>
      <c r="Q164" s="261">
        <v>10</v>
      </c>
      <c r="R164" s="261">
        <v>361</v>
      </c>
    </row>
    <row r="165" spans="1:18" ht="16.5">
      <c r="A165" s="250" t="s">
        <v>117</v>
      </c>
      <c r="B165" s="251" t="s">
        <v>1267</v>
      </c>
      <c r="C165" s="252" t="s">
        <v>69</v>
      </c>
      <c r="D165" s="253">
        <v>0.69248903087628855</v>
      </c>
      <c r="E165" s="254">
        <v>8495</v>
      </c>
      <c r="F165" s="227" t="s">
        <v>122</v>
      </c>
      <c r="G165" s="255" t="s">
        <v>304</v>
      </c>
      <c r="H165" s="256">
        <v>4</v>
      </c>
      <c r="I165" s="228">
        <v>1345.0349999999999</v>
      </c>
      <c r="J165" s="257">
        <v>2.1347173606754727E-2</v>
      </c>
      <c r="K165" s="257">
        <v>0.38564086942662085</v>
      </c>
      <c r="L165" s="257">
        <v>0.33138444244932519</v>
      </c>
      <c r="M165" s="258">
        <v>13.885999999999999</v>
      </c>
      <c r="N165" s="259">
        <v>0.59478006148538887</v>
      </c>
      <c r="O165" s="259">
        <v>34.645938581523907</v>
      </c>
      <c r="P165" s="260">
        <v>19</v>
      </c>
      <c r="Q165" s="261">
        <v>8</v>
      </c>
      <c r="R165" s="261">
        <v>467</v>
      </c>
    </row>
    <row r="166" spans="1:18" ht="16.5">
      <c r="A166" s="250" t="s">
        <v>117</v>
      </c>
      <c r="B166" s="251" t="s">
        <v>789</v>
      </c>
      <c r="C166" s="252" t="s">
        <v>66</v>
      </c>
      <c r="D166" s="253">
        <v>0.84799372026931941</v>
      </c>
      <c r="E166" s="254">
        <v>3638</v>
      </c>
      <c r="F166" s="227" t="s">
        <v>118</v>
      </c>
      <c r="G166" s="255" t="s">
        <v>214</v>
      </c>
      <c r="H166" s="256">
        <v>2</v>
      </c>
      <c r="I166" s="228">
        <v>1864.396</v>
      </c>
      <c r="J166" s="257">
        <v>1.065147074494069E-2</v>
      </c>
      <c r="K166" s="257">
        <v>0.36544786522411804</v>
      </c>
      <c r="L166" s="257">
        <v>0.2423199811279273</v>
      </c>
      <c r="M166" s="258">
        <v>11.055999999999999</v>
      </c>
      <c r="N166" s="259">
        <v>0.85818678006174653</v>
      </c>
      <c r="O166" s="259">
        <v>25.155599990559946</v>
      </c>
      <c r="P166" s="260">
        <v>0</v>
      </c>
      <c r="Q166" s="261">
        <v>16</v>
      </c>
      <c r="R166" s="261">
        <v>476</v>
      </c>
    </row>
    <row r="167" spans="1:18" ht="16.5">
      <c r="A167" s="250" t="s">
        <v>117</v>
      </c>
      <c r="B167" s="251" t="s">
        <v>793</v>
      </c>
      <c r="C167" s="252" t="s">
        <v>66</v>
      </c>
      <c r="D167" s="253">
        <v>0.80010080627663704</v>
      </c>
      <c r="E167" s="254">
        <v>2318</v>
      </c>
      <c r="F167" s="227" t="s">
        <v>118</v>
      </c>
      <c r="G167" s="255" t="s">
        <v>216</v>
      </c>
      <c r="H167" s="256">
        <v>6</v>
      </c>
      <c r="I167" s="228">
        <v>1035.7350000000001</v>
      </c>
      <c r="J167" s="257">
        <v>3.2483798661830376E-2</v>
      </c>
      <c r="K167" s="257">
        <v>0.33271005069266218</v>
      </c>
      <c r="L167" s="257">
        <v>0.21831687819760534</v>
      </c>
      <c r="M167" s="258">
        <v>12.002000000000001</v>
      </c>
      <c r="N167" s="259">
        <v>0.38619917256827274</v>
      </c>
      <c r="O167" s="259">
        <v>13.130771867321272</v>
      </c>
      <c r="P167" s="260">
        <v>2</v>
      </c>
      <c r="Q167" s="261">
        <v>5</v>
      </c>
      <c r="R167" s="261">
        <v>156</v>
      </c>
    </row>
    <row r="168" spans="1:18" ht="16.5">
      <c r="A168" s="250" t="s">
        <v>117</v>
      </c>
      <c r="B168" s="251" t="s">
        <v>795</v>
      </c>
      <c r="C168" s="252" t="s">
        <v>66</v>
      </c>
      <c r="D168" s="253">
        <v>0.80230769230769228</v>
      </c>
      <c r="E168" s="254">
        <v>4383</v>
      </c>
      <c r="F168" s="227" t="s">
        <v>122</v>
      </c>
      <c r="G168" s="255" t="s">
        <v>311</v>
      </c>
      <c r="H168" s="256">
        <v>1</v>
      </c>
      <c r="I168" s="228">
        <v>2100.4279999999999</v>
      </c>
      <c r="J168" s="257">
        <v>8.2892805968366595E-3</v>
      </c>
      <c r="K168" s="257">
        <v>0.33017592951966651</v>
      </c>
      <c r="L168" s="257">
        <v>0.21424204971558178</v>
      </c>
      <c r="M168" s="258">
        <v>7.7279999999999998</v>
      </c>
      <c r="N168" s="259">
        <v>4.7609344381240398E-2</v>
      </c>
      <c r="O168" s="259">
        <v>4.8085437825052804</v>
      </c>
      <c r="P168" s="260">
        <v>4</v>
      </c>
      <c r="Q168" s="261">
        <v>1</v>
      </c>
      <c r="R168" s="261">
        <v>101</v>
      </c>
    </row>
    <row r="169" spans="1:18" ht="16.5">
      <c r="A169" s="250" t="s">
        <v>117</v>
      </c>
      <c r="B169" s="251" t="s">
        <v>797</v>
      </c>
      <c r="C169" s="252" t="s">
        <v>69</v>
      </c>
      <c r="D169" s="253">
        <v>0.75528528004805839</v>
      </c>
      <c r="E169" s="254">
        <v>354</v>
      </c>
      <c r="F169" s="227" t="s">
        <v>123</v>
      </c>
      <c r="G169" s="255" t="s">
        <v>326</v>
      </c>
      <c r="H169" s="256">
        <v>2</v>
      </c>
      <c r="I169" s="228">
        <v>2515.663</v>
      </c>
      <c r="J169" s="257">
        <v>1.969468123896807E-2</v>
      </c>
      <c r="K169" s="257">
        <v>0.33047261743995976</v>
      </c>
      <c r="L169" s="257">
        <v>0.22777295687061422</v>
      </c>
      <c r="M169" s="258">
        <v>11.534000000000001</v>
      </c>
      <c r="N169" s="259">
        <v>0.15900380933376213</v>
      </c>
      <c r="O169" s="259">
        <v>20.392238547054991</v>
      </c>
      <c r="P169" s="260">
        <v>3</v>
      </c>
      <c r="Q169" s="261">
        <v>4</v>
      </c>
      <c r="R169" s="261">
        <v>513</v>
      </c>
    </row>
    <row r="170" spans="1:18" ht="16.5">
      <c r="A170" s="250" t="s">
        <v>117</v>
      </c>
      <c r="B170" s="251" t="s">
        <v>805</v>
      </c>
      <c r="C170" s="252" t="s">
        <v>66</v>
      </c>
      <c r="D170" s="253">
        <v>0.83310344827586202</v>
      </c>
      <c r="E170" s="254">
        <v>140</v>
      </c>
      <c r="F170" s="227" t="s">
        <v>121</v>
      </c>
      <c r="G170" s="255" t="s">
        <v>280</v>
      </c>
      <c r="H170" s="256">
        <v>1</v>
      </c>
      <c r="I170" s="228">
        <v>2362.864</v>
      </c>
      <c r="J170" s="257">
        <v>2.1746017103374839E-2</v>
      </c>
      <c r="K170" s="257">
        <v>0.3515927459344696</v>
      </c>
      <c r="L170" s="257">
        <v>0.20904533327114722</v>
      </c>
      <c r="M170" s="258">
        <v>10.551</v>
      </c>
      <c r="N170" s="259">
        <v>0</v>
      </c>
      <c r="O170" s="259">
        <v>5.9673345567074536</v>
      </c>
      <c r="P170" s="260">
        <v>2</v>
      </c>
      <c r="Q170" s="261">
        <v>0</v>
      </c>
      <c r="R170" s="261">
        <v>145</v>
      </c>
    </row>
    <row r="171" spans="1:18" ht="16.5">
      <c r="A171" s="250" t="s">
        <v>117</v>
      </c>
      <c r="B171" s="251" t="s">
        <v>807</v>
      </c>
      <c r="C171" s="252" t="s">
        <v>69</v>
      </c>
      <c r="D171" s="253">
        <v>0.76875000000000004</v>
      </c>
      <c r="E171" s="254">
        <v>8949</v>
      </c>
      <c r="F171" s="227" t="s">
        <v>119</v>
      </c>
      <c r="G171" s="255" t="s">
        <v>241</v>
      </c>
      <c r="H171" s="256">
        <v>1</v>
      </c>
      <c r="I171" s="228">
        <v>870.35199999999998</v>
      </c>
      <c r="J171" s="257">
        <v>4.8222297944266856E-2</v>
      </c>
      <c r="K171" s="257">
        <v>0.36197995581528414</v>
      </c>
      <c r="L171" s="257">
        <v>6.8937625236685854E-2</v>
      </c>
      <c r="M171" s="258">
        <v>10.247</v>
      </c>
      <c r="N171" s="259">
        <v>0</v>
      </c>
      <c r="O171" s="259">
        <v>31.366619482692062</v>
      </c>
      <c r="P171" s="260">
        <v>4</v>
      </c>
      <c r="Q171" s="261">
        <v>0</v>
      </c>
      <c r="R171" s="261">
        <v>273</v>
      </c>
    </row>
  </sheetData>
  <phoneticPr fontId="2" type="noConversion"/>
  <conditionalFormatting sqref="C14:D17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2024-11-04T05:27:42Z</dcterms:modified>
</cp:coreProperties>
</file>