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9C61744C-587C-4201-84D6-1ED4702F403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state="hidden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운전자별!$A$1:$R$165</definedName>
    <definedName name="_xlnm.Print_Area" localSheetId="1">종합!$A$1:$L$140</definedName>
    <definedName name="_xlnm.Print_Area" localSheetId="3">차량별!$A$1:$T$67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9" i="7" l="1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A67" i="60"/>
  <c r="B67" i="60"/>
  <c r="C67" i="60"/>
  <c r="D67" i="60"/>
  <c r="E67" i="60"/>
  <c r="G67" i="60"/>
  <c r="F67" i="60" s="1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H132" i="12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F52" i="60" l="1"/>
  <c r="F60" i="60"/>
  <c r="F59" i="60"/>
  <c r="F66" i="60"/>
  <c r="F58" i="60"/>
  <c r="F50" i="60"/>
  <c r="F63" i="60"/>
  <c r="F55" i="60"/>
  <c r="F47" i="60"/>
  <c r="F65" i="60"/>
  <c r="F57" i="60"/>
  <c r="F49" i="60"/>
  <c r="F54" i="60"/>
  <c r="F46" i="60"/>
  <c r="F51" i="60"/>
  <c r="F64" i="60"/>
  <c r="F56" i="60"/>
  <c r="F61" i="60"/>
  <c r="F53" i="60"/>
  <c r="F45" i="60"/>
  <c r="F62" i="60"/>
  <c r="F48" i="60"/>
  <c r="J53" i="12" a="1"/>
  <c r="J53" i="12" l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B10" i="7" s="1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B12" i="7" s="1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B13" i="7" s="1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B14" i="7" s="1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B15" i="7" s="1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B16" i="7" s="1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B17" i="7" s="1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B18" i="7" s="1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B19" i="7" s="1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B20" i="7" s="1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B21" i="7" s="1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B22" i="7" s="1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B132" i="12" l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8" i="12" l="1"/>
  <c r="B129" i="12" l="1"/>
  <c r="B130" i="12"/>
  <c r="B131" i="12"/>
  <c r="H131" i="12" l="1"/>
  <c r="G131" i="12"/>
  <c r="F129" i="12"/>
  <c r="I129" i="12"/>
  <c r="J10" i="12"/>
  <c r="J32" i="12" s="1"/>
  <c r="K28" i="12"/>
  <c r="D28" i="12" l="1"/>
  <c r="D53" i="12" a="1"/>
  <c r="I53" i="12" a="1"/>
  <c r="N53" i="12" a="1"/>
  <c r="E53" i="12" a="1"/>
  <c r="F53" i="12" a="1"/>
  <c r="G53" i="12" a="1"/>
  <c r="H53" i="12" a="1"/>
  <c r="N53" i="12" l="1"/>
  <c r="K53" i="12" s="1" a="1"/>
  <c r="K53" i="12" s="1"/>
  <c r="E53" i="12"/>
  <c r="F53" i="12"/>
  <c r="G53" i="12"/>
  <c r="D53" i="12"/>
  <c r="I53" i="12"/>
  <c r="H53" i="12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131" i="12" l="1"/>
  <c r="J132" i="12"/>
  <c r="D128" i="12"/>
  <c r="G132" i="12"/>
  <c r="G129" i="12"/>
  <c r="E132" i="12"/>
  <c r="E128" i="12"/>
  <c r="J131" i="12"/>
  <c r="J129" i="12"/>
  <c r="I132" i="12"/>
  <c r="I131" i="12"/>
  <c r="H128" i="12"/>
  <c r="J128" i="12"/>
  <c r="D132" i="12"/>
  <c r="I128" i="12"/>
  <c r="E129" i="12"/>
  <c r="D129" i="12"/>
  <c r="F130" i="12"/>
  <c r="G130" i="12"/>
  <c r="G128" i="12"/>
  <c r="D131" i="12"/>
  <c r="E130" i="12"/>
  <c r="H130" i="12"/>
  <c r="F132" i="12"/>
  <c r="F131" i="12"/>
  <c r="H129" i="12"/>
  <c r="D130" i="12"/>
  <c r="J130" i="12"/>
  <c r="F128" i="12"/>
  <c r="I13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<sst xmlns="http://schemas.openxmlformats.org/spreadsheetml/2006/main" count="4502" uniqueCount="855">
  <si>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</si>
  <si>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</si>
  <si>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</si>
  <si>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</si>
  <si>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</si>
  <si>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</si>
  <si>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</si>
  <si>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</si>
  <si>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</si>
  <si>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</si>
  <si>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</si>
  <si>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</si>
  <si>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</si>
  <si>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</si>
  <si>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</si>
  <si>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</si>
  <si>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</si>
  <si>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</si>
  <si>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</si>
  <si>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</si>
  <si>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</si>
  <si>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</si>
  <si>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</si>
  <si>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</si>
  <si>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</si>
  <si>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</si>
  <si>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</si>
  <si>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</si>
  <si>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</si>
  <si>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</si>
  <si>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</si>
  <si>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</si>
  <si>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</si>
  <si>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</si>
  <si>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</si>
  <si>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</si>
  <si>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</si>
  <si>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</si>
  <si>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</si>
  <si>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</si>
  <si>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</si>
  <si>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</si>
  <si>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</si>
  <si>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</si>
  <si>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</si>
  <si>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</si>
  <si>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</si>
  <si>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</si>
  <si>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</si>
  <si>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</si>
  <si>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</si>
  <si>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</si>
  <si>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</si>
  <si>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</si>
  <si>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</si>
  <si>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</si>
  <si>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</si>
  <si>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</si>
  <si>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</si>
  <si>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</si>
  <si>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</si>
  <si>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</si>
  <si>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</si>
  <si>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</si>
  <si>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</si>
  <si>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</si>
  <si>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</si>
  <si>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</si>
  <si>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</si>
  <si>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</si>
  <si>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</si>
  <si>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</si>
  <si>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</si>
  <si>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</si>
  <si>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</si>
  <si>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</si>
  <si>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</si>
  <si>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</si>
  <si>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</si>
  <si>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</si>
  <si>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</si>
  <si>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</si>
  <si>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</si>
  <si>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</si>
  <si>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</si>
  <si>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</si>
  <si>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</si>
  <si>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</si>
  <si>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</si>
  <si>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</si>
  <si>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</si>
  <si>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</si>
  <si>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</si>
  <si>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</si>
  <si>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</si>
  <si>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</si>
  <si>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</si>
  <si>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</si>
  <si>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</si>
  <si>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</si>
  <si>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</si>
  <si>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</si>
  <si>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</si>
  <si>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</si>
  <si>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</si>
  <si>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</si>
  <si>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</si>
  <si>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</si>
  <si>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</si>
  <si>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</si>
  <si>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</si>
  <si>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</si>
  <si>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</si>
  <si>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</si>
  <si>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</si>
  <si>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</si>
  <si>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선진여객</t>
  </si>
  <si>
    <t>300</t>
  </si>
  <si>
    <t>595</t>
  </si>
  <si>
    <t>72</t>
  </si>
  <si>
    <t>80</t>
  </si>
  <si>
    <t>87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</si>
  <si>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</si>
  <si>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</si>
  <si>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</si>
  <si>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</si>
  <si>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</si>
  <si>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</si>
  <si>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</si>
  <si>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</si>
  <si>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</si>
  <si>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</si>
  <si>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</si>
  <si>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</si>
  <si>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</si>
  <si>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</si>
  <si>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</si>
  <si>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</si>
  <si>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</si>
  <si>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</si>
  <si>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</si>
  <si>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</si>
  <si>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</si>
  <si>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</si>
  <si>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</si>
  <si>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</si>
  <si>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</si>
  <si>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</si>
  <si>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</si>
  <si>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</si>
  <si>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</si>
  <si>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</si>
  <si>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</si>
  <si>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</si>
  <si>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</si>
  <si>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</si>
  <si>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</si>
  <si>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</si>
  <si>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</si>
  <si>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</si>
  <si>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</si>
  <si>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</si>
  <si>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</si>
  <si>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</si>
  <si>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</si>
  <si>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</si>
  <si>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</si>
  <si>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</si>
  <si>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</si>
  <si>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</si>
  <si>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</si>
  <si>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</si>
  <si>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</si>
  <si>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</si>
  <si>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</si>
  <si>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</si>
  <si>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</si>
  <si>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</si>
  <si>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</si>
  <si>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</si>
  <si>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</si>
  <si>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</si>
  <si>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</si>
  <si>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</si>
  <si>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</si>
  <si>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</si>
  <si>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</si>
  <si>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</si>
  <si>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</si>
  <si>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</si>
  <si>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</si>
  <si>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저상</t>
  </si>
  <si>
    <t>김성근</t>
  </si>
  <si>
    <t>김성진</t>
  </si>
  <si>
    <t>문영길</t>
  </si>
  <si>
    <t>서인석</t>
  </si>
  <si>
    <t>선진여객</t>
    <phoneticPr fontId="2" type="noConversion"/>
  </si>
  <si>
    <t>73아1099</t>
  </si>
  <si>
    <t>중형</t>
  </si>
  <si>
    <t>300300</t>
  </si>
  <si>
    <t>73아1100</t>
  </si>
  <si>
    <t>선진여객300F2</t>
  </si>
  <si>
    <t>78바1136</t>
  </si>
  <si>
    <t>선진여객300F1</t>
  </si>
  <si>
    <t>78바1195</t>
  </si>
  <si>
    <t>73아1093</t>
  </si>
  <si>
    <t>595595</t>
  </si>
  <si>
    <t>73아1094</t>
  </si>
  <si>
    <t>73아1097</t>
  </si>
  <si>
    <t>7272</t>
  </si>
  <si>
    <t>70바3741</t>
  </si>
  <si>
    <t>하이</t>
  </si>
  <si>
    <t>HH</t>
  </si>
  <si>
    <t>70바3742</t>
  </si>
  <si>
    <t>73아1085</t>
  </si>
  <si>
    <t>선진여객72F1</t>
  </si>
  <si>
    <t>73아1086</t>
  </si>
  <si>
    <t>73아1088</t>
  </si>
  <si>
    <t>73아1089</t>
  </si>
  <si>
    <t>78바1173</t>
  </si>
  <si>
    <t>78바1180</t>
  </si>
  <si>
    <t>선진여객72D1</t>
  </si>
  <si>
    <t>선진여객72C1</t>
  </si>
  <si>
    <t>78바1191</t>
  </si>
  <si>
    <t>78바1192</t>
  </si>
  <si>
    <t>78바1193</t>
  </si>
  <si>
    <t>73아1437</t>
  </si>
  <si>
    <t>8080</t>
  </si>
  <si>
    <t>78바1137</t>
  </si>
  <si>
    <t>78바1138</t>
  </si>
  <si>
    <t>78바1139</t>
  </si>
  <si>
    <t>78바1140</t>
  </si>
  <si>
    <t>78바1142</t>
  </si>
  <si>
    <t>78바1144</t>
  </si>
  <si>
    <t>78바1145</t>
  </si>
  <si>
    <t>78바1146</t>
  </si>
  <si>
    <t>78바1147</t>
  </si>
  <si>
    <t>78바1148</t>
  </si>
  <si>
    <t>78바1149</t>
  </si>
  <si>
    <t>78바1150</t>
  </si>
  <si>
    <t>78바1152</t>
  </si>
  <si>
    <t>78바1153</t>
  </si>
  <si>
    <t>78바1154</t>
  </si>
  <si>
    <t>78바1157</t>
  </si>
  <si>
    <t>78바1158</t>
  </si>
  <si>
    <t>78바1159</t>
  </si>
  <si>
    <t>78바1160</t>
  </si>
  <si>
    <t>선진여객80C1</t>
  </si>
  <si>
    <t>78바1164</t>
  </si>
  <si>
    <t>70바3824</t>
  </si>
  <si>
    <t>8787</t>
  </si>
  <si>
    <t>70바3825</t>
  </si>
  <si>
    <t>70바3827</t>
  </si>
  <si>
    <t>71바5757</t>
  </si>
  <si>
    <t>71바5759</t>
  </si>
  <si>
    <t>73아1091</t>
  </si>
  <si>
    <t>73아1092</t>
  </si>
  <si>
    <t>73아1298</t>
  </si>
  <si>
    <t>73아1299</t>
  </si>
  <si>
    <t>73아1418</t>
  </si>
  <si>
    <t>73아1419</t>
  </si>
  <si>
    <t>78바1155</t>
  </si>
  <si>
    <t>78바1156</t>
  </si>
  <si>
    <t>78바1165</t>
  </si>
  <si>
    <t>78바1168</t>
  </si>
  <si>
    <t>78바1176</t>
  </si>
  <si>
    <t>78바1183</t>
  </si>
  <si>
    <t>78바1184</t>
  </si>
  <si>
    <t>선진여객87F1</t>
  </si>
  <si>
    <t>78바1186</t>
  </si>
  <si>
    <t>78바1187</t>
  </si>
  <si>
    <t>78바1188</t>
  </si>
  <si>
    <t>78바1189</t>
  </si>
  <si>
    <t>78바1194</t>
  </si>
  <si>
    <t>78바1196</t>
  </si>
  <si>
    <t>78바1197</t>
  </si>
  <si>
    <t>78바1198</t>
  </si>
  <si>
    <t>78바1167</t>
  </si>
  <si>
    <t>강창석</t>
  </si>
  <si>
    <t>516945</t>
  </si>
  <si>
    <t>고민기</t>
  </si>
  <si>
    <t>5165764</t>
  </si>
  <si>
    <t>고영호</t>
  </si>
  <si>
    <t>5164299</t>
  </si>
  <si>
    <t>고재덕</t>
  </si>
  <si>
    <t>곽원은</t>
  </si>
  <si>
    <t>5164521</t>
  </si>
  <si>
    <t>권정신</t>
  </si>
  <si>
    <t>5168652</t>
  </si>
  <si>
    <t>권혁</t>
  </si>
  <si>
    <t>5161293</t>
  </si>
  <si>
    <t>김금상</t>
  </si>
  <si>
    <t>5165581</t>
  </si>
  <si>
    <t>김기붕</t>
  </si>
  <si>
    <t>5163344</t>
  </si>
  <si>
    <t>김기석</t>
  </si>
  <si>
    <t>김대성</t>
  </si>
  <si>
    <t>5161906</t>
  </si>
  <si>
    <t>김대식</t>
  </si>
  <si>
    <t>5163119</t>
  </si>
  <si>
    <t>김도윤</t>
  </si>
  <si>
    <t>5163253</t>
  </si>
  <si>
    <t>김동건</t>
  </si>
  <si>
    <t>5166117</t>
  </si>
  <si>
    <t>김동우</t>
  </si>
  <si>
    <t>5164202</t>
  </si>
  <si>
    <t>김동일</t>
  </si>
  <si>
    <t>5166010</t>
  </si>
  <si>
    <t>김동희</t>
  </si>
  <si>
    <t>5164536</t>
  </si>
  <si>
    <t>김복기</t>
  </si>
  <si>
    <t>5164889</t>
  </si>
  <si>
    <t>김석진</t>
  </si>
  <si>
    <t>5166915</t>
  </si>
  <si>
    <t>5166569</t>
  </si>
  <si>
    <t>5162283</t>
  </si>
  <si>
    <t>김성현</t>
  </si>
  <si>
    <t>5167542</t>
  </si>
  <si>
    <t>김성환</t>
  </si>
  <si>
    <t>5167866</t>
  </si>
  <si>
    <t>김양현</t>
  </si>
  <si>
    <t>5161087</t>
  </si>
  <si>
    <t>김용록</t>
  </si>
  <si>
    <t>5164214</t>
  </si>
  <si>
    <t>김용삼</t>
  </si>
  <si>
    <t>5167713</t>
  </si>
  <si>
    <t>김은환</t>
  </si>
  <si>
    <t>5163970</t>
  </si>
  <si>
    <t>김재규</t>
  </si>
  <si>
    <t>5163426</t>
  </si>
  <si>
    <t>김중근</t>
  </si>
  <si>
    <t>5163782</t>
  </si>
  <si>
    <t>김중원</t>
  </si>
  <si>
    <t>5163735</t>
  </si>
  <si>
    <t>김충국</t>
  </si>
  <si>
    <t>5163278</t>
  </si>
  <si>
    <t>김태섭</t>
  </si>
  <si>
    <t>5163647</t>
  </si>
  <si>
    <t>김태일</t>
  </si>
  <si>
    <t>516131</t>
  </si>
  <si>
    <t>김현동</t>
  </si>
  <si>
    <t>5168303</t>
  </si>
  <si>
    <t>김홍규</t>
  </si>
  <si>
    <t>5166869</t>
  </si>
  <si>
    <t>김홍민</t>
  </si>
  <si>
    <t>5164782</t>
  </si>
  <si>
    <t>김희찬</t>
  </si>
  <si>
    <t>5162644</t>
  </si>
  <si>
    <t>문남주</t>
  </si>
  <si>
    <t>5162414</t>
  </si>
  <si>
    <t>문승철</t>
  </si>
  <si>
    <t>5165546</t>
  </si>
  <si>
    <t>5168968</t>
  </si>
  <si>
    <t>박규영</t>
  </si>
  <si>
    <t>5161261</t>
  </si>
  <si>
    <t>박덕규</t>
  </si>
  <si>
    <t>516846</t>
  </si>
  <si>
    <t>박상찬</t>
  </si>
  <si>
    <t>5163722</t>
  </si>
  <si>
    <t>박상태</t>
  </si>
  <si>
    <t>5161746</t>
  </si>
  <si>
    <t>박성민</t>
  </si>
  <si>
    <t>5166931</t>
  </si>
  <si>
    <t>박우오</t>
  </si>
  <si>
    <t>5168620</t>
  </si>
  <si>
    <t>박정호</t>
  </si>
  <si>
    <t>5167831</t>
  </si>
  <si>
    <t>박종민</t>
  </si>
  <si>
    <t>5165274</t>
  </si>
  <si>
    <t>박종원</t>
  </si>
  <si>
    <t>5166721</t>
  </si>
  <si>
    <t>박진규</t>
  </si>
  <si>
    <t>5169401</t>
  </si>
  <si>
    <t>박풍식</t>
  </si>
  <si>
    <t>5168509</t>
  </si>
  <si>
    <t>박헌균</t>
  </si>
  <si>
    <t>5162001</t>
  </si>
  <si>
    <t>박현직</t>
  </si>
  <si>
    <t>5161489</t>
  </si>
  <si>
    <t>변상정</t>
  </si>
  <si>
    <t>5164441</t>
  </si>
  <si>
    <t>서범관</t>
  </si>
  <si>
    <t>5162332</t>
  </si>
  <si>
    <t>서성범</t>
  </si>
  <si>
    <t>5169426</t>
  </si>
  <si>
    <t>5164500</t>
  </si>
  <si>
    <t>손기훈</t>
  </si>
  <si>
    <t>5168862</t>
  </si>
  <si>
    <t>손헌승</t>
  </si>
  <si>
    <t>5164604</t>
  </si>
  <si>
    <t>송영식</t>
  </si>
  <si>
    <t>5166881</t>
  </si>
  <si>
    <t>송재용</t>
  </si>
  <si>
    <t>5161950</t>
  </si>
  <si>
    <t>송철호</t>
  </si>
  <si>
    <t>5161530</t>
  </si>
  <si>
    <t>신동우</t>
  </si>
  <si>
    <t>5168358</t>
  </si>
  <si>
    <t>신동윤</t>
  </si>
  <si>
    <t>신승균</t>
  </si>
  <si>
    <t>5168</t>
  </si>
  <si>
    <t>안군철</t>
  </si>
  <si>
    <t>5164209</t>
  </si>
  <si>
    <t>안종혁</t>
  </si>
  <si>
    <t>5165848</t>
  </si>
  <si>
    <t>양승희</t>
  </si>
  <si>
    <t>5166632</t>
  </si>
  <si>
    <t>엄명수</t>
  </si>
  <si>
    <t>5161172</t>
  </si>
  <si>
    <t>염진섭</t>
  </si>
  <si>
    <t>5167200</t>
  </si>
  <si>
    <t>오광섭</t>
  </si>
  <si>
    <t>516379</t>
  </si>
  <si>
    <t>오병우</t>
  </si>
  <si>
    <t>516325</t>
  </si>
  <si>
    <t>오세관</t>
  </si>
  <si>
    <t>5165354</t>
  </si>
  <si>
    <t>오홍석</t>
  </si>
  <si>
    <t>5163892</t>
  </si>
  <si>
    <t>우명조</t>
  </si>
  <si>
    <t>516457</t>
  </si>
  <si>
    <t>유경상</t>
  </si>
  <si>
    <t>유기만</t>
  </si>
  <si>
    <t>5165261</t>
  </si>
  <si>
    <t>유도훈</t>
  </si>
  <si>
    <t>5163715</t>
  </si>
  <si>
    <t>윤길상</t>
  </si>
  <si>
    <t>5161003</t>
  </si>
  <si>
    <t>윤덕호</t>
  </si>
  <si>
    <t>5165487</t>
  </si>
  <si>
    <t>윤석일</t>
  </si>
  <si>
    <t>윤재원</t>
  </si>
  <si>
    <t>5163718</t>
  </si>
  <si>
    <t>윤하식</t>
  </si>
  <si>
    <t>5165377</t>
  </si>
  <si>
    <t>이상우</t>
  </si>
  <si>
    <t>5161207</t>
  </si>
  <si>
    <t>이성희</t>
  </si>
  <si>
    <t>이수규</t>
  </si>
  <si>
    <t>이정식</t>
  </si>
  <si>
    <t>5165260</t>
  </si>
  <si>
    <t>이제성</t>
  </si>
  <si>
    <t>5165929</t>
  </si>
  <si>
    <t>이종성</t>
  </si>
  <si>
    <t>5163928</t>
  </si>
  <si>
    <t>이종직</t>
  </si>
  <si>
    <t>5161069</t>
  </si>
  <si>
    <t>이종호</t>
  </si>
  <si>
    <t>5165599</t>
  </si>
  <si>
    <t>이주홍</t>
  </si>
  <si>
    <t>5166058</t>
  </si>
  <si>
    <t>이하경</t>
  </si>
  <si>
    <t>5165046</t>
  </si>
  <si>
    <t>이학범</t>
  </si>
  <si>
    <t>이한중</t>
  </si>
  <si>
    <t>5168965</t>
  </si>
  <si>
    <t>이행남</t>
  </si>
  <si>
    <t>5166580</t>
  </si>
  <si>
    <t>이희권</t>
  </si>
  <si>
    <t>5161681</t>
  </si>
  <si>
    <t>이희창</t>
  </si>
  <si>
    <t>5168219</t>
  </si>
  <si>
    <t>임상필</t>
  </si>
  <si>
    <t>5165278</t>
  </si>
  <si>
    <t>임정성</t>
  </si>
  <si>
    <t>5161710</t>
  </si>
  <si>
    <t>임정환</t>
  </si>
  <si>
    <t>5162151</t>
  </si>
  <si>
    <t>임현영</t>
  </si>
  <si>
    <t>5164122</t>
  </si>
  <si>
    <t>장인규</t>
  </si>
  <si>
    <t>5167229</t>
  </si>
  <si>
    <t>장준연</t>
  </si>
  <si>
    <t>5161021</t>
  </si>
  <si>
    <t>장희연</t>
  </si>
  <si>
    <t>5162350</t>
  </si>
  <si>
    <t>전상윤</t>
  </si>
  <si>
    <t>516323</t>
  </si>
  <si>
    <t>전세영</t>
  </si>
  <si>
    <t>5167297</t>
  </si>
  <si>
    <t>전영기</t>
  </si>
  <si>
    <t>5163478</t>
  </si>
  <si>
    <t>정귀진</t>
  </si>
  <si>
    <t>5164366</t>
  </si>
  <si>
    <t>정맹기</t>
  </si>
  <si>
    <t>5163391</t>
  </si>
  <si>
    <t>정윤부</t>
  </si>
  <si>
    <t>5167880</t>
  </si>
  <si>
    <t>정일</t>
  </si>
  <si>
    <t>5162535</t>
  </si>
  <si>
    <t>정충식</t>
  </si>
  <si>
    <t>5164063</t>
  </si>
  <si>
    <t>정훈</t>
  </si>
  <si>
    <t>5166408</t>
  </si>
  <si>
    <t>조권석</t>
  </si>
  <si>
    <t>5164595</t>
  </si>
  <si>
    <t>조성래</t>
  </si>
  <si>
    <t>5161926</t>
  </si>
  <si>
    <t>주태규</t>
  </si>
  <si>
    <t>5168771</t>
  </si>
  <si>
    <t>진병문</t>
  </si>
  <si>
    <t>5164078</t>
  </si>
  <si>
    <t>최규주</t>
  </si>
  <si>
    <t>5161526</t>
  </si>
  <si>
    <t>최돈집</t>
  </si>
  <si>
    <t>5168174</t>
  </si>
  <si>
    <t>최민섭</t>
  </si>
  <si>
    <t>5167607</t>
  </si>
  <si>
    <t>최원호</t>
  </si>
  <si>
    <t>5169982</t>
  </si>
  <si>
    <t>최윤락</t>
  </si>
  <si>
    <t>5164914</t>
  </si>
  <si>
    <t>최인섭</t>
  </si>
  <si>
    <t>5161648</t>
  </si>
  <si>
    <t>최장순</t>
  </si>
  <si>
    <t>5164677</t>
  </si>
  <si>
    <t>최재성</t>
  </si>
  <si>
    <t>5162581</t>
  </si>
  <si>
    <t>최종철</t>
  </si>
  <si>
    <t>5162985</t>
  </si>
  <si>
    <t>한대현</t>
  </si>
  <si>
    <t>5165064</t>
  </si>
  <si>
    <t>허길만</t>
  </si>
  <si>
    <t>5168181</t>
  </si>
  <si>
    <t>현교일</t>
  </si>
  <si>
    <t>홍규찬</t>
  </si>
  <si>
    <t>5168239</t>
  </si>
  <si>
    <t>홍창호</t>
  </si>
  <si>
    <t>5169125</t>
  </si>
  <si>
    <t>황남석</t>
  </si>
  <si>
    <t>5166811</t>
  </si>
  <si>
    <t>황태준</t>
  </si>
  <si>
    <t>5168672</t>
  </si>
  <si>
    <t>선진여객80C2</t>
  </si>
  <si>
    <t>선진여객80C3</t>
  </si>
  <si>
    <t>선진여객87F5</t>
  </si>
  <si>
    <t>김황남</t>
  </si>
  <si>
    <t>5164002</t>
  </si>
  <si>
    <t>이철용</t>
  </si>
  <si>
    <t>선진여객80D1</t>
  </si>
  <si>
    <t>박만규</t>
  </si>
  <si>
    <t>5164695</t>
  </si>
  <si>
    <t>설동걸</t>
  </si>
  <si>
    <t>선진여객80C5</t>
  </si>
  <si>
    <t>선진여객80C4</t>
  </si>
  <si>
    <t>선진여객87F8</t>
  </si>
  <si>
    <t>선진여객87F10</t>
  </si>
  <si>
    <t>김철민</t>
  </si>
  <si>
    <t>5163169</t>
  </si>
  <si>
    <t>서학귀</t>
  </si>
  <si>
    <t>[24년 7월]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</si>
  <si>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</si>
  <si>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</si>
  <si>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</si>
  <si>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=</t>
  </si>
  <si>
    <t>선진여객72C4</t>
  </si>
  <si>
    <t>▲</t>
  </si>
  <si>
    <t>선진여객72C3</t>
  </si>
  <si>
    <t>선진여객87C1</t>
  </si>
  <si>
    <t>김희문</t>
  </si>
  <si>
    <t>5168651</t>
  </si>
  <si>
    <t>0%(0명)</t>
  </si>
  <si>
    <t>인천전체</t>
  </si>
  <si>
    <t>개선율(유카전)</t>
  </si>
  <si>
    <t>순위</t>
  </si>
  <si>
    <t>78바1172</t>
  </si>
  <si>
    <t>정철현</t>
  </si>
  <si>
    <t>선진여객72D3</t>
  </si>
  <si>
    <t>선진여객72D2</t>
  </si>
  <si>
    <t>선진여객87F11</t>
  </si>
  <si>
    <t>선진여객87F6</t>
  </si>
  <si>
    <t>선진여객87F2</t>
  </si>
  <si>
    <t>선진여객87F9</t>
  </si>
  <si>
    <t>선진여객87F4</t>
  </si>
  <si>
    <t>선진여객87F3</t>
  </si>
  <si>
    <t>예비예비</t>
  </si>
  <si>
    <t>NULL</t>
  </si>
  <si>
    <t>5161149</t>
  </si>
  <si>
    <t>5161517</t>
  </si>
  <si>
    <t>5162028</t>
  </si>
  <si>
    <t>5162423</t>
  </si>
  <si>
    <t>5162904</t>
  </si>
  <si>
    <t>5163626</t>
  </si>
  <si>
    <t>5164036</t>
  </si>
  <si>
    <t>5165558</t>
  </si>
  <si>
    <t>5165811</t>
  </si>
  <si>
    <t>5165986</t>
  </si>
  <si>
    <t>5167922</t>
  </si>
  <si>
    <t>5168208</t>
  </si>
  <si>
    <t>5169585</t>
  </si>
  <si>
    <t>5169693</t>
  </si>
  <si>
    <t>5167967</t>
  </si>
  <si>
    <t>김헌국</t>
  </si>
  <si>
    <t>78바1175</t>
  </si>
  <si>
    <t>홍종만</t>
  </si>
  <si>
    <t>5169290</t>
  </si>
  <si>
    <t>5164560</t>
  </si>
  <si>
    <t>A</t>
  </si>
  <si>
    <t>(우  수)</t>
  </si>
  <si>
    <t>김택수</t>
  </si>
  <si>
    <t>5163420</t>
  </si>
  <si>
    <t>5169292</t>
  </si>
  <si>
    <t>5169041</t>
  </si>
  <si>
    <t>5166342</t>
  </si>
  <si>
    <t>장형식</t>
  </si>
  <si>
    <t>5164219</t>
  </si>
  <si>
    <t>5166840</t>
  </si>
  <si>
    <t>선진여객595D1</t>
  </si>
  <si>
    <t>선진여객80B3</t>
  </si>
  <si>
    <t>선진여객80B4</t>
  </si>
  <si>
    <t>선진여객80B1</t>
  </si>
  <si>
    <t>선진여객80B5</t>
  </si>
  <si>
    <t>선진여객80B2</t>
  </si>
  <si>
    <t>분석기간: 24.10.01-24.10.31</t>
  </si>
  <si>
    <t>24'10</t>
    <phoneticPr fontId="2" type="noConversion"/>
  </si>
  <si>
    <t>28위/(32개사)</t>
  </si>
  <si>
    <t>6%(9명)</t>
  </si>
  <si>
    <t>10%(17명)</t>
  </si>
  <si>
    <t>11%(18명)</t>
  </si>
  <si>
    <t>13%(20명)</t>
  </si>
  <si>
    <t>28%(48명)</t>
  </si>
  <si>
    <t>32%(49명)</t>
  </si>
  <si>
    <t>15%(8명)</t>
  </si>
  <si>
    <t>3%(1명)</t>
  </si>
  <si>
    <t>25%(13명)</t>
  </si>
  <si>
    <t>22%(2명)</t>
  </si>
  <si>
    <t>2%(1명)</t>
  </si>
  <si>
    <t>21%(11명)</t>
  </si>
  <si>
    <t>11%(1명)</t>
  </si>
  <si>
    <t>10%(3명)</t>
  </si>
  <si>
    <t>5%(3명)</t>
  </si>
  <si>
    <t>17%(9명)</t>
  </si>
  <si>
    <t>33%(3명)</t>
  </si>
  <si>
    <t>20%(2명)</t>
  </si>
  <si>
    <t>53%(16명)</t>
  </si>
  <si>
    <t>30%(3명)</t>
  </si>
  <si>
    <t>32%(18명)</t>
  </si>
  <si>
    <t>4%(2명)</t>
  </si>
  <si>
    <t>23%(7명)</t>
  </si>
  <si>
    <t>50%(5명)</t>
  </si>
  <si>
    <t>55%(31명)</t>
  </si>
  <si>
    <t>선진여객300D1</t>
  </si>
  <si>
    <t>선진여객300D2</t>
  </si>
  <si>
    <t>선진여객595B1</t>
  </si>
  <si>
    <t>선진여객595B2</t>
  </si>
  <si>
    <t>70바3737</t>
  </si>
  <si>
    <t>선진여객72D5</t>
  </si>
  <si>
    <t>선진여객72D4</t>
  </si>
  <si>
    <t>선진여객72D6</t>
  </si>
  <si>
    <t>선진여객72D7</t>
  </si>
  <si>
    <t>▽</t>
  </si>
  <si>
    <t>선진여객80A4</t>
  </si>
  <si>
    <t>선진여객80A5</t>
  </si>
  <si>
    <t>선진여객80A7</t>
  </si>
  <si>
    <t>선진여객80A2</t>
  </si>
  <si>
    <t>선진여객80A1</t>
  </si>
  <si>
    <t>선진여객80A3</t>
  </si>
  <si>
    <t>선진여객80A6</t>
  </si>
  <si>
    <t>선진여객80B7</t>
  </si>
  <si>
    <t>NEW</t>
  </si>
  <si>
    <t>new</t>
  </si>
  <si>
    <t>선진여객80B6</t>
  </si>
  <si>
    <t>선진여객87D3</t>
  </si>
  <si>
    <t>선진여객87D5</t>
  </si>
  <si>
    <t>선진여객87D6</t>
  </si>
  <si>
    <t>선진여객87D8</t>
  </si>
  <si>
    <t>선진여객87D2</t>
  </si>
  <si>
    <t>선진여객87D4</t>
  </si>
  <si>
    <t>선진여객87D7</t>
  </si>
  <si>
    <t>선진여객87D1</t>
  </si>
  <si>
    <t>선진여객87A1</t>
  </si>
  <si>
    <t>선진여객87D9</t>
  </si>
  <si>
    <t>선진여객예비D10</t>
  </si>
  <si>
    <t>선진여객예비F11</t>
  </si>
  <si>
    <t>516976</t>
  </si>
  <si>
    <t>516976390.941</t>
  </si>
  <si>
    <t>5161149442.668</t>
  </si>
  <si>
    <t>5161517334.327</t>
  </si>
  <si>
    <t>5162028347.406</t>
  </si>
  <si>
    <t>5162423274.303</t>
  </si>
  <si>
    <t>5162904548.974</t>
  </si>
  <si>
    <t>5163626386.665</t>
  </si>
  <si>
    <t>5164036701.898</t>
  </si>
  <si>
    <t>5165558247.131</t>
  </si>
  <si>
    <t>5165811229.232</t>
  </si>
  <si>
    <t>5165986264.373</t>
  </si>
  <si>
    <t>5167727</t>
  </si>
  <si>
    <t>5167727234.412</t>
  </si>
  <si>
    <t>5167922421.481</t>
  </si>
  <si>
    <t>5168208857.759</t>
  </si>
  <si>
    <t>5169290344.839</t>
  </si>
  <si>
    <t>5169585237.676</t>
  </si>
  <si>
    <t>5169693247.402</t>
  </si>
  <si>
    <t>5169712</t>
  </si>
  <si>
    <t>5169712373.297</t>
  </si>
  <si>
    <t>5169451791.267</t>
  </si>
  <si>
    <t>5165764303.604</t>
  </si>
  <si>
    <t>51642992248.792</t>
  </si>
  <si>
    <t>51645211707.492</t>
  </si>
  <si>
    <t>51686522155.637</t>
  </si>
  <si>
    <t>51612932336.793</t>
  </si>
  <si>
    <t>51655811232.97</t>
  </si>
  <si>
    <t>51633442270.361</t>
  </si>
  <si>
    <t>51645601135.245</t>
  </si>
  <si>
    <t>51619061288.03</t>
  </si>
  <si>
    <t>51631191163.452</t>
  </si>
  <si>
    <t>51632532570.536</t>
  </si>
  <si>
    <t>51661171569.733</t>
  </si>
  <si>
    <t>51642022372.264</t>
  </si>
  <si>
    <t>51660102329.552</t>
  </si>
  <si>
    <t>51645362052.045</t>
  </si>
  <si>
    <t>51648892259.553</t>
  </si>
  <si>
    <t>김상배</t>
  </si>
  <si>
    <t>5162832</t>
  </si>
  <si>
    <t>51628321453.697</t>
  </si>
  <si>
    <t>5166915681.749</t>
  </si>
  <si>
    <t>5166569541.703</t>
  </si>
  <si>
    <t>51622832445.641</t>
  </si>
  <si>
    <t>51675422236.842</t>
  </si>
  <si>
    <t>51678662103.027</t>
  </si>
  <si>
    <t>51610871158.689</t>
  </si>
  <si>
    <t>5164214335.539</t>
  </si>
  <si>
    <t>5167713296.574</t>
  </si>
  <si>
    <t>51639702279.738</t>
  </si>
  <si>
    <t>51634262166.145</t>
  </si>
  <si>
    <t>5163782158.765</t>
  </si>
  <si>
    <t>51637352244.966</t>
  </si>
  <si>
    <t>51631692351.343</t>
  </si>
  <si>
    <t>5163278322.414</t>
  </si>
  <si>
    <t>51636472342.825</t>
  </si>
  <si>
    <t>5161311463.977</t>
  </si>
  <si>
    <t>5163420675.763</t>
  </si>
  <si>
    <t>5169292511.739</t>
  </si>
  <si>
    <t>51683032192.95</t>
  </si>
  <si>
    <t>51668691767.141</t>
  </si>
  <si>
    <t>51647822130.436</t>
  </si>
  <si>
    <t>51640021859.175</t>
  </si>
  <si>
    <t>5168651374.843</t>
  </si>
  <si>
    <t>51626442000.048</t>
  </si>
  <si>
    <t>51624142093.565</t>
  </si>
  <si>
    <t>51655462549.596</t>
  </si>
  <si>
    <t>51689682165.733</t>
  </si>
  <si>
    <t>51612611831.991</t>
  </si>
  <si>
    <t>5168462195.386</t>
  </si>
  <si>
    <t>S</t>
  </si>
  <si>
    <t>(최우수)</t>
  </si>
  <si>
    <t>51646951431.052</t>
  </si>
  <si>
    <t>51637222316.573</t>
  </si>
  <si>
    <t>51617461361.214</t>
  </si>
  <si>
    <t>51669312216.904</t>
  </si>
  <si>
    <t>51686201934.141</t>
  </si>
  <si>
    <t>51678312322.075</t>
  </si>
  <si>
    <t>51652741908.654</t>
  </si>
  <si>
    <t>51667211182.334</t>
  </si>
  <si>
    <t>5169401224.328</t>
  </si>
  <si>
    <t>박창수</t>
  </si>
  <si>
    <t>5168722</t>
  </si>
  <si>
    <t>5168722584.149</t>
  </si>
  <si>
    <t>5168509333.841</t>
  </si>
  <si>
    <t>5162001671.474</t>
  </si>
  <si>
    <t>51614891619.801</t>
  </si>
  <si>
    <t>5164441302.874</t>
  </si>
  <si>
    <t>51623321876.21</t>
  </si>
  <si>
    <t>51694261481.548</t>
  </si>
  <si>
    <t>51645002177.732</t>
  </si>
  <si>
    <t>5166630</t>
  </si>
  <si>
    <t>5166630585.575</t>
  </si>
  <si>
    <t>5163664</t>
  </si>
  <si>
    <t>51636641324.701</t>
  </si>
  <si>
    <t>51688622035.608</t>
  </si>
  <si>
    <t>51646041247.049</t>
  </si>
  <si>
    <t>51668812188.282</t>
  </si>
  <si>
    <t>51619502317.911</t>
  </si>
  <si>
    <t>5161530546.744</t>
  </si>
  <si>
    <t>51683582649.31</t>
  </si>
  <si>
    <t>5168334.819</t>
  </si>
  <si>
    <t>51642092291.649</t>
  </si>
  <si>
    <t>51658481711.458</t>
  </si>
  <si>
    <t>51666322232.219</t>
  </si>
  <si>
    <t>5161172709.332</t>
  </si>
  <si>
    <t>5167200381.841</t>
  </si>
  <si>
    <t>5163791876.576</t>
  </si>
  <si>
    <t>516325154.081</t>
  </si>
  <si>
    <t>51653542397.572</t>
  </si>
  <si>
    <t>51638922004.065</t>
  </si>
  <si>
    <t>516457944.628</t>
  </si>
  <si>
    <t>51652612227.517</t>
  </si>
  <si>
    <t>5163715280.452</t>
  </si>
  <si>
    <t>5161003913.57</t>
  </si>
  <si>
    <t>51654872248.694</t>
  </si>
  <si>
    <t>윤재길</t>
  </si>
  <si>
    <t>5169953</t>
  </si>
  <si>
    <t>5169953671.181</t>
  </si>
  <si>
    <t>51637181385.436</t>
  </si>
  <si>
    <t>51653771535.993</t>
  </si>
  <si>
    <t>51612072671.545</t>
  </si>
  <si>
    <t>5169041229.371</t>
  </si>
  <si>
    <t>5165260485.057</t>
  </si>
  <si>
    <t>51659291629.236</t>
  </si>
  <si>
    <t>51639281918.802</t>
  </si>
  <si>
    <t>51610692188.186</t>
  </si>
  <si>
    <t>51655992145.765</t>
  </si>
  <si>
    <t>51660581663.934</t>
  </si>
  <si>
    <t>51663421494.849</t>
  </si>
  <si>
    <t>51650462165.079</t>
  </si>
  <si>
    <t>51689652311.297</t>
  </si>
  <si>
    <t>51665801960.039</t>
  </si>
  <si>
    <t>51616811635.488</t>
  </si>
  <si>
    <t>51682192306.798</t>
  </si>
  <si>
    <t>51652782314.176</t>
  </si>
  <si>
    <t>51617102041.498</t>
  </si>
  <si>
    <t>51621511483.328</t>
  </si>
  <si>
    <t>51641222041.764</t>
  </si>
  <si>
    <t>51672292370.223</t>
  </si>
  <si>
    <t>51610211110.231</t>
  </si>
  <si>
    <t>5164219314.688</t>
  </si>
  <si>
    <t>51623501619.954</t>
  </si>
  <si>
    <t>516323327.171</t>
  </si>
  <si>
    <t>51672972108.402</t>
  </si>
  <si>
    <t>51634782718.262</t>
  </si>
  <si>
    <t>51643662194.404</t>
  </si>
  <si>
    <t>51633911730.215</t>
  </si>
  <si>
    <t>51678802154.764</t>
  </si>
  <si>
    <t>51625352086.448</t>
  </si>
  <si>
    <t>5167967583.099</t>
  </si>
  <si>
    <t>51640632343.889</t>
  </si>
  <si>
    <t>정홍기</t>
  </si>
  <si>
    <t>5168812</t>
  </si>
  <si>
    <t>5168812609.206</t>
  </si>
  <si>
    <t>51664082191.937</t>
  </si>
  <si>
    <t>51645952054.55</t>
  </si>
  <si>
    <t>51619262260.531</t>
  </si>
  <si>
    <t>51687712381.136</t>
  </si>
  <si>
    <t>51640781578.804</t>
  </si>
  <si>
    <t>51615262205.311</t>
  </si>
  <si>
    <t>51681742339.764</t>
  </si>
  <si>
    <t>5167607448.229</t>
  </si>
  <si>
    <t>51699822243.826</t>
  </si>
  <si>
    <t>5164914476.467</t>
  </si>
  <si>
    <t>51616481840.603</t>
  </si>
  <si>
    <t>51646771452.45</t>
  </si>
  <si>
    <t>51625812300.269</t>
  </si>
  <si>
    <t>51629852453.978</t>
  </si>
  <si>
    <t>51650642596.527</t>
  </si>
  <si>
    <t>51681811644.708</t>
  </si>
  <si>
    <t>51682391790.093</t>
  </si>
  <si>
    <t>51668402395.183</t>
  </si>
  <si>
    <t>51691252250.485</t>
  </si>
  <si>
    <t>51668111855.036</t>
  </si>
  <si>
    <t>51686722124.499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</si>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</sst>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1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58" fillId="2" borderId="0" xfId="569" applyFont="1" applyFill="1">
      <alignment vertical="center"/>
    </xf>
    <xf numFmtId="0" fontId="3" fillId="2" borderId="0" xfId="569" applyFill="1">
      <alignment vertical="center"/>
    </xf>
    <xf numFmtId="0" fontId="68" fillId="0" borderId="0" xfId="569" applyFont="1">
      <alignment vertical="center"/>
    </xf>
    <xf numFmtId="0" fontId="69" fillId="0" borderId="0" xfId="569" applyFont="1">
      <alignment vertical="center"/>
    </xf>
    <xf numFmtId="49" fontId="77" fillId="15" borderId="0" xfId="562" applyNumberFormat="1" applyFont="1" applyFill="1" applyAlignment="1">
      <alignment horizontal="center" vertical="center" wrapText="1"/>
    </xf>
    <xf numFmtId="191" fontId="77" fillId="16" borderId="0" xfId="562" applyNumberFormat="1" applyFont="1" applyFill="1" applyAlignment="1">
      <alignment horizontal="right" vertical="center"/>
    </xf>
    <xf numFmtId="185" fontId="51" fillId="0" borderId="0" xfId="569" applyNumberFormat="1" applyFont="1" applyAlignment="1">
      <alignment horizontal="center" vertical="center"/>
    </xf>
    <xf numFmtId="185" fontId="51" fillId="0" borderId="0" xfId="569" applyNumberFormat="1" applyFont="1" applyAlignment="1">
      <alignment horizontal="left" vertical="center" indent="1"/>
    </xf>
    <xf numFmtId="185" fontId="36" fillId="0" borderId="0" xfId="569" applyNumberFormat="1" applyFont="1" applyAlignment="1">
      <alignment horizontal="center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0" fontId="19" fillId="0" borderId="0" xfId="569" applyFont="1">
      <alignment vertical="center"/>
    </xf>
    <xf numFmtId="0" fontId="34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7" fillId="0" borderId="0" xfId="569" applyFont="1">
      <alignment vertical="center"/>
    </xf>
    <xf numFmtId="0" fontId="75" fillId="0" borderId="0" xfId="569" applyFont="1">
      <alignment vertical="center"/>
    </xf>
    <xf numFmtId="0" fontId="35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49" fontId="60" fillId="15" borderId="0" xfId="569" applyNumberFormat="1" applyFont="1" applyFill="1" applyAlignment="1">
      <alignment horizontal="center" vertical="center" wrapText="1"/>
    </xf>
    <xf numFmtId="49" fontId="38" fillId="15" borderId="0" xfId="569" applyNumberFormat="1" applyFont="1" applyFill="1" applyAlignment="1">
      <alignment horizontal="center" vertical="center" wrapText="1"/>
    </xf>
    <xf numFmtId="9" fontId="65" fillId="15" borderId="0" xfId="570" applyFont="1" applyFill="1" applyBorder="1" applyAlignment="1">
      <alignment horizontal="center" vertical="center" wrapText="1"/>
    </xf>
    <xf numFmtId="49" fontId="65" fillId="15" borderId="0" xfId="569" applyNumberFormat="1" applyFont="1" applyFill="1" applyAlignment="1">
      <alignment horizontal="center" vertical="center" wrapText="1"/>
    </xf>
    <xf numFmtId="49" fontId="73" fillId="15" borderId="0" xfId="569" applyNumberFormat="1" applyFont="1" applyFill="1" applyAlignment="1">
      <alignment horizontal="center" vertical="center" wrapText="1"/>
    </xf>
    <xf numFmtId="180" fontId="60" fillId="16" borderId="0" xfId="569" applyNumberFormat="1" applyFont="1" applyFill="1" applyAlignment="1">
      <alignment horizontal="center" vertical="center"/>
    </xf>
    <xf numFmtId="183" fontId="32" fillId="16" borderId="0" xfId="569" applyNumberFormat="1" applyFont="1" applyFill="1" applyAlignment="1">
      <alignment horizontal="center" vertical="center"/>
    </xf>
    <xf numFmtId="9" fontId="74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0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91" fontId="6" fillId="16" borderId="0" xfId="569" applyNumberFormat="1" applyFont="1" applyFill="1" applyAlignment="1">
      <alignment horizontal="right" vertical="center"/>
    </xf>
    <xf numFmtId="192" fontId="6" fillId="16" borderId="0" xfId="569" applyNumberFormat="1" applyFont="1" applyFill="1" applyAlignment="1">
      <alignment horizontal="right" vertical="center"/>
    </xf>
    <xf numFmtId="192" fontId="73" fillId="16" borderId="0" xfId="569" applyNumberFormat="1" applyFont="1" applyFill="1" applyAlignment="1">
      <alignment horizontal="right" vertical="center"/>
    </xf>
    <xf numFmtId="0" fontId="50" fillId="0" borderId="0" xfId="0" applyFont="1" applyAlignment="1">
      <alignment horizontal="left" vertical="center" indent="1"/>
    </xf>
    <xf numFmtId="185" fontId="51" fillId="0" borderId="0" xfId="569" applyNumberFormat="1" applyFont="1" applyAlignment="1">
      <alignment horizontal="left" vertical="center" indent="1"/>
    </xf>
    <xf numFmtId="0" fontId="19" fillId="0" borderId="0" xfId="569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68" xr:uid="{CB40B766-94F8-4DB2-B967-DB3768BA2209}"/>
    <cellStyle name="백분율" xfId="2" builtinId="5"/>
    <cellStyle name="백분율 2" xfId="563" xr:uid="{D6A3D204-8C70-4A7D-BF58-53F115410276}"/>
    <cellStyle name="백분율 2 2" xfId="570" xr:uid="{3035C2C8-5CC1-4785-BF1C-200E92A6569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11EDDDCF-1CB2-42D9-AE4C-93603D23AAD8}"/>
    <cellStyle name="표준 2 4" xfId="3" xr:uid="{F025CCA9-607F-40C4-B9F4-A4606A80B63C}"/>
    <cellStyle name="표준 3" xfId="565" xr:uid="{60C4FBB4-F171-472B-9713-681973E66964}"/>
  </cellStyles>
  <dxfs count="7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선진여객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4F8-43E8-97D5-3446B52FC03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E8E-4C30-B316-E4A469F451E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AEA-4EE3-8BD4-B212A06E3E5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48E-4207-9E32-959CF26EFF2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FC3-4A8A-967F-A8A686B48CEE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373-460A-8A0A-19557D603E46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FC3-4A8A-967F-A8A686B48C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2.0181502502527811</c:v>
                </c:pt>
                <c:pt idx="1">
                  <c:v>2.2730361229891911</c:v>
                </c:pt>
                <c:pt idx="2">
                  <c:v>2.2320426578336638</c:v>
                </c:pt>
                <c:pt idx="3">
                  <c:v>2.2004303982724496</c:v>
                </c:pt>
                <c:pt idx="4">
                  <c:v>2.1420091120857663</c:v>
                </c:pt>
                <c:pt idx="5">
                  <c:v>2.0636831901575778</c:v>
                </c:pt>
                <c:pt idx="6">
                  <c:v>2.0268080037970626</c:v>
                </c:pt>
                <c:pt idx="7">
                  <c:v>2.0062206025722089</c:v>
                </c:pt>
                <c:pt idx="8">
                  <c:v>2.0586075152471257</c:v>
                </c:pt>
                <c:pt idx="9">
                  <c:v>2.1531830393490488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5.5555555555555552E-2</c:v>
                </c:pt>
                <c:pt idx="1">
                  <c:v>0.10493827160493827</c:v>
                </c:pt>
                <c:pt idx="2">
                  <c:v>0.1111111111111111</c:v>
                </c:pt>
                <c:pt idx="3">
                  <c:v>0.12962962962962962</c:v>
                </c:pt>
                <c:pt idx="4">
                  <c:v>0.27777777777777779</c:v>
                </c:pt>
                <c:pt idx="5">
                  <c:v>0.32098765432098764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300 </c:v>
                </c:pt>
                <c:pt idx="4">
                  <c:v> 87 </c:v>
                </c:pt>
              </c:strCache>
            </c:strRef>
          </c:cat>
          <c:val>
            <c:numRef>
              <c:f>종합!$M$74:$Q$74</c:f>
              <c:numCache>
                <c:formatCode>0%</c:formatCode>
                <c:ptCount val="5"/>
                <c:pt idx="0">
                  <c:v>3.8461538461538464E-2</c:v>
                </c:pt>
                <c:pt idx="1">
                  <c:v>0.1111111111111111</c:v>
                </c:pt>
                <c:pt idx="2">
                  <c:v>0.23333333333333334</c:v>
                </c:pt>
                <c:pt idx="3">
                  <c:v>0.5</c:v>
                </c:pt>
                <c:pt idx="4">
                  <c:v>0.5535714285714286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300 </c:v>
                </c:pt>
                <c:pt idx="4">
                  <c:v> 87 </c:v>
                </c:pt>
              </c:strCache>
            </c:strRef>
          </c:cat>
          <c:val>
            <c:numRef>
              <c:f>종합!$M$73:$Q$73</c:f>
              <c:numCache>
                <c:formatCode>0%</c:formatCode>
                <c:ptCount val="5"/>
                <c:pt idx="0">
                  <c:v>0.17307692307692307</c:v>
                </c:pt>
                <c:pt idx="1">
                  <c:v>0.22222222222222221</c:v>
                </c:pt>
                <c:pt idx="2">
                  <c:v>0.53333333333333333</c:v>
                </c:pt>
                <c:pt idx="3">
                  <c:v>0.3</c:v>
                </c:pt>
                <c:pt idx="4">
                  <c:v>0.32142857142857145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300 </c:v>
                </c:pt>
                <c:pt idx="4">
                  <c:v> 87 </c:v>
                </c:pt>
              </c:strCache>
            </c:strRef>
          </c:cat>
          <c:val>
            <c:numRef>
              <c:f>종합!$M$72:$Q$72</c:f>
              <c:numCache>
                <c:formatCode>0%</c:formatCode>
                <c:ptCount val="5"/>
                <c:pt idx="0">
                  <c:v>0.17307692307692307</c:v>
                </c:pt>
                <c:pt idx="1">
                  <c:v>0.33333333333333331</c:v>
                </c:pt>
                <c:pt idx="2">
                  <c:v>0.1</c:v>
                </c:pt>
                <c:pt idx="3">
                  <c:v>0.2</c:v>
                </c:pt>
                <c:pt idx="4">
                  <c:v>5.3571428571428568E-2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300 </c:v>
                </c:pt>
                <c:pt idx="4">
                  <c:v> 87 </c:v>
                </c:pt>
              </c:strCache>
            </c:strRef>
          </c:cat>
          <c:val>
            <c:numRef>
              <c:f>종합!$M$71:$Q$71</c:f>
              <c:numCache>
                <c:formatCode>0%</c:formatCode>
                <c:ptCount val="5"/>
                <c:pt idx="0">
                  <c:v>0.21153846153846154</c:v>
                </c:pt>
                <c:pt idx="1">
                  <c:v>0.1111111111111111</c:v>
                </c:pt>
                <c:pt idx="2">
                  <c:v>0.1</c:v>
                </c:pt>
                <c:pt idx="3">
                  <c:v>0</c:v>
                </c:pt>
                <c:pt idx="4">
                  <c:v>5.3571428571428568E-2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300 </c:v>
                </c:pt>
                <c:pt idx="4">
                  <c:v> 87 </c:v>
                </c:pt>
              </c:strCache>
            </c:strRef>
          </c:cat>
          <c:val>
            <c:numRef>
              <c:f>종합!$M$70:$Q$70</c:f>
              <c:numCache>
                <c:formatCode>0%</c:formatCode>
                <c:ptCount val="5"/>
                <c:pt idx="0">
                  <c:v>0.25</c:v>
                </c:pt>
                <c:pt idx="1">
                  <c:v>0.22222222222222221</c:v>
                </c:pt>
                <c:pt idx="2">
                  <c:v>0</c:v>
                </c:pt>
                <c:pt idx="3">
                  <c:v>0</c:v>
                </c:pt>
                <c:pt idx="4">
                  <c:v>1.7857142857142856E-2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300 </c:v>
                </c:pt>
                <c:pt idx="4">
                  <c:v> 87 </c:v>
                </c:pt>
              </c:strCache>
            </c:strRef>
          </c:cat>
          <c:val>
            <c:numRef>
              <c:f>종합!$M$69:$Q$69</c:f>
              <c:numCache>
                <c:formatCode>0%</c:formatCode>
                <c:ptCount val="5"/>
                <c:pt idx="0">
                  <c:v>0.15384615384615385</c:v>
                </c:pt>
                <c:pt idx="1">
                  <c:v>0</c:v>
                </c:pt>
                <c:pt idx="2">
                  <c:v>3.3333333333333333E-2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300 </c:v>
                </c:pt>
                <c:pt idx="4">
                  <c:v> 87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138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997324</xdr:colOff>
      <xdr:row>21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5335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51547</xdr:colOff>
      <xdr:row>12</xdr:row>
      <xdr:rowOff>242048</xdr:rowOff>
    </xdr:from>
    <xdr:to>
      <xdr:col>6</xdr:col>
      <xdr:colOff>208434</xdr:colOff>
      <xdr:row>15</xdr:row>
      <xdr:rowOff>141196</xdr:rowOff>
    </xdr:to>
    <xdr:sp macro="" textlink="$K$19">
      <xdr:nvSpPr>
        <xdr:cNvPr id="15" name="TextBox 14">
          <a:extLst>
            <a:ext uri="{FF2B5EF4-FFF2-40B4-BE49-F238E27FC236}">
              <a16:creationId xmlns:a16="http://schemas.microsoft.com/office/drawing/2014/main" id="{A0DC1B50-7233-486F-8C09-CF3D2AB8040A}"/>
            </a:ext>
          </a:extLst>
        </xdr:cNvPr>
        <xdr:cNvSpPr txBox="1"/>
      </xdr:nvSpPr>
      <xdr:spPr>
        <a:xfrm>
          <a:off x="3704665" y="4175313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AD210D8-A4D5-4313-9715-F3A84CFE239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571500</xdr:colOff>
      <xdr:row>13</xdr:row>
      <xdr:rowOff>212911</xdr:rowOff>
    </xdr:from>
    <xdr:to>
      <xdr:col>5</xdr:col>
      <xdr:colOff>862853</xdr:colOff>
      <xdr:row>15</xdr:row>
      <xdr:rowOff>33617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BAC7E5F4-0826-4B30-AF93-6E2427A7CF48}"/>
            </a:ext>
          </a:extLst>
        </xdr:cNvPr>
        <xdr:cNvCxnSpPr/>
      </xdr:nvCxnSpPr>
      <xdr:spPr>
        <a:xfrm flipV="1">
          <a:off x="4224618" y="4437529"/>
          <a:ext cx="291353" cy="4034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10</xdr:row>
      <xdr:rowOff>248773</xdr:rowOff>
    </xdr:from>
    <xdr:to>
      <xdr:col>6</xdr:col>
      <xdr:colOff>652187</xdr:colOff>
      <xdr:row>12</xdr:row>
      <xdr:rowOff>147921</xdr:rowOff>
    </xdr:to>
    <xdr:sp macro="" textlink="$K$20">
      <xdr:nvSpPr>
        <xdr:cNvPr id="11" name="TextBox 10">
          <a:extLst>
            <a:ext uri="{FF2B5EF4-FFF2-40B4-BE49-F238E27FC236}">
              <a16:creationId xmlns:a16="http://schemas.microsoft.com/office/drawing/2014/main" id="{CAD320EB-618D-4890-8F1A-A9E3F12466AD}"/>
            </a:ext>
          </a:extLst>
        </xdr:cNvPr>
        <xdr:cNvSpPr txBox="1"/>
      </xdr:nvSpPr>
      <xdr:spPr>
        <a:xfrm>
          <a:off x="4148418" y="359933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72E4F35-9AE4-40CC-873B-EF0BBEE8B34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4.6%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159123</xdr:colOff>
      <xdr:row>10</xdr:row>
      <xdr:rowOff>201706</xdr:rowOff>
    </xdr:from>
    <xdr:to>
      <xdr:col>6</xdr:col>
      <xdr:colOff>493059</xdr:colOff>
      <xdr:row>13</xdr:row>
      <xdr:rowOff>136713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54F31550-E145-4DA1-92DE-093CF5159B36}"/>
            </a:ext>
          </a:extLst>
        </xdr:cNvPr>
        <xdr:cNvCxnSpPr/>
      </xdr:nvCxnSpPr>
      <xdr:spPr>
        <a:xfrm flipV="1">
          <a:off x="4686299" y="3552265"/>
          <a:ext cx="333936" cy="80906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18A3A17-83FC-41D2-9B65-EE850C92F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A787FA9B-F589-43CA-9365-C11C11742F1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B712698-E311-4244-8B76-2268C584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2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710937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109</v>
      </c>
      <c r="C2" s="57"/>
      <c r="D2" s="57"/>
      <c r="E2" s="57"/>
      <c r="F2" s="57"/>
      <c r="G2" s="57"/>
      <c r="H2" s="57"/>
      <c r="I2" s="57"/>
      <c r="J2" s="57"/>
      <c r="K2" s="64" t="s">
        <v>613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111</v>
      </c>
      <c r="C4" s="305" t="s">
        <v>38</v>
      </c>
      <c r="D4" s="305"/>
      <c r="E4" s="62" t="s">
        <v>110</v>
      </c>
      <c r="F4" s="62" t="s">
        <v>64</v>
      </c>
      <c r="G4" s="93" t="s">
        <v>113</v>
      </c>
      <c r="H4" s="38"/>
      <c r="I4" s="38"/>
      <c r="J4" s="96" t="s">
        <v>35</v>
      </c>
      <c r="K4" s="96" t="s">
        <v>36</v>
      </c>
    </row>
    <row r="5" spans="1:28" ht="48.75" customHeight="1">
      <c r="B5" s="63" t="s">
        <v>614</v>
      </c>
      <c r="C5" s="306" t="s">
        <v>196</v>
      </c>
      <c r="D5" s="306"/>
      <c r="E5" s="260">
        <v>5</v>
      </c>
      <c r="F5" s="259">
        <v>76</v>
      </c>
      <c r="G5" s="261" t="s">
        <v>185</v>
      </c>
      <c r="H5" s="38"/>
      <c r="I5" s="38"/>
      <c r="J5" s="95" t="s">
        <v>50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26"/>
    </row>
    <row r="7" spans="1:28" ht="16.5" customHeight="1">
      <c r="B7" s="52" t="s">
        <v>126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8"/>
      <c r="P9" s="308"/>
    </row>
    <row r="10" spans="1:28" ht="23.25" customHeight="1" thickBot="1">
      <c r="G10" s="6"/>
      <c r="H10" s="190" t="s">
        <v>90</v>
      </c>
      <c r="I10" s="191" t="s">
        <v>91</v>
      </c>
      <c r="J10" s="192" t="str">
        <f>C5</f>
        <v>선진여객</v>
      </c>
      <c r="K10" s="193" t="s">
        <v>92</v>
      </c>
      <c r="X10" s="226"/>
      <c r="Z10" s="39"/>
      <c r="AA10" s="39"/>
      <c r="AB10" s="39"/>
    </row>
    <row r="11" spans="1:28" ht="23.25" customHeight="1" thickTop="1">
      <c r="G11" s="6"/>
      <c r="H11" s="262">
        <v>1</v>
      </c>
      <c r="I11" s="263">
        <v>2.0099999999999998</v>
      </c>
      <c r="J11" s="264">
        <v>2.0181502502527811</v>
      </c>
      <c r="K11" s="265"/>
      <c r="M11" s="2"/>
      <c r="Y11" s="227"/>
      <c r="Z11" s="231"/>
      <c r="AA11" s="228"/>
      <c r="AB11" s="39"/>
    </row>
    <row r="12" spans="1:28" ht="23.25" customHeight="1">
      <c r="G12" s="6"/>
      <c r="H12" s="266">
        <v>2</v>
      </c>
      <c r="I12" s="263">
        <v>2.3662575846193561</v>
      </c>
      <c r="J12" s="264">
        <v>2.2730361229891911</v>
      </c>
      <c r="K12" s="267">
        <v>0.12629677731104749</v>
      </c>
      <c r="M12" s="228"/>
      <c r="Y12" s="227"/>
      <c r="Z12" s="231"/>
      <c r="AA12" s="228"/>
      <c r="AB12" s="39"/>
    </row>
    <row r="13" spans="1:28" ht="23.25" customHeight="1">
      <c r="G13" s="6"/>
      <c r="H13" s="266">
        <v>3</v>
      </c>
      <c r="I13" s="263">
        <v>2.37</v>
      </c>
      <c r="J13" s="264">
        <v>2.2320426578336638</v>
      </c>
      <c r="K13" s="268">
        <v>-1.8034673862383777E-2</v>
      </c>
      <c r="M13" s="228"/>
      <c r="Y13" s="227"/>
      <c r="Z13" s="231"/>
      <c r="AA13" s="228"/>
      <c r="AB13" s="39"/>
    </row>
    <row r="14" spans="1:28" ht="23.25" customHeight="1">
      <c r="G14" s="6"/>
      <c r="H14" s="266">
        <v>4</v>
      </c>
      <c r="I14" s="263">
        <v>2.33</v>
      </c>
      <c r="J14" s="264">
        <v>2.2004303982724496</v>
      </c>
      <c r="K14" s="268">
        <v>-1.416292804721575E-2</v>
      </c>
      <c r="M14" s="228"/>
      <c r="Y14" s="227"/>
      <c r="Z14" s="231"/>
      <c r="AA14" s="228"/>
      <c r="AB14" s="39"/>
    </row>
    <row r="15" spans="1:28" ht="23.25" customHeight="1">
      <c r="G15" s="6"/>
      <c r="H15" s="266">
        <v>5</v>
      </c>
      <c r="I15" s="263">
        <v>2.2850259626150282</v>
      </c>
      <c r="J15" s="264">
        <v>2.1420091120857663</v>
      </c>
      <c r="K15" s="268">
        <v>-2.6549935972775884E-2</v>
      </c>
      <c r="M15" s="228"/>
      <c r="Y15" s="227"/>
      <c r="Z15" s="231"/>
      <c r="AA15" s="228"/>
      <c r="AB15" s="39"/>
    </row>
    <row r="16" spans="1:28" ht="23.25" customHeight="1">
      <c r="G16" s="6"/>
      <c r="H16" s="266">
        <v>6</v>
      </c>
      <c r="I16" s="263">
        <v>2.0664933427553414</v>
      </c>
      <c r="J16" s="264">
        <v>2.0636831901575778</v>
      </c>
      <c r="K16" s="268">
        <v>-3.6566568034773206E-2</v>
      </c>
      <c r="M16" s="228"/>
      <c r="Y16" s="227"/>
      <c r="Z16" s="231"/>
      <c r="AA16" s="228"/>
      <c r="AB16" s="39"/>
    </row>
    <row r="17" spans="2:28" ht="23.25" customHeight="1">
      <c r="G17" s="6"/>
      <c r="H17" s="266">
        <v>7</v>
      </c>
      <c r="I17" s="263">
        <v>2.13</v>
      </c>
      <c r="J17" s="264">
        <v>2.0268080037970626</v>
      </c>
      <c r="K17" s="268">
        <v>-1.7868627576357543E-2</v>
      </c>
      <c r="M17" s="228"/>
      <c r="Y17" s="227"/>
      <c r="Z17" s="231"/>
      <c r="AA17" s="228"/>
      <c r="AB17" s="39"/>
    </row>
    <row r="18" spans="2:28" ht="23.25" customHeight="1">
      <c r="G18" s="6"/>
      <c r="H18" s="266">
        <v>8</v>
      </c>
      <c r="I18" s="263">
        <v>2.08</v>
      </c>
      <c r="J18" s="264">
        <v>2.0062206025722089</v>
      </c>
      <c r="K18" s="268">
        <v>-1.0157548808907846E-2</v>
      </c>
      <c r="M18" s="228"/>
      <c r="Y18" s="227"/>
      <c r="Z18" s="231"/>
      <c r="AA18" s="228"/>
      <c r="AB18" s="39"/>
    </row>
    <row r="19" spans="2:28" ht="23.25" customHeight="1">
      <c r="G19" s="6"/>
      <c r="H19" s="266">
        <v>9</v>
      </c>
      <c r="I19" s="263">
        <v>2.13</v>
      </c>
      <c r="J19" s="264">
        <v>2.0586075152471257</v>
      </c>
      <c r="K19" s="268">
        <v>2.6112239405651883E-2</v>
      </c>
      <c r="M19" s="228"/>
      <c r="Y19" s="227"/>
      <c r="Z19" s="231"/>
      <c r="AA19" s="228"/>
      <c r="AB19" s="39"/>
    </row>
    <row r="20" spans="2:28" ht="23.25" customHeight="1">
      <c r="G20" s="6"/>
      <c r="H20" s="266">
        <v>10</v>
      </c>
      <c r="I20" s="263">
        <v>2.25</v>
      </c>
      <c r="J20" s="264">
        <v>2.1531830393490488</v>
      </c>
      <c r="K20" s="268">
        <v>4.5941503371306647E-2</v>
      </c>
      <c r="M20" s="228"/>
      <c r="Y20" s="227"/>
      <c r="Z20" s="231"/>
      <c r="AA20" s="228"/>
      <c r="AB20" s="39"/>
    </row>
    <row r="21" spans="2:28" ht="23.25" customHeight="1">
      <c r="G21" s="6"/>
      <c r="H21" s="269" t="s">
        <v>563</v>
      </c>
      <c r="I21" s="270">
        <v>0.11940298507462699</v>
      </c>
      <c r="J21" s="271">
        <v>6.6909185319256714E-2</v>
      </c>
      <c r="K21" s="272">
        <v>-5.2493799755370274E-2</v>
      </c>
      <c r="M21" s="228"/>
      <c r="Y21" s="227"/>
      <c r="Z21" s="231"/>
      <c r="AA21" s="228"/>
      <c r="AB21" s="39"/>
    </row>
    <row r="22" spans="2:28" ht="23.25" customHeight="1">
      <c r="H22" s="273" t="s">
        <v>564</v>
      </c>
      <c r="I22" s="274"/>
      <c r="J22" s="275" t="s">
        <v>615</v>
      </c>
      <c r="K22" s="276"/>
      <c r="M22" s="228"/>
      <c r="X22" s="2"/>
      <c r="Y22" s="2"/>
      <c r="AB22" s="39"/>
    </row>
    <row r="23" spans="2:28" ht="9" customHeight="1">
      <c r="M23" s="228"/>
      <c r="X23" s="2"/>
      <c r="Y23" s="2"/>
      <c r="AB23" s="228"/>
    </row>
    <row r="24" spans="2:28" ht="16.5" customHeight="1">
      <c r="B24" s="52" t="s">
        <v>127</v>
      </c>
      <c r="C24" s="52"/>
      <c r="D24" s="51"/>
      <c r="E24" s="51"/>
      <c r="F24" s="51"/>
      <c r="G24" s="51"/>
      <c r="H24" s="51"/>
      <c r="I24" s="51"/>
      <c r="J24" s="51"/>
      <c r="K24" s="51"/>
      <c r="M24" s="228"/>
      <c r="X24" s="2"/>
      <c r="Y24" s="2"/>
      <c r="AB24" s="228"/>
    </row>
    <row r="25" spans="2:28" ht="27.75" customHeight="1">
      <c r="B25" s="56" t="s">
        <v>62</v>
      </c>
      <c r="C25" s="56" t="s">
        <v>99</v>
      </c>
      <c r="D25" s="56" t="s">
        <v>101</v>
      </c>
      <c r="E25" s="56" t="s">
        <v>102</v>
      </c>
      <c r="F25" s="56" t="s">
        <v>103</v>
      </c>
      <c r="G25" s="56" t="s">
        <v>104</v>
      </c>
      <c r="H25" s="56" t="s">
        <v>6</v>
      </c>
      <c r="I25" s="56" t="s">
        <v>7</v>
      </c>
      <c r="J25" s="56" t="s">
        <v>105</v>
      </c>
      <c r="K25" s="56" t="s">
        <v>70</v>
      </c>
      <c r="M25" s="228"/>
      <c r="X25" s="2"/>
      <c r="Y25" s="2"/>
      <c r="AB25" s="228"/>
    </row>
    <row r="26" spans="2:28" ht="23.25" customHeight="1">
      <c r="B26" s="75" t="s">
        <v>562</v>
      </c>
      <c r="C26" s="76">
        <v>10</v>
      </c>
      <c r="D26" s="77">
        <v>2.0334265416768305E-2</v>
      </c>
      <c r="E26" s="77">
        <v>0.35602918612787621</v>
      </c>
      <c r="F26" s="77">
        <v>0.19719907684227087</v>
      </c>
      <c r="G26" s="78">
        <v>12.769287679523496</v>
      </c>
      <c r="H26" s="79">
        <v>0.37280726770689637</v>
      </c>
      <c r="I26" s="79">
        <v>18.002726291824391</v>
      </c>
      <c r="J26" s="80">
        <v>2.2456981723557368</v>
      </c>
      <c r="K26" s="81" t="s">
        <v>68</v>
      </c>
      <c r="M26" s="228"/>
      <c r="N26" s="309" t="s">
        <v>116</v>
      </c>
      <c r="Y26" s="2"/>
    </row>
    <row r="27" spans="2:28" ht="22.5" customHeight="1">
      <c r="B27" s="222" t="s">
        <v>116</v>
      </c>
      <c r="C27" s="68">
        <v>10</v>
      </c>
      <c r="D27" s="69">
        <v>1.2641174189415925E-2</v>
      </c>
      <c r="E27" s="69">
        <v>0.35879660753682963</v>
      </c>
      <c r="F27" s="69">
        <v>0.2242802587662274</v>
      </c>
      <c r="G27" s="70">
        <v>12.741984126984127</v>
      </c>
      <c r="H27" s="71">
        <v>0.39137073398386146</v>
      </c>
      <c r="I27" s="71">
        <v>23.365616867051521</v>
      </c>
      <c r="J27" s="72">
        <v>2.1531830393490488</v>
      </c>
      <c r="K27" s="73" t="s">
        <v>66</v>
      </c>
      <c r="M27" s="228"/>
      <c r="N27" s="39" t="s">
        <v>66</v>
      </c>
      <c r="O27" s="39">
        <v>161</v>
      </c>
      <c r="Y27" s="2"/>
    </row>
    <row r="28" spans="2:28" ht="22.5" customHeight="1">
      <c r="B28" s="53" t="s">
        <v>106</v>
      </c>
      <c r="C28" s="53"/>
      <c r="D28" s="66">
        <f>D27/D26-1</f>
        <v>-0.37833140611061378</v>
      </c>
      <c r="E28" s="66">
        <f t="shared" ref="E28:J28" si="0">E27/E26-1</f>
        <v>7.7730183838340405E-3</v>
      </c>
      <c r="F28" s="66">
        <f t="shared" si="0"/>
        <v>0.13732915162486958</v>
      </c>
      <c r="G28" s="66">
        <f t="shared" si="0"/>
        <v>-2.1382204884577982E-3</v>
      </c>
      <c r="H28" s="66">
        <f t="shared" si="0"/>
        <v>4.9793734953578861E-2</v>
      </c>
      <c r="I28" s="66">
        <f t="shared" si="0"/>
        <v>0.29789324618363988</v>
      </c>
      <c r="J28" s="66">
        <f t="shared" si="0"/>
        <v>-4.1196601638429309E-2</v>
      </c>
      <c r="K28" s="67" t="str">
        <f>J22</f>
        <v>28위/(32개사)</v>
      </c>
      <c r="M28" s="2" t="s">
        <v>182</v>
      </c>
      <c r="N28" s="310">
        <v>5.5555555555555552E-2</v>
      </c>
      <c r="O28" s="39">
        <v>9</v>
      </c>
      <c r="X28" s="2"/>
      <c r="Y28" s="2"/>
    </row>
    <row r="29" spans="2:28" ht="22.5" customHeight="1">
      <c r="M29" s="2" t="s">
        <v>183</v>
      </c>
      <c r="N29" s="310">
        <v>0.10493827160493827</v>
      </c>
      <c r="O29" s="39">
        <v>17</v>
      </c>
      <c r="X29" s="2"/>
      <c r="Y29" s="2"/>
    </row>
    <row r="30" spans="2:28" ht="17.25" customHeight="1">
      <c r="B30" s="52" t="s">
        <v>128</v>
      </c>
      <c r="C30" s="52"/>
      <c r="D30" s="51"/>
      <c r="E30" s="51"/>
      <c r="F30" s="51"/>
      <c r="G30" s="51"/>
      <c r="H30" s="51"/>
      <c r="I30" s="51"/>
      <c r="J30" s="51"/>
      <c r="K30" s="51"/>
      <c r="M30" s="2" t="s">
        <v>115</v>
      </c>
      <c r="N30" s="310">
        <v>0.1111111111111111</v>
      </c>
      <c r="O30" s="39">
        <v>18</v>
      </c>
      <c r="X30" s="2"/>
      <c r="Y30" s="2"/>
    </row>
    <row r="31" spans="2:28" ht="22.5" customHeight="1">
      <c r="B31" s="60"/>
      <c r="C31" s="60"/>
      <c r="M31" s="2" t="s">
        <v>184</v>
      </c>
      <c r="N31" s="310">
        <v>0.12962962962962962</v>
      </c>
      <c r="O31" s="39">
        <v>20</v>
      </c>
      <c r="X31" s="2"/>
      <c r="Y31" s="2"/>
    </row>
    <row r="32" spans="2:28" ht="22.5" customHeight="1" thickBot="1">
      <c r="H32" s="194" t="s">
        <v>90</v>
      </c>
      <c r="I32" s="195" t="s">
        <v>91</v>
      </c>
      <c r="J32" s="196" t="str">
        <f>J10</f>
        <v>선진여객</v>
      </c>
      <c r="K32" s="197" t="s">
        <v>114</v>
      </c>
      <c r="M32" s="2" t="s">
        <v>185</v>
      </c>
      <c r="N32" s="310">
        <v>0.27777777777777779</v>
      </c>
      <c r="O32" s="39">
        <v>48</v>
      </c>
      <c r="X32" s="2"/>
      <c r="Y32" s="2"/>
    </row>
    <row r="33" spans="2:28" ht="22.5" customHeight="1" thickTop="1">
      <c r="H33" s="202" t="s">
        <v>108</v>
      </c>
      <c r="I33" s="203" t="s">
        <v>68</v>
      </c>
      <c r="J33" s="204" t="s">
        <v>66</v>
      </c>
      <c r="K33" s="205"/>
      <c r="M33" s="2" t="s">
        <v>74</v>
      </c>
      <c r="N33" s="310">
        <v>0.32098765432098764</v>
      </c>
      <c r="O33" s="39">
        <v>49</v>
      </c>
      <c r="X33" s="2"/>
      <c r="Z33" s="39"/>
      <c r="AA33" s="39"/>
      <c r="AB33" s="39"/>
    </row>
    <row r="34" spans="2:28" ht="21" customHeight="1">
      <c r="H34" s="198" t="s">
        <v>93</v>
      </c>
      <c r="I34" s="199">
        <v>7.2690414132638284E-2</v>
      </c>
      <c r="J34" s="200" t="s">
        <v>616</v>
      </c>
      <c r="K34" s="201">
        <v>-1.7134858577082732E-2</v>
      </c>
      <c r="M34" s="2"/>
      <c r="X34" s="2"/>
      <c r="Z34" s="39"/>
      <c r="AA34" s="39"/>
      <c r="AB34" s="39"/>
    </row>
    <row r="35" spans="2:28" ht="21" customHeight="1">
      <c r="H35" s="182" t="s">
        <v>94</v>
      </c>
      <c r="I35" s="174">
        <v>9.556907037358818E-2</v>
      </c>
      <c r="J35" s="183" t="s">
        <v>617</v>
      </c>
      <c r="K35" s="184">
        <v>9.3692012313500855E-3</v>
      </c>
      <c r="L35" s="4"/>
      <c r="M35" s="2"/>
      <c r="X35" s="2"/>
      <c r="Z35" s="39"/>
      <c r="AA35" s="39"/>
      <c r="AB35" s="39"/>
    </row>
    <row r="36" spans="2:28" ht="21" customHeight="1">
      <c r="H36" s="181" t="s">
        <v>95</v>
      </c>
      <c r="I36" s="174">
        <v>0.16188821314798726</v>
      </c>
      <c r="J36" s="183" t="s">
        <v>618</v>
      </c>
      <c r="K36" s="184">
        <v>-5.0777102036876159E-2</v>
      </c>
      <c r="L36" s="4"/>
      <c r="M36" s="2"/>
      <c r="X36" s="2"/>
      <c r="Z36" s="39"/>
      <c r="AA36" s="39"/>
      <c r="AB36" s="39"/>
    </row>
    <row r="37" spans="2:28" ht="21" customHeight="1">
      <c r="H37" s="181" t="s">
        <v>98</v>
      </c>
      <c r="I37" s="174">
        <v>0.22473211699971041</v>
      </c>
      <c r="J37" s="183" t="s">
        <v>619</v>
      </c>
      <c r="K37" s="184">
        <v>-9.5102487370080785E-2</v>
      </c>
      <c r="L37" s="4"/>
      <c r="M37" s="2"/>
      <c r="X37" s="2"/>
      <c r="Z37" s="39"/>
      <c r="AA37" s="39"/>
      <c r="AB37" s="39"/>
    </row>
    <row r="38" spans="2:28" ht="21" customHeight="1">
      <c r="H38" s="185" t="s">
        <v>96</v>
      </c>
      <c r="I38" s="174">
        <v>0.23284100781928757</v>
      </c>
      <c r="J38" s="183" t="s">
        <v>620</v>
      </c>
      <c r="K38" s="184">
        <v>4.4936769958490219E-2</v>
      </c>
      <c r="L38" s="4"/>
      <c r="M38" s="2"/>
      <c r="X38" s="2"/>
      <c r="Z38" s="39"/>
      <c r="AA38" s="39"/>
      <c r="AB38" s="39"/>
    </row>
    <row r="39" spans="2:28" ht="21" customHeight="1">
      <c r="H39" s="186" t="s">
        <v>97</v>
      </c>
      <c r="I39" s="187">
        <v>0.21227917752678829</v>
      </c>
      <c r="J39" s="188" t="s">
        <v>621</v>
      </c>
      <c r="K39" s="189">
        <v>0.10870847679419934</v>
      </c>
      <c r="L39" s="4"/>
      <c r="M39" s="2"/>
      <c r="X39" s="2"/>
      <c r="Z39" s="39"/>
      <c r="AA39" s="39"/>
      <c r="AB39" s="39"/>
    </row>
    <row r="40" spans="2:28" ht="22.5" customHeight="1">
      <c r="L40" s="4"/>
      <c r="M40" s="2"/>
      <c r="X40" s="2"/>
      <c r="Z40" s="39"/>
      <c r="AA40" s="39"/>
      <c r="AB40" s="39"/>
    </row>
    <row r="41" spans="2:28" ht="18" customHeight="1">
      <c r="B41" s="52" t="s">
        <v>129</v>
      </c>
      <c r="C41" s="52"/>
      <c r="D41" s="51"/>
      <c r="E41" s="51"/>
      <c r="F41" s="51"/>
      <c r="G41" s="51"/>
      <c r="H41" s="51"/>
      <c r="I41" s="51"/>
      <c r="J41" s="51"/>
      <c r="K41" s="51"/>
      <c r="L41" s="4"/>
      <c r="M41" s="2"/>
      <c r="X41" s="2"/>
      <c r="Z41" s="39"/>
      <c r="AA41" s="39"/>
      <c r="AB41" s="39"/>
    </row>
    <row r="42" spans="2:28" ht="30.75" customHeight="1">
      <c r="B42" s="56" t="s">
        <v>62</v>
      </c>
      <c r="C42" s="56" t="s">
        <v>100</v>
      </c>
      <c r="D42" s="56" t="s">
        <v>101</v>
      </c>
      <c r="E42" s="56" t="s">
        <v>102</v>
      </c>
      <c r="F42" s="56" t="s">
        <v>103</v>
      </c>
      <c r="G42" s="56" t="s">
        <v>104</v>
      </c>
      <c r="H42" s="56" t="s">
        <v>6</v>
      </c>
      <c r="I42" s="56" t="s">
        <v>7</v>
      </c>
      <c r="J42" s="56" t="s">
        <v>105</v>
      </c>
      <c r="K42" s="56" t="s">
        <v>70</v>
      </c>
      <c r="L42" s="4"/>
      <c r="M42" s="2"/>
      <c r="N42" s="39" t="s">
        <v>122</v>
      </c>
      <c r="X42" s="2"/>
      <c r="Z42" s="39"/>
      <c r="AA42" s="39"/>
      <c r="AB42" s="39"/>
    </row>
    <row r="43" spans="2:28" ht="22.5" customHeight="1">
      <c r="B43" s="224" t="s">
        <v>116</v>
      </c>
      <c r="C43" s="76">
        <v>1</v>
      </c>
      <c r="D43" s="77">
        <v>4.1197374998863501E-2</v>
      </c>
      <c r="E43" s="77">
        <v>0.36827013332133124</v>
      </c>
      <c r="F43" s="77">
        <v>0.22062606602949453</v>
      </c>
      <c r="G43" s="78">
        <v>13.743469696969701</v>
      </c>
      <c r="H43" s="79">
        <v>1.2003645875868396</v>
      </c>
      <c r="I43" s="79">
        <v>36.215566708874917</v>
      </c>
      <c r="J43" s="80">
        <v>2.0361514533252651</v>
      </c>
      <c r="K43" s="82" t="s">
        <v>74</v>
      </c>
      <c r="L43" s="4"/>
      <c r="M43" s="2"/>
      <c r="N43" s="39">
        <v>1</v>
      </c>
      <c r="X43" s="2"/>
      <c r="Z43" s="39"/>
      <c r="AA43" s="39"/>
      <c r="AB43" s="39"/>
    </row>
    <row r="44" spans="2:28" ht="22.5" customHeight="1">
      <c r="B44" s="222" t="s">
        <v>116</v>
      </c>
      <c r="C44" s="68">
        <v>2</v>
      </c>
      <c r="D44" s="69">
        <v>2.210209080858902E-2</v>
      </c>
      <c r="E44" s="69">
        <v>0.34706891762078601</v>
      </c>
      <c r="F44" s="69">
        <v>0.1924860949687224</v>
      </c>
      <c r="G44" s="70">
        <v>10.799866666666667</v>
      </c>
      <c r="H44" s="71">
        <v>0.25488436980437595</v>
      </c>
      <c r="I44" s="71">
        <v>13.03897175331084</v>
      </c>
      <c r="J44" s="72">
        <v>2.2318421779761559</v>
      </c>
      <c r="K44" s="73" t="s">
        <v>115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22" t="s">
        <v>116</v>
      </c>
      <c r="C45" s="68">
        <v>3</v>
      </c>
      <c r="D45" s="69">
        <v>1.0139917525206805E-2</v>
      </c>
      <c r="E45" s="69">
        <v>0.35065960997795548</v>
      </c>
      <c r="F45" s="69">
        <v>0.20038441429517043</v>
      </c>
      <c r="G45" s="70">
        <v>10.78805128205128</v>
      </c>
      <c r="H45" s="71">
        <v>0.23571587004457614</v>
      </c>
      <c r="I45" s="71">
        <v>14.384052445385137</v>
      </c>
      <c r="J45" s="72">
        <v>2.231589498754087</v>
      </c>
      <c r="K45" s="73" t="s">
        <v>68</v>
      </c>
      <c r="M45" s="2"/>
      <c r="N45" s="39">
        <v>3</v>
      </c>
      <c r="X45" s="2"/>
      <c r="Z45" s="39"/>
      <c r="AA45" s="39"/>
      <c r="AB45" s="39"/>
    </row>
    <row r="46" spans="2:28" ht="22.5" customHeight="1">
      <c r="B46" s="222" t="s">
        <v>116</v>
      </c>
      <c r="C46" s="68">
        <v>4</v>
      </c>
      <c r="D46" s="69">
        <v>9.232628972557529E-3</v>
      </c>
      <c r="E46" s="69">
        <v>0.3507335834990058</v>
      </c>
      <c r="F46" s="69">
        <v>0.20783994577896581</v>
      </c>
      <c r="G46" s="70">
        <v>11.326279999999999</v>
      </c>
      <c r="H46" s="71">
        <v>0.204157813780426</v>
      </c>
      <c r="I46" s="71">
        <v>15.132058672959676</v>
      </c>
      <c r="J46" s="72">
        <v>2.2004303982724496</v>
      </c>
      <c r="K46" s="73" t="s">
        <v>68</v>
      </c>
      <c r="M46" s="2"/>
      <c r="N46" s="39">
        <v>3</v>
      </c>
      <c r="X46" s="2"/>
      <c r="Z46" s="39"/>
      <c r="AA46" s="39"/>
      <c r="AB46" s="39"/>
    </row>
    <row r="47" spans="2:28" ht="22.5" customHeight="1">
      <c r="B47" s="222" t="s">
        <v>116</v>
      </c>
      <c r="C47" s="68">
        <v>5</v>
      </c>
      <c r="D47" s="69">
        <v>9.9179403163550811E-3</v>
      </c>
      <c r="E47" s="69">
        <v>0.35053683405107239</v>
      </c>
      <c r="F47" s="69">
        <v>0.20486001885130212</v>
      </c>
      <c r="G47" s="70">
        <v>11.968662162162163</v>
      </c>
      <c r="H47" s="71">
        <v>0.23022183485091299</v>
      </c>
      <c r="I47" s="71">
        <v>16.440033972761132</v>
      </c>
      <c r="J47" s="72">
        <v>2.1524998267311286</v>
      </c>
      <c r="K47" s="73" t="s">
        <v>68</v>
      </c>
      <c r="M47" s="2"/>
      <c r="N47" s="39">
        <v>3</v>
      </c>
      <c r="X47" s="2"/>
      <c r="Z47" s="39"/>
      <c r="AA47" s="39"/>
      <c r="AB47" s="39"/>
    </row>
    <row r="48" spans="2:28" ht="22.5" customHeight="1">
      <c r="B48" s="222" t="s">
        <v>116</v>
      </c>
      <c r="C48" s="68">
        <v>6</v>
      </c>
      <c r="D48" s="69">
        <v>1.0970037305967748E-2</v>
      </c>
      <c r="E48" s="69">
        <v>0.35242447266480392</v>
      </c>
      <c r="F48" s="69">
        <v>0.19484215811582237</v>
      </c>
      <c r="G48" s="70">
        <v>13.284972222222219</v>
      </c>
      <c r="H48" s="71">
        <v>0.21996978248233534</v>
      </c>
      <c r="I48" s="71">
        <v>18.836009814110106</v>
      </c>
      <c r="J48" s="72">
        <v>2.0634371555902247</v>
      </c>
      <c r="K48" s="73" t="s">
        <v>66</v>
      </c>
      <c r="M48" s="2"/>
      <c r="N48" s="39">
        <v>2</v>
      </c>
      <c r="X48" s="2"/>
      <c r="Z48" s="39"/>
      <c r="AA48" s="39"/>
      <c r="AB48" s="39"/>
    </row>
    <row r="49" spans="2:28" ht="22.5" customHeight="1">
      <c r="B49" s="222" t="s">
        <v>116</v>
      </c>
      <c r="C49" s="68">
        <v>7</v>
      </c>
      <c r="D49" s="69">
        <v>1.168865917858441E-2</v>
      </c>
      <c r="E49" s="69">
        <v>0.35423668949851084</v>
      </c>
      <c r="F49" s="69">
        <v>0.1912230141944867</v>
      </c>
      <c r="G49" s="70">
        <v>14.116347826086951</v>
      </c>
      <c r="H49" s="71">
        <v>0.20289698503923698</v>
      </c>
      <c r="I49" s="71">
        <v>17.819738267680741</v>
      </c>
      <c r="J49" s="72">
        <v>2.0285813506893602</v>
      </c>
      <c r="K49" s="73" t="s">
        <v>66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22" t="s">
        <v>116</v>
      </c>
      <c r="C50" s="68">
        <v>8</v>
      </c>
      <c r="D50" s="69">
        <v>1.3870982070000109E-2</v>
      </c>
      <c r="E50" s="69">
        <v>0.35250282741106326</v>
      </c>
      <c r="F50" s="69">
        <v>0.18513664881923664</v>
      </c>
      <c r="G50" s="70">
        <v>14.780063492063496</v>
      </c>
      <c r="H50" s="71">
        <v>0.20808981117535946</v>
      </c>
      <c r="I50" s="71">
        <v>18.681551294875518</v>
      </c>
      <c r="J50" s="72">
        <v>2.0062206025722089</v>
      </c>
      <c r="K50" s="73" t="s">
        <v>69</v>
      </c>
      <c r="M50" s="2"/>
      <c r="N50" s="39">
        <v>1</v>
      </c>
      <c r="X50" s="2"/>
      <c r="Z50" s="39"/>
      <c r="AA50" s="39"/>
      <c r="AB50" s="39"/>
    </row>
    <row r="51" spans="2:28" ht="22.5" customHeight="1">
      <c r="B51" s="222" t="s">
        <v>116</v>
      </c>
      <c r="C51" s="68">
        <v>9</v>
      </c>
      <c r="D51" s="69">
        <v>1.3386101968451591E-2</v>
      </c>
      <c r="E51" s="69">
        <v>0.35501509585728852</v>
      </c>
      <c r="F51" s="69">
        <v>0.19286203760738532</v>
      </c>
      <c r="G51" s="70">
        <v>13.91991935483871</v>
      </c>
      <c r="H51" s="71">
        <v>0.26244627903608769</v>
      </c>
      <c r="I51" s="71">
        <v>18.942713464799525</v>
      </c>
      <c r="J51" s="72">
        <v>2.0586075152471257</v>
      </c>
      <c r="K51" s="73" t="s">
        <v>66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22" t="s">
        <v>116</v>
      </c>
      <c r="C52" s="68">
        <v>10</v>
      </c>
      <c r="D52" s="69">
        <v>1.2641174189415925E-2</v>
      </c>
      <c r="E52" s="69">
        <v>0.35879660753682963</v>
      </c>
      <c r="F52" s="69">
        <v>0.2242802587662274</v>
      </c>
      <c r="G52" s="70">
        <v>12.741984126984127</v>
      </c>
      <c r="H52" s="71">
        <v>0.39137073398386146</v>
      </c>
      <c r="I52" s="71">
        <v>23.365616867051521</v>
      </c>
      <c r="J52" s="72">
        <v>2.1531830393490488</v>
      </c>
      <c r="K52" s="73" t="s">
        <v>66</v>
      </c>
      <c r="M52" s="2"/>
      <c r="N52" s="39">
        <v>2</v>
      </c>
      <c r="X52" s="2"/>
      <c r="Z52" s="39"/>
      <c r="AA52" s="39"/>
      <c r="AB52" s="39"/>
    </row>
    <row r="53" spans="2:28" ht="25.5" customHeight="1">
      <c r="B53" s="53" t="s">
        <v>106</v>
      </c>
      <c r="C53" s="53"/>
      <c r="D53" s="66" cm="1">
        <f t="array" aca="1" ref="D53" ca="1">(INDIRECT(ADDRESS(ROW()-1,COLUMN()))/INDIRECT(ADDRESS(ROW()-2,COLUMN())))-1</f>
        <v>-5.5649342937272861E-2</v>
      </c>
      <c r="E53" s="66" cm="1">
        <f t="array" aca="1" ref="E53" ca="1">(INDIRECT(ADDRESS(ROW()-1,COLUMN()))/INDIRECT(ADDRESS(ROW()-2,COLUMN())))-1</f>
        <v>1.0651692628476983E-2</v>
      </c>
      <c r="F53" s="66" cm="1">
        <f t="array" aca="1" ref="F53" ca="1">(INDIRECT(ADDRESS(ROW()-1,COLUMN()))/INDIRECT(ADDRESS(ROW()-2,COLUMN())))-1</f>
        <v>0.16290516033435787</v>
      </c>
      <c r="G53" s="66" cm="1">
        <f t="array" aca="1" ref="G53" ca="1">(INDIRECT(ADDRESS(ROW()-1,COLUMN()))/INDIRECT(ADDRESS(ROW()-2,COLUMN())))-1</f>
        <v>-8.4622273867205999E-2</v>
      </c>
      <c r="H53" s="66" cm="1">
        <f t="array" aca="1" ref="H53" ca="1">(INDIRECT(ADDRESS(ROW()-1,COLUMN()))/INDIRECT(ADDRESS(ROW()-2,COLUMN())))-1</f>
        <v>0.4912413139225571</v>
      </c>
      <c r="I53" s="66" cm="1">
        <f t="array" aca="1" ref="I53" ca="1">(INDIRECT(ADDRESS(ROW()-1,COLUMN()))/INDIRECT(ADDRESS(ROW()-2,COLUMN())))-1</f>
        <v>0.23348837591145011</v>
      </c>
      <c r="J53" s="66" cm="1">
        <f t="array" aca="1" ref="J53" ca="1">(INDIRECT(ADDRESS(ROW()-1,COLUMN()))/INDIRECT(ADDRESS(ROW()-2,COLUMN())))-1</f>
        <v>4.5941503371306647E-2</v>
      </c>
      <c r="K53" s="74" t="str" cm="1">
        <f t="array" aca="1" ref="K53" ca="1">_xlfn.IFS(N53=0,"등급유지",N53&gt;0,N53&amp;"등급 상승",N53&lt;0,N53&amp;"등급 하락")</f>
        <v>등급유지</v>
      </c>
      <c r="M53" s="311"/>
      <c r="N53" s="39" cm="1">
        <f t="array" aca="1" ref="N53" ca="1">(INDIRECT(ADDRESS(ROW()-1,COLUMN()))-INDIRECT(ADDRESS(ROW()-2,COLUMN())))</f>
        <v>0</v>
      </c>
      <c r="O53" s="39" t="s">
        <v>123</v>
      </c>
      <c r="X53" s="229"/>
      <c r="Z53" s="230"/>
      <c r="AA53" s="39"/>
      <c r="AB53" s="39"/>
    </row>
    <row r="54" spans="2:28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311"/>
      <c r="N54" s="2"/>
      <c r="O54" s="2"/>
      <c r="X54" s="229"/>
      <c r="Z54" s="230"/>
      <c r="AA54" s="39"/>
      <c r="AB54" s="39"/>
    </row>
    <row r="55" spans="2:28" ht="18" customHeight="1">
      <c r="B55" s="52" t="s">
        <v>130</v>
      </c>
      <c r="C55" s="52"/>
      <c r="D55" s="51"/>
      <c r="E55" s="51"/>
      <c r="F55" s="51"/>
      <c r="G55" s="51"/>
      <c r="H55" s="51"/>
      <c r="I55" s="51"/>
      <c r="J55" s="51"/>
      <c r="K55" s="51"/>
      <c r="M55" s="311"/>
      <c r="X55" s="229"/>
      <c r="Z55" s="230"/>
      <c r="AA55" s="39"/>
      <c r="AB55" s="39"/>
    </row>
    <row r="56" spans="2:28" ht="21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311"/>
      <c r="X56" s="229"/>
      <c r="Z56" s="230"/>
      <c r="AA56" s="39"/>
      <c r="AB56" s="39"/>
    </row>
    <row r="57" spans="2:28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311"/>
      <c r="N57" s="229"/>
      <c r="P57" s="230"/>
      <c r="AA57" s="40"/>
    </row>
    <row r="58" spans="2:28" ht="25.5" customHeight="1">
      <c r="B58" s="48"/>
      <c r="C58" s="48"/>
      <c r="D58" s="49"/>
      <c r="M58" s="311"/>
      <c r="N58" s="229"/>
      <c r="P58" s="230"/>
      <c r="AA58" s="40"/>
    </row>
    <row r="59" spans="2:28" ht="25.5" customHeight="1">
      <c r="B59" s="48"/>
      <c r="C59" s="48"/>
      <c r="D59" s="49"/>
      <c r="M59" s="311"/>
      <c r="N59" s="229"/>
      <c r="P59" s="230"/>
      <c r="AA59" s="40"/>
    </row>
    <row r="60" spans="2:28" ht="25.5" customHeight="1">
      <c r="B60" s="48"/>
      <c r="C60" s="48"/>
      <c r="D60" s="49"/>
      <c r="M60" s="311"/>
      <c r="N60" s="229"/>
      <c r="P60" s="230"/>
      <c r="AA60" s="40"/>
    </row>
    <row r="61" spans="2:28" ht="25.5" customHeight="1">
      <c r="B61" s="48"/>
      <c r="C61" s="48"/>
      <c r="D61" s="49"/>
      <c r="M61" s="311"/>
      <c r="N61" s="229"/>
      <c r="P61" s="230"/>
      <c r="AA61" s="40"/>
    </row>
    <row r="62" spans="2:28" ht="25.5" customHeight="1">
      <c r="B62" s="48"/>
      <c r="C62" s="48"/>
      <c r="D62" s="49"/>
      <c r="M62" s="311"/>
      <c r="N62" s="229"/>
      <c r="P62" s="230"/>
      <c r="AA62" s="40"/>
    </row>
    <row r="63" spans="2:28" ht="25.5" customHeight="1">
      <c r="B63" s="48"/>
      <c r="C63" s="48"/>
      <c r="D63" s="49"/>
      <c r="M63" s="311"/>
      <c r="N63" s="229"/>
      <c r="P63" s="230"/>
      <c r="AA63" s="40"/>
    </row>
    <row r="64" spans="2:28" ht="25.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311"/>
      <c r="N64" s="229"/>
      <c r="P64" s="230"/>
      <c r="AA64" s="40"/>
    </row>
    <row r="65" spans="2:27" ht="25.5" customHeight="1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311"/>
      <c r="N65" s="229"/>
      <c r="P65" s="230"/>
      <c r="AA65" s="40"/>
    </row>
    <row r="66" spans="2:27" ht="25.5" customHeight="1" thickBot="1">
      <c r="B66" s="206" t="s">
        <v>90</v>
      </c>
      <c r="C66" s="207" t="s">
        <v>120</v>
      </c>
      <c r="D66" s="207" t="s">
        <v>118</v>
      </c>
      <c r="E66" s="207" t="s">
        <v>119</v>
      </c>
      <c r="F66" s="207" t="s">
        <v>117</v>
      </c>
      <c r="G66" s="207" t="s">
        <v>121</v>
      </c>
      <c r="H66" s="207" t="s">
        <v>174</v>
      </c>
      <c r="I66" s="207" t="s">
        <v>174</v>
      </c>
      <c r="J66" s="207" t="s">
        <v>174</v>
      </c>
      <c r="K66" s="208" t="s">
        <v>174</v>
      </c>
      <c r="M66" s="312">
        <v>1</v>
      </c>
      <c r="N66" s="313">
        <v>2</v>
      </c>
      <c r="O66" s="313">
        <v>3</v>
      </c>
      <c r="P66" s="312">
        <v>4</v>
      </c>
      <c r="Q66" s="313">
        <v>5</v>
      </c>
      <c r="R66" s="313"/>
      <c r="S66" s="312"/>
      <c r="T66" s="313"/>
      <c r="U66" s="314"/>
      <c r="AA66" s="40"/>
    </row>
    <row r="67" spans="2:27" ht="25.5" customHeight="1" thickTop="1">
      <c r="B67" s="211" t="s">
        <v>108</v>
      </c>
      <c r="C67" s="212" t="s">
        <v>67</v>
      </c>
      <c r="D67" s="213" t="s">
        <v>68</v>
      </c>
      <c r="E67" s="213" t="s">
        <v>66</v>
      </c>
      <c r="F67" s="213" t="s">
        <v>69</v>
      </c>
      <c r="G67" s="213" t="s">
        <v>69</v>
      </c>
      <c r="H67" s="213" t="s">
        <v>174</v>
      </c>
      <c r="I67" s="213" t="s">
        <v>174</v>
      </c>
      <c r="J67" s="213" t="s">
        <v>174</v>
      </c>
      <c r="K67" s="213" t="s">
        <v>174</v>
      </c>
      <c r="M67" s="312" t="s">
        <v>120</v>
      </c>
      <c r="N67" s="312" t="s">
        <v>118</v>
      </c>
      <c r="O67" s="312" t="s">
        <v>119</v>
      </c>
      <c r="P67" s="312" t="s">
        <v>117</v>
      </c>
      <c r="Q67" s="312" t="s">
        <v>121</v>
      </c>
      <c r="R67" s="312"/>
      <c r="S67" s="312"/>
      <c r="T67" s="312"/>
      <c r="U67" s="311"/>
      <c r="AA67" s="40"/>
    </row>
    <row r="68" spans="2:27" ht="25.5" customHeight="1">
      <c r="B68" s="209" t="s">
        <v>93</v>
      </c>
      <c r="C68" s="199" t="s">
        <v>622</v>
      </c>
      <c r="D68" s="199" t="s">
        <v>561</v>
      </c>
      <c r="E68" s="199" t="s">
        <v>623</v>
      </c>
      <c r="F68" s="199" t="s">
        <v>561</v>
      </c>
      <c r="G68" s="199" t="s">
        <v>561</v>
      </c>
      <c r="H68" s="199" t="s">
        <v>174</v>
      </c>
      <c r="I68" s="199" t="s">
        <v>174</v>
      </c>
      <c r="J68" s="199" t="s">
        <v>174</v>
      </c>
      <c r="K68" s="210" t="s">
        <v>174</v>
      </c>
      <c r="M68" s="311"/>
      <c r="N68" s="229"/>
      <c r="P68" s="230"/>
      <c r="AA68" s="40"/>
    </row>
    <row r="69" spans="2:27" ht="25.5" customHeight="1">
      <c r="B69" s="173" t="s">
        <v>94</v>
      </c>
      <c r="C69" s="175" t="s">
        <v>624</v>
      </c>
      <c r="D69" s="175" t="s">
        <v>625</v>
      </c>
      <c r="E69" s="175" t="s">
        <v>561</v>
      </c>
      <c r="F69" s="175" t="s">
        <v>561</v>
      </c>
      <c r="G69" s="175" t="s">
        <v>626</v>
      </c>
      <c r="H69" s="175" t="s">
        <v>174</v>
      </c>
      <c r="I69" s="175" t="s">
        <v>174</v>
      </c>
      <c r="J69" s="175" t="s">
        <v>174</v>
      </c>
      <c r="K69" s="176" t="s">
        <v>174</v>
      </c>
      <c r="M69" s="315">
        <v>0.15384615384615385</v>
      </c>
      <c r="N69" s="315">
        <v>0</v>
      </c>
      <c r="O69" s="315">
        <v>3.3333333333333333E-2</v>
      </c>
      <c r="P69" s="315">
        <v>0</v>
      </c>
      <c r="Q69" s="315">
        <v>0</v>
      </c>
      <c r="R69" s="315"/>
      <c r="S69" s="315"/>
      <c r="T69" s="315"/>
      <c r="AA69" s="40"/>
    </row>
    <row r="70" spans="2:27" ht="25.5" customHeight="1">
      <c r="B70" s="172" t="s">
        <v>95</v>
      </c>
      <c r="C70" s="175" t="s">
        <v>627</v>
      </c>
      <c r="D70" s="175" t="s">
        <v>628</v>
      </c>
      <c r="E70" s="175" t="s">
        <v>629</v>
      </c>
      <c r="F70" s="175" t="s">
        <v>561</v>
      </c>
      <c r="G70" s="175" t="s">
        <v>630</v>
      </c>
      <c r="H70" s="175" t="s">
        <v>174</v>
      </c>
      <c r="I70" s="175" t="s">
        <v>174</v>
      </c>
      <c r="J70" s="175" t="s">
        <v>174</v>
      </c>
      <c r="K70" s="176" t="s">
        <v>174</v>
      </c>
      <c r="M70" s="315">
        <v>0.25</v>
      </c>
      <c r="N70" s="315">
        <v>0.22222222222222221</v>
      </c>
      <c r="O70" s="315">
        <v>0</v>
      </c>
      <c r="P70" s="315">
        <v>0</v>
      </c>
      <c r="Q70" s="315">
        <v>1.7857142857142856E-2</v>
      </c>
      <c r="R70" s="315"/>
      <c r="S70" s="315"/>
      <c r="T70" s="315"/>
      <c r="AA70" s="40"/>
    </row>
    <row r="71" spans="2:27" ht="25.5" customHeight="1">
      <c r="B71" s="172" t="s">
        <v>98</v>
      </c>
      <c r="C71" s="175" t="s">
        <v>631</v>
      </c>
      <c r="D71" s="175" t="s">
        <v>632</v>
      </c>
      <c r="E71" s="175" t="s">
        <v>629</v>
      </c>
      <c r="F71" s="175" t="s">
        <v>633</v>
      </c>
      <c r="G71" s="175" t="s">
        <v>630</v>
      </c>
      <c r="H71" s="175" t="s">
        <v>174</v>
      </c>
      <c r="I71" s="175" t="s">
        <v>174</v>
      </c>
      <c r="J71" s="175" t="s">
        <v>174</v>
      </c>
      <c r="K71" s="176" t="s">
        <v>174</v>
      </c>
      <c r="M71" s="315">
        <v>0.21153846153846154</v>
      </c>
      <c r="N71" s="315">
        <v>0.1111111111111111</v>
      </c>
      <c r="O71" s="315">
        <v>0.1</v>
      </c>
      <c r="P71" s="315">
        <v>0</v>
      </c>
      <c r="Q71" s="315">
        <v>5.3571428571428568E-2</v>
      </c>
      <c r="R71" s="315"/>
      <c r="S71" s="315"/>
      <c r="T71" s="315"/>
      <c r="AA71" s="40"/>
    </row>
    <row r="72" spans="2:27" ht="25.5" customHeight="1">
      <c r="B72" s="177" t="s">
        <v>96</v>
      </c>
      <c r="C72" s="175" t="s">
        <v>631</v>
      </c>
      <c r="D72" s="175" t="s">
        <v>625</v>
      </c>
      <c r="E72" s="175" t="s">
        <v>634</v>
      </c>
      <c r="F72" s="175" t="s">
        <v>635</v>
      </c>
      <c r="G72" s="175" t="s">
        <v>636</v>
      </c>
      <c r="H72" s="175" t="s">
        <v>174</v>
      </c>
      <c r="I72" s="175" t="s">
        <v>174</v>
      </c>
      <c r="J72" s="175" t="s">
        <v>174</v>
      </c>
      <c r="K72" s="176" t="s">
        <v>174</v>
      </c>
      <c r="M72" s="315">
        <v>0.17307692307692307</v>
      </c>
      <c r="N72" s="315">
        <v>0.33333333333333331</v>
      </c>
      <c r="O72" s="315">
        <v>0.1</v>
      </c>
      <c r="P72" s="315">
        <v>0.2</v>
      </c>
      <c r="Q72" s="315">
        <v>5.3571428571428568E-2</v>
      </c>
      <c r="R72" s="315"/>
      <c r="S72" s="315"/>
      <c r="T72" s="315"/>
      <c r="AA72" s="40"/>
    </row>
    <row r="73" spans="2:27" ht="25.5" customHeight="1">
      <c r="B73" s="178" t="s">
        <v>97</v>
      </c>
      <c r="C73" s="179" t="s">
        <v>637</v>
      </c>
      <c r="D73" s="179" t="s">
        <v>628</v>
      </c>
      <c r="E73" s="179" t="s">
        <v>638</v>
      </c>
      <c r="F73" s="179" t="s">
        <v>639</v>
      </c>
      <c r="G73" s="179" t="s">
        <v>640</v>
      </c>
      <c r="H73" s="179" t="s">
        <v>174</v>
      </c>
      <c r="I73" s="179" t="s">
        <v>174</v>
      </c>
      <c r="J73" s="179" t="s">
        <v>174</v>
      </c>
      <c r="K73" s="180" t="s">
        <v>174</v>
      </c>
      <c r="M73" s="315">
        <v>0.17307692307692307</v>
      </c>
      <c r="N73" s="315">
        <v>0.22222222222222221</v>
      </c>
      <c r="O73" s="315">
        <v>0.53333333333333333</v>
      </c>
      <c r="P73" s="315">
        <v>0.3</v>
      </c>
      <c r="Q73" s="315">
        <v>0.32142857142857145</v>
      </c>
      <c r="R73" s="315"/>
      <c r="S73" s="315"/>
      <c r="T73" s="315"/>
      <c r="AA73" s="40"/>
    </row>
    <row r="74" spans="2:27" ht="15.75" customHeight="1">
      <c r="B74" s="48"/>
      <c r="C74" s="48"/>
      <c r="D74" s="49"/>
      <c r="E74" s="49"/>
      <c r="F74" s="49"/>
      <c r="G74" s="49"/>
      <c r="H74" s="49"/>
      <c r="I74" s="49"/>
      <c r="J74" s="49"/>
      <c r="K74" s="49"/>
      <c r="M74" s="315">
        <v>3.8461538461538464E-2</v>
      </c>
      <c r="N74" s="315">
        <v>0.1111111111111111</v>
      </c>
      <c r="O74" s="315">
        <v>0.23333333333333334</v>
      </c>
      <c r="P74" s="315">
        <v>0.5</v>
      </c>
      <c r="Q74" s="315">
        <v>0.5535714285714286</v>
      </c>
      <c r="R74" s="315"/>
      <c r="S74" s="315"/>
      <c r="T74" s="315"/>
      <c r="AA74" s="40"/>
    </row>
    <row r="75" spans="2:27" ht="17.25" customHeight="1">
      <c r="B75" s="52" t="s">
        <v>131</v>
      </c>
      <c r="C75" s="52"/>
      <c r="D75" s="51"/>
      <c r="E75" s="51"/>
      <c r="F75" s="51"/>
      <c r="G75" s="51"/>
      <c r="H75" s="51"/>
      <c r="I75" s="51"/>
      <c r="J75" s="51"/>
      <c r="K75" s="51"/>
      <c r="M75" s="311"/>
      <c r="N75" s="229"/>
      <c r="P75" s="230"/>
      <c r="AA75" s="40"/>
    </row>
    <row r="76" spans="2:27" ht="30.75" customHeight="1">
      <c r="B76" s="56" t="s">
        <v>73</v>
      </c>
      <c r="C76" s="56" t="s">
        <v>100</v>
      </c>
      <c r="D76" s="56" t="s">
        <v>101</v>
      </c>
      <c r="E76" s="56" t="s">
        <v>102</v>
      </c>
      <c r="F76" s="56" t="s">
        <v>103</v>
      </c>
      <c r="G76" s="56" t="s">
        <v>104</v>
      </c>
      <c r="H76" s="56" t="s">
        <v>6</v>
      </c>
      <c r="I76" s="56" t="s">
        <v>7</v>
      </c>
      <c r="J76" s="56" t="s">
        <v>105</v>
      </c>
      <c r="K76" s="56" t="s">
        <v>107</v>
      </c>
      <c r="M76" s="311"/>
      <c r="N76" s="229"/>
      <c r="P76" s="230"/>
      <c r="AA76" s="40"/>
    </row>
    <row r="77" spans="2:27" ht="20.25" customHeight="1">
      <c r="B77" s="86" t="s">
        <v>120</v>
      </c>
      <c r="C77" s="65">
        <v>1</v>
      </c>
      <c r="D77" s="87">
        <v>5.2353957859057207E-2</v>
      </c>
      <c r="E77" s="87">
        <v>0.37754057494098547</v>
      </c>
      <c r="F77" s="87">
        <v>0.22470300550749994</v>
      </c>
      <c r="G77" s="88">
        <v>12.881050000000002</v>
      </c>
      <c r="H77" s="89">
        <v>0.98265306320230661</v>
      </c>
      <c r="I77" s="89">
        <v>37.091396816838134</v>
      </c>
      <c r="J77" s="90">
        <v>2.1654243624844201</v>
      </c>
      <c r="K77" s="73"/>
      <c r="M77" s="311"/>
      <c r="N77" s="229"/>
      <c r="P77" s="230"/>
      <c r="AA77" s="40"/>
    </row>
    <row r="78" spans="2:27" ht="20.25" customHeight="1">
      <c r="B78" s="86" t="s">
        <v>120</v>
      </c>
      <c r="C78" s="65">
        <v>2</v>
      </c>
      <c r="D78" s="87">
        <v>2.0504511672582579E-2</v>
      </c>
      <c r="E78" s="87">
        <v>0.35802531117777037</v>
      </c>
      <c r="F78" s="87">
        <v>0.18917063015461236</v>
      </c>
      <c r="G78" s="88">
        <v>9.4098999999999986</v>
      </c>
      <c r="H78" s="89">
        <v>0.32947359977423485</v>
      </c>
      <c r="I78" s="89">
        <v>8.815760014631012</v>
      </c>
      <c r="J78" s="90">
        <v>2.5013966581571827</v>
      </c>
      <c r="K78" s="73"/>
      <c r="M78" s="311"/>
      <c r="N78" s="229"/>
      <c r="P78" s="230"/>
      <c r="AA78" s="40"/>
    </row>
    <row r="79" spans="2:27" ht="20.25" customHeight="1">
      <c r="B79" s="86" t="s">
        <v>120</v>
      </c>
      <c r="C79" s="65">
        <v>3</v>
      </c>
      <c r="D79" s="87">
        <v>1.0448015885142641E-2</v>
      </c>
      <c r="E79" s="87">
        <v>0.35340313536942725</v>
      </c>
      <c r="F79" s="87">
        <v>0.20001700877840622</v>
      </c>
      <c r="G79" s="88">
        <v>9.5028095238095247</v>
      </c>
      <c r="H79" s="89">
        <v>0.41601622355526657</v>
      </c>
      <c r="I79" s="89">
        <v>11.238423880935439</v>
      </c>
      <c r="J79" s="90">
        <v>2.6182152221160551</v>
      </c>
      <c r="K79" s="73"/>
      <c r="M79" s="311"/>
      <c r="N79" s="229"/>
      <c r="P79" s="230"/>
      <c r="AA79" s="40"/>
    </row>
    <row r="80" spans="2:27" ht="20.25" customHeight="1">
      <c r="B80" s="86" t="s">
        <v>120</v>
      </c>
      <c r="C80" s="65">
        <v>4</v>
      </c>
      <c r="D80" s="87">
        <v>9.3321712563387161E-3</v>
      </c>
      <c r="E80" s="87">
        <v>0.35229500943882924</v>
      </c>
      <c r="F80" s="87">
        <v>0.21185185376714188</v>
      </c>
      <c r="G80" s="88">
        <v>9.7070000000000025</v>
      </c>
      <c r="H80" s="89">
        <v>0.38865932105428447</v>
      </c>
      <c r="I80" s="89">
        <v>11.762229578182593</v>
      </c>
      <c r="J80" s="90">
        <v>2.5911948049053133</v>
      </c>
      <c r="K80" s="73"/>
      <c r="M80" s="311"/>
      <c r="N80" s="229"/>
      <c r="P80" s="230"/>
      <c r="AA80" s="40"/>
    </row>
    <row r="81" spans="2:27" ht="20.25" customHeight="1">
      <c r="B81" s="86" t="s">
        <v>120</v>
      </c>
      <c r="C81" s="65">
        <v>5</v>
      </c>
      <c r="D81" s="87">
        <v>9.8205717260843612E-3</v>
      </c>
      <c r="E81" s="87">
        <v>0.35306829327832534</v>
      </c>
      <c r="F81" s="87">
        <v>0.21055325807755107</v>
      </c>
      <c r="G81" s="88">
        <v>10.584476190476193</v>
      </c>
      <c r="H81" s="89">
        <v>0.3800171606588626</v>
      </c>
      <c r="I81" s="89">
        <v>14.266760323931718</v>
      </c>
      <c r="J81" s="90">
        <v>2.4916244732721053</v>
      </c>
      <c r="K81" s="73"/>
      <c r="M81" s="311"/>
      <c r="N81" s="229"/>
      <c r="P81" s="230"/>
      <c r="AA81" s="40"/>
    </row>
    <row r="82" spans="2:27" ht="20.25" customHeight="1">
      <c r="B82" s="86" t="s">
        <v>120</v>
      </c>
      <c r="C82" s="65">
        <v>6</v>
      </c>
      <c r="D82" s="87">
        <v>1.0374069186710744E-2</v>
      </c>
      <c r="E82" s="87">
        <v>0.35730369506797999</v>
      </c>
      <c r="F82" s="87">
        <v>0.1987239320451252</v>
      </c>
      <c r="G82" s="88">
        <v>12.326428571428572</v>
      </c>
      <c r="H82" s="89">
        <v>0.35317356496689473</v>
      </c>
      <c r="I82" s="89">
        <v>16.588455324202631</v>
      </c>
      <c r="J82" s="90">
        <v>2.2750608199866997</v>
      </c>
      <c r="K82" s="73"/>
      <c r="M82" s="311"/>
      <c r="N82" s="229"/>
      <c r="P82" s="230"/>
      <c r="AA82" s="40"/>
    </row>
    <row r="83" spans="2:27" ht="20.25" customHeight="1">
      <c r="B83" s="86" t="s">
        <v>120</v>
      </c>
      <c r="C83" s="65">
        <v>7</v>
      </c>
      <c r="D83" s="87">
        <v>1.1317979333937257E-2</v>
      </c>
      <c r="E83" s="87">
        <v>0.35764828030083645</v>
      </c>
      <c r="F83" s="87">
        <v>0.19477729117770348</v>
      </c>
      <c r="G83" s="88">
        <v>12.911047619047618</v>
      </c>
      <c r="H83" s="89">
        <v>0.33795849216767249</v>
      </c>
      <c r="I83" s="89">
        <v>15.019465999005057</v>
      </c>
      <c r="J83" s="90">
        <v>2.2064559315092671</v>
      </c>
      <c r="K83" s="73"/>
      <c r="M83" s="311"/>
      <c r="N83" s="229"/>
      <c r="P83" s="230"/>
      <c r="AA83" s="40"/>
    </row>
    <row r="84" spans="2:27" ht="20.25" customHeight="1">
      <c r="B84" s="86" t="s">
        <v>120</v>
      </c>
      <c r="C84" s="65">
        <v>8</v>
      </c>
      <c r="D84" s="87">
        <v>1.2387798017717973E-2</v>
      </c>
      <c r="E84" s="87">
        <v>0.35505375000194705</v>
      </c>
      <c r="F84" s="87">
        <v>0.18706373399117462</v>
      </c>
      <c r="G84" s="88">
        <v>13.48</v>
      </c>
      <c r="H84" s="89">
        <v>0.2863372595772431</v>
      </c>
      <c r="I84" s="89">
        <v>15.126163427806169</v>
      </c>
      <c r="J84" s="90">
        <v>2.1524470037942982</v>
      </c>
      <c r="K84" s="73"/>
      <c r="M84" s="311"/>
      <c r="N84" s="229"/>
      <c r="P84" s="230"/>
      <c r="AA84" s="40"/>
    </row>
    <row r="85" spans="2:27" ht="20.25" customHeight="1">
      <c r="B85" s="86" t="s">
        <v>120</v>
      </c>
      <c r="C85" s="65">
        <v>9</v>
      </c>
      <c r="D85" s="87">
        <v>1.1417550686566743E-2</v>
      </c>
      <c r="E85" s="87">
        <v>0.35671742215995511</v>
      </c>
      <c r="F85" s="87">
        <v>0.19213661159656673</v>
      </c>
      <c r="G85" s="88">
        <v>12.502684210526317</v>
      </c>
      <c r="H85" s="89">
        <v>0.37091196271795268</v>
      </c>
      <c r="I85" s="89">
        <v>15.726877964674555</v>
      </c>
      <c r="J85" s="90">
        <v>2.2423210828101867</v>
      </c>
      <c r="K85" s="73"/>
      <c r="M85" s="311"/>
      <c r="N85" s="229"/>
      <c r="P85" s="230"/>
      <c r="AA85" s="40"/>
    </row>
    <row r="86" spans="2:27" ht="20.25" customHeight="1">
      <c r="B86" s="86" t="s">
        <v>120</v>
      </c>
      <c r="C86" s="65">
        <v>10</v>
      </c>
      <c r="D86" s="87">
        <v>1.0169171525441122E-2</v>
      </c>
      <c r="E86" s="87">
        <v>0.36032004805194751</v>
      </c>
      <c r="F86" s="87">
        <v>0.22495446132901345</v>
      </c>
      <c r="G86" s="88">
        <v>11.09665</v>
      </c>
      <c r="H86" s="89">
        <v>0.5477787207687016</v>
      </c>
      <c r="I86" s="89">
        <v>17.177187464946968</v>
      </c>
      <c r="J86" s="90">
        <v>2.453586448443323</v>
      </c>
      <c r="K86" s="73" t="s">
        <v>67</v>
      </c>
      <c r="M86" s="311"/>
      <c r="N86" s="229"/>
      <c r="P86" s="230"/>
      <c r="AA86" s="40"/>
    </row>
    <row r="87" spans="2:27" ht="20.25" customHeight="1">
      <c r="B87" s="86" t="s">
        <v>118</v>
      </c>
      <c r="C87" s="65">
        <v>1</v>
      </c>
      <c r="D87" s="87">
        <v>3.2506686770411602E-2</v>
      </c>
      <c r="E87" s="87">
        <v>0.31484580574628168</v>
      </c>
      <c r="F87" s="87">
        <v>0.14498791059614116</v>
      </c>
      <c r="G87" s="88">
        <v>8.0815000000000001</v>
      </c>
      <c r="H87" s="89">
        <v>0.11280523936541875</v>
      </c>
      <c r="I87" s="89">
        <v>9.6614369715323356</v>
      </c>
      <c r="J87" s="90">
        <v>2.3937812163851038</v>
      </c>
      <c r="K87" s="73"/>
      <c r="M87" s="311"/>
      <c r="N87" s="229"/>
      <c r="P87" s="230"/>
      <c r="AA87" s="40"/>
    </row>
    <row r="88" spans="2:27" ht="20.25" customHeight="1">
      <c r="B88" s="86" t="s">
        <v>118</v>
      </c>
      <c r="C88" s="65">
        <v>2</v>
      </c>
      <c r="D88" s="87">
        <v>2.4579543033604941E-2</v>
      </c>
      <c r="E88" s="87">
        <v>0.28846328578002201</v>
      </c>
      <c r="F88" s="87">
        <v>0.11391313331632369</v>
      </c>
      <c r="G88" s="88">
        <v>6.2437500000000004</v>
      </c>
      <c r="H88" s="89">
        <v>1.599903557813535E-2</v>
      </c>
      <c r="I88" s="89">
        <v>2.1718690797318736</v>
      </c>
      <c r="J88" s="90">
        <v>2.6410262071191863</v>
      </c>
      <c r="K88" s="73"/>
      <c r="M88" s="311"/>
      <c r="N88" s="229"/>
      <c r="P88" s="230"/>
      <c r="AA88" s="40"/>
    </row>
    <row r="89" spans="2:27" ht="20.25" customHeight="1">
      <c r="B89" s="86" t="s">
        <v>118</v>
      </c>
      <c r="C89" s="65">
        <v>3</v>
      </c>
      <c r="D89" s="87">
        <v>1.2510915450366308E-2</v>
      </c>
      <c r="E89" s="87">
        <v>0.28726886036765037</v>
      </c>
      <c r="F89" s="87">
        <v>0.12476254594126777</v>
      </c>
      <c r="G89" s="88">
        <v>5.9772500000000006</v>
      </c>
      <c r="H89" s="89">
        <v>2.6634273302496934E-2</v>
      </c>
      <c r="I89" s="89">
        <v>2.1802055146186774</v>
      </c>
      <c r="J89" s="90">
        <v>2.7139624996695568</v>
      </c>
      <c r="K89" s="73"/>
      <c r="M89" s="311"/>
      <c r="N89" s="229"/>
      <c r="P89" s="230"/>
      <c r="AA89" s="40"/>
    </row>
    <row r="90" spans="2:27" ht="20.25" customHeight="1">
      <c r="B90" s="86" t="s">
        <v>118</v>
      </c>
      <c r="C90" s="65">
        <v>4</v>
      </c>
      <c r="D90" s="87">
        <v>1.2271483121535642E-2</v>
      </c>
      <c r="E90" s="87">
        <v>0.28417339636349837</v>
      </c>
      <c r="F90" s="87">
        <v>0.13943445643082703</v>
      </c>
      <c r="G90" s="88">
        <v>5.950333333333333</v>
      </c>
      <c r="H90" s="89">
        <v>1.0775460311501315E-2</v>
      </c>
      <c r="I90" s="89">
        <v>1.9611337766932393</v>
      </c>
      <c r="J90" s="90">
        <v>2.7192308379753389</v>
      </c>
      <c r="K90" s="73"/>
      <c r="M90" s="311"/>
      <c r="N90" s="229"/>
      <c r="P90" s="230"/>
      <c r="AA90" s="40"/>
    </row>
    <row r="91" spans="2:27" ht="20.25" customHeight="1">
      <c r="B91" s="86" t="s">
        <v>118</v>
      </c>
      <c r="C91" s="65">
        <v>5</v>
      </c>
      <c r="D91" s="87">
        <v>1.2431881119688298E-2</v>
      </c>
      <c r="E91" s="87">
        <v>0.28808067799032883</v>
      </c>
      <c r="F91" s="87">
        <v>0.14755602420541214</v>
      </c>
      <c r="G91" s="88">
        <v>6.4460000000000006</v>
      </c>
      <c r="H91" s="89">
        <v>1.0731347214939065E-2</v>
      </c>
      <c r="I91" s="89">
        <v>3.1389190603696764</v>
      </c>
      <c r="J91" s="90">
        <v>2.6433000806166582</v>
      </c>
      <c r="K91" s="73"/>
      <c r="M91" s="311"/>
      <c r="N91" s="229"/>
      <c r="P91" s="230"/>
      <c r="AA91" s="40"/>
    </row>
    <row r="92" spans="2:27" ht="20.25" customHeight="1">
      <c r="B92" s="86" t="s">
        <v>118</v>
      </c>
      <c r="C92" s="65">
        <v>6</v>
      </c>
      <c r="D92" s="87">
        <v>1.3853479701246925E-2</v>
      </c>
      <c r="E92" s="87">
        <v>0.29679688179353808</v>
      </c>
      <c r="F92" s="87">
        <v>0.14590963309426469</v>
      </c>
      <c r="G92" s="88">
        <v>8.1216666666666679</v>
      </c>
      <c r="H92" s="89">
        <v>2.0630559645707272E-2</v>
      </c>
      <c r="I92" s="89">
        <v>5.1731128311610988</v>
      </c>
      <c r="J92" s="90">
        <v>2.3812069160537526</v>
      </c>
      <c r="K92" s="73"/>
      <c r="M92" s="311"/>
      <c r="N92" s="229"/>
      <c r="P92" s="230"/>
      <c r="AA92" s="40"/>
    </row>
    <row r="93" spans="2:27" ht="20.25" customHeight="1">
      <c r="B93" s="86" t="s">
        <v>118</v>
      </c>
      <c r="C93" s="65">
        <v>7</v>
      </c>
      <c r="D93" s="87">
        <v>1.2438419061532096E-2</v>
      </c>
      <c r="E93" s="87">
        <v>0.30153359880378128</v>
      </c>
      <c r="F93" s="87">
        <v>0.14380748862220002</v>
      </c>
      <c r="G93" s="88">
        <v>8.5670000000000002</v>
      </c>
      <c r="H93" s="89">
        <v>3.0553998999050997E-2</v>
      </c>
      <c r="I93" s="89">
        <v>4.2724675267006313</v>
      </c>
      <c r="J93" s="90">
        <v>2.2613082894752599</v>
      </c>
      <c r="K93" s="73"/>
      <c r="M93" s="311"/>
      <c r="N93" s="229"/>
      <c r="P93" s="230"/>
      <c r="AA93" s="40"/>
    </row>
    <row r="94" spans="2:27" ht="20.25" customHeight="1">
      <c r="B94" s="86" t="s">
        <v>118</v>
      </c>
      <c r="C94" s="65">
        <v>8</v>
      </c>
      <c r="D94" s="87">
        <v>1.3409974523389757E-2</v>
      </c>
      <c r="E94" s="87">
        <v>0.30455295612358252</v>
      </c>
      <c r="F94" s="87">
        <v>0.13085658083500828</v>
      </c>
      <c r="G94" s="88">
        <v>9.1846666666666668</v>
      </c>
      <c r="H94" s="89">
        <v>1.7619826862882625E-2</v>
      </c>
      <c r="I94" s="89">
        <v>5.2565816807599823</v>
      </c>
      <c r="J94" s="90">
        <v>2.1586302743974799</v>
      </c>
      <c r="K94" s="73"/>
      <c r="M94" s="311"/>
      <c r="N94" s="229"/>
      <c r="P94" s="230"/>
      <c r="AA94" s="40"/>
    </row>
    <row r="95" spans="2:27" ht="20.25" customHeight="1">
      <c r="B95" s="86" t="s">
        <v>118</v>
      </c>
      <c r="C95" s="65">
        <v>9</v>
      </c>
      <c r="D95" s="87">
        <v>1.3189399520627771E-2</v>
      </c>
      <c r="E95" s="87">
        <v>0.30278188386480076</v>
      </c>
      <c r="F95" s="87">
        <v>0.14888502871602299</v>
      </c>
      <c r="G95" s="88">
        <v>8.3133333333333326</v>
      </c>
      <c r="H95" s="89">
        <v>1.2868196086086688E-2</v>
      </c>
      <c r="I95" s="89">
        <v>4.5360391203455572</v>
      </c>
      <c r="J95" s="90">
        <v>2.2851654445305871</v>
      </c>
      <c r="K95" s="73"/>
      <c r="M95" s="311"/>
      <c r="N95" s="229"/>
      <c r="P95" s="230"/>
      <c r="AA95" s="40"/>
    </row>
    <row r="96" spans="2:27" ht="20.25" customHeight="1">
      <c r="B96" s="86" t="s">
        <v>118</v>
      </c>
      <c r="C96" s="65">
        <v>10</v>
      </c>
      <c r="D96" s="87">
        <v>1.3018379807254638E-2</v>
      </c>
      <c r="E96" s="87">
        <v>0.29835713491821275</v>
      </c>
      <c r="F96" s="87">
        <v>0.17278218351880187</v>
      </c>
      <c r="G96" s="88">
        <v>6.6930000000000005</v>
      </c>
      <c r="H96" s="89">
        <v>1.7824846992998817E-2</v>
      </c>
      <c r="I96" s="89">
        <v>4.8245919194383466</v>
      </c>
      <c r="J96" s="90">
        <v>2.5625515770472016</v>
      </c>
      <c r="K96" s="73" t="s">
        <v>68</v>
      </c>
      <c r="M96" s="311"/>
      <c r="N96" s="229"/>
      <c r="P96" s="230"/>
      <c r="AA96" s="40"/>
    </row>
    <row r="97" spans="2:27" ht="20.25" customHeight="1">
      <c r="B97" s="86" t="s">
        <v>119</v>
      </c>
      <c r="C97" s="65">
        <v>1</v>
      </c>
      <c r="D97" s="87">
        <v>4.2058781607850988E-2</v>
      </c>
      <c r="E97" s="87">
        <v>0.36368630379961553</v>
      </c>
      <c r="F97" s="87">
        <v>0.22352034322506648</v>
      </c>
      <c r="G97" s="88">
        <v>13.93990909090909</v>
      </c>
      <c r="H97" s="89">
        <v>1.1661930950873034</v>
      </c>
      <c r="I97" s="89">
        <v>37.529204459999981</v>
      </c>
      <c r="J97" s="90">
        <v>1.8371418147694605</v>
      </c>
      <c r="K97" s="73"/>
      <c r="M97" s="311"/>
      <c r="N97" s="229"/>
      <c r="P97" s="230"/>
      <c r="AA97" s="40"/>
    </row>
    <row r="98" spans="2:27" ht="20.25" customHeight="1">
      <c r="B98" s="86" t="s">
        <v>119</v>
      </c>
      <c r="C98" s="65">
        <v>2</v>
      </c>
      <c r="D98" s="87">
        <v>2.8258046776904217E-2</v>
      </c>
      <c r="E98" s="87">
        <v>0.32884072424943478</v>
      </c>
      <c r="F98" s="87">
        <v>0.19723971712198016</v>
      </c>
      <c r="G98" s="88">
        <v>10.35125</v>
      </c>
      <c r="H98" s="89">
        <v>8.9870683223630746E-2</v>
      </c>
      <c r="I98" s="89">
        <v>15.378459852796578</v>
      </c>
      <c r="J98" s="90">
        <v>1.9894225281881386</v>
      </c>
      <c r="K98" s="73"/>
      <c r="M98" s="311"/>
      <c r="N98" s="229"/>
      <c r="P98" s="230"/>
      <c r="AA98" s="40"/>
    </row>
    <row r="99" spans="2:27" ht="20.25" customHeight="1">
      <c r="B99" s="86" t="s">
        <v>119</v>
      </c>
      <c r="C99" s="65">
        <v>3</v>
      </c>
      <c r="D99" s="87">
        <v>1.175665835458512E-2</v>
      </c>
      <c r="E99" s="87">
        <v>0.31959663310419983</v>
      </c>
      <c r="F99" s="87">
        <v>0.19269979235877796</v>
      </c>
      <c r="G99" s="88">
        <v>10.331705882352944</v>
      </c>
      <c r="H99" s="89">
        <v>0.31643062418163942</v>
      </c>
      <c r="I99" s="89">
        <v>17.685058500180837</v>
      </c>
      <c r="J99" s="90">
        <v>1.9666856906557131</v>
      </c>
      <c r="K99" s="73"/>
      <c r="M99" s="311"/>
      <c r="N99" s="229"/>
      <c r="P99" s="230"/>
      <c r="AA99" s="40"/>
    </row>
    <row r="100" spans="2:27" ht="20.25" customHeight="1">
      <c r="B100" s="86" t="s">
        <v>119</v>
      </c>
      <c r="C100" s="65">
        <v>4</v>
      </c>
      <c r="D100" s="87">
        <v>1.2169069645904244E-2</v>
      </c>
      <c r="E100" s="87">
        <v>0.31234550352792351</v>
      </c>
      <c r="F100" s="87">
        <v>0.19951361928908337</v>
      </c>
      <c r="G100" s="88">
        <v>10.425875000000001</v>
      </c>
      <c r="H100" s="89">
        <v>0.26979814345784875</v>
      </c>
      <c r="I100" s="89">
        <v>15.174037771508226</v>
      </c>
      <c r="J100" s="90">
        <v>1.9721872978802057</v>
      </c>
      <c r="K100" s="73"/>
      <c r="M100" s="311"/>
      <c r="N100" s="229"/>
      <c r="P100" s="230"/>
      <c r="AA100" s="40"/>
    </row>
    <row r="101" spans="2:27" ht="20.25" customHeight="1">
      <c r="B101" s="86" t="s">
        <v>119</v>
      </c>
      <c r="C101" s="65">
        <v>5</v>
      </c>
      <c r="D101" s="87">
        <v>1.2587670893744485E-2</v>
      </c>
      <c r="E101" s="87">
        <v>0.31270303361931556</v>
      </c>
      <c r="F101" s="87">
        <v>0.18585115227280985</v>
      </c>
      <c r="G101" s="88">
        <v>10.371933333333335</v>
      </c>
      <c r="H101" s="89">
        <v>0.2229025013932954</v>
      </c>
      <c r="I101" s="89">
        <v>11.733340003897077</v>
      </c>
      <c r="J101" s="90">
        <v>1.9230226736410321</v>
      </c>
      <c r="K101" s="73"/>
      <c r="M101" s="311"/>
      <c r="N101" s="229"/>
      <c r="P101" s="230"/>
      <c r="AA101" s="40"/>
    </row>
    <row r="102" spans="2:27" ht="20.25" customHeight="1">
      <c r="B102" s="86" t="s">
        <v>119</v>
      </c>
      <c r="C102" s="65">
        <v>6</v>
      </c>
      <c r="D102" s="87">
        <v>1.4905359657131372E-2</v>
      </c>
      <c r="E102" s="87">
        <v>0.31875193252297424</v>
      </c>
      <c r="F102" s="87">
        <v>0.17984640525997658</v>
      </c>
      <c r="G102" s="88">
        <v>11.706285714285714</v>
      </c>
      <c r="H102" s="89">
        <v>0.20950550556234773</v>
      </c>
      <c r="I102" s="89">
        <v>14.296405543747072</v>
      </c>
      <c r="J102" s="90">
        <v>1.8618801870946993</v>
      </c>
      <c r="K102" s="73"/>
      <c r="M102" s="311"/>
      <c r="N102" s="229"/>
      <c r="P102" s="230"/>
      <c r="AA102" s="40"/>
    </row>
    <row r="103" spans="2:27" ht="20.25" customHeight="1">
      <c r="B103" s="86" t="s">
        <v>119</v>
      </c>
      <c r="C103" s="65">
        <v>7</v>
      </c>
      <c r="D103" s="87">
        <v>1.6767351453119833E-2</v>
      </c>
      <c r="E103" s="87">
        <v>0.32551445225172726</v>
      </c>
      <c r="F103" s="87">
        <v>0.17941277109251949</v>
      </c>
      <c r="G103" s="88">
        <v>13.532230769230772</v>
      </c>
      <c r="H103" s="89">
        <v>0.19433249140000364</v>
      </c>
      <c r="I103" s="89">
        <v>14.60628080522608</v>
      </c>
      <c r="J103" s="90">
        <v>1.8230080415030383</v>
      </c>
      <c r="K103" s="73"/>
    </row>
    <row r="104" spans="2:27" ht="20.25" customHeight="1">
      <c r="B104" s="86" t="s">
        <v>119</v>
      </c>
      <c r="C104" s="65">
        <v>8</v>
      </c>
      <c r="D104" s="87">
        <v>2.0513980459244813E-2</v>
      </c>
      <c r="E104" s="87">
        <v>0.33341570720789299</v>
      </c>
      <c r="F104" s="87">
        <v>0.18380472783089452</v>
      </c>
      <c r="G104" s="88">
        <v>15.249909090909092</v>
      </c>
      <c r="H104" s="89">
        <v>0.21185546394281687</v>
      </c>
      <c r="I104" s="89">
        <v>18.055985300341593</v>
      </c>
      <c r="J104" s="90">
        <v>1.8338086176318309</v>
      </c>
      <c r="K104" s="73"/>
    </row>
    <row r="105" spans="2:27" ht="20.25" customHeight="1">
      <c r="B105" s="86" t="s">
        <v>119</v>
      </c>
      <c r="C105" s="65">
        <v>9</v>
      </c>
      <c r="D105" s="87">
        <v>2.0442896217292835E-2</v>
      </c>
      <c r="E105" s="87">
        <v>0.33278362806936407</v>
      </c>
      <c r="F105" s="87">
        <v>0.19241004548343651</v>
      </c>
      <c r="G105" s="88">
        <v>13.615636363636362</v>
      </c>
      <c r="H105" s="89">
        <v>0.18889450879202929</v>
      </c>
      <c r="I105" s="89">
        <v>18.396226328468185</v>
      </c>
      <c r="J105" s="90">
        <v>1.8807354170584196</v>
      </c>
      <c r="K105" s="73"/>
    </row>
    <row r="106" spans="2:27" ht="20.25" customHeight="1">
      <c r="B106" s="86" t="s">
        <v>119</v>
      </c>
      <c r="C106" s="65">
        <v>10</v>
      </c>
      <c r="D106" s="87">
        <v>1.7136007975342919E-2</v>
      </c>
      <c r="E106" s="87">
        <v>0.3407438285170471</v>
      </c>
      <c r="F106" s="87">
        <v>0.21560447864845411</v>
      </c>
      <c r="G106" s="88">
        <v>12.955416666666666</v>
      </c>
      <c r="H106" s="89">
        <v>0.35974274494848324</v>
      </c>
      <c r="I106" s="89">
        <v>25.254342642584586</v>
      </c>
      <c r="J106" s="90">
        <v>1.897044919461397</v>
      </c>
      <c r="K106" s="73" t="s">
        <v>66</v>
      </c>
    </row>
    <row r="107" spans="2:27" ht="20.25" customHeight="1">
      <c r="B107" s="86" t="s">
        <v>117</v>
      </c>
      <c r="C107" s="65">
        <v>1</v>
      </c>
      <c r="D107" s="87">
        <v>4.5170679275899753E-2</v>
      </c>
      <c r="E107" s="87">
        <v>0.3293965805048838</v>
      </c>
      <c r="F107" s="87">
        <v>0.21425965158410715</v>
      </c>
      <c r="G107" s="88">
        <v>12.827500000000001</v>
      </c>
      <c r="H107" s="89">
        <v>0.65605723899057378</v>
      </c>
      <c r="I107" s="89">
        <v>30.465412505220957</v>
      </c>
      <c r="J107" s="90">
        <v>2.6118114791221063</v>
      </c>
      <c r="K107" s="73"/>
    </row>
    <row r="108" spans="2:27" ht="20.25" customHeight="1">
      <c r="B108" s="86" t="s">
        <v>117</v>
      </c>
      <c r="C108" s="65">
        <v>2</v>
      </c>
      <c r="D108" s="87">
        <v>2.2005908475840472E-2</v>
      </c>
      <c r="E108" s="87">
        <v>0.30846761568453923</v>
      </c>
      <c r="F108" s="87">
        <v>0.17636746478769985</v>
      </c>
      <c r="G108" s="88">
        <v>9.6822857142857135</v>
      </c>
      <c r="H108" s="89">
        <v>5.4082016459601319E-2</v>
      </c>
      <c r="I108" s="89">
        <v>8.7372502146955906</v>
      </c>
      <c r="J108" s="90">
        <v>2.9918694714296463</v>
      </c>
      <c r="K108" s="73"/>
    </row>
    <row r="109" spans="2:27" ht="20.25" customHeight="1">
      <c r="B109" s="86" t="s">
        <v>117</v>
      </c>
      <c r="C109" s="65">
        <v>3</v>
      </c>
      <c r="D109" s="87">
        <v>1.3236552633000047E-2</v>
      </c>
      <c r="E109" s="87">
        <v>0.33921305600966234</v>
      </c>
      <c r="F109" s="87">
        <v>0.197660398462917</v>
      </c>
      <c r="G109" s="88">
        <v>11.025499999999999</v>
      </c>
      <c r="H109" s="89">
        <v>0.11651402077106725</v>
      </c>
      <c r="I109" s="89">
        <v>16.514922815099016</v>
      </c>
      <c r="J109" s="90">
        <v>2.6719627410880813</v>
      </c>
      <c r="K109" s="73"/>
    </row>
    <row r="110" spans="2:27" ht="20.25" customHeight="1">
      <c r="B110" s="86" t="s">
        <v>117</v>
      </c>
      <c r="C110" s="65">
        <v>4</v>
      </c>
      <c r="D110" s="87">
        <v>1.2312364528979096E-2</v>
      </c>
      <c r="E110" s="87">
        <v>0.34556884805140503</v>
      </c>
      <c r="F110" s="87">
        <v>0.20421152229479295</v>
      </c>
      <c r="G110" s="88">
        <v>10.968249999999999</v>
      </c>
      <c r="H110" s="89">
        <v>9.1024515751554985E-2</v>
      </c>
      <c r="I110" s="89">
        <v>15.553319430591788</v>
      </c>
      <c r="J110" s="90">
        <v>2.6673130533982645</v>
      </c>
      <c r="K110" s="73"/>
    </row>
    <row r="111" spans="2:27" ht="20.25" customHeight="1">
      <c r="B111" s="86" t="s">
        <v>117</v>
      </c>
      <c r="C111" s="65">
        <v>5</v>
      </c>
      <c r="D111" s="87">
        <v>1.2484057727333081E-2</v>
      </c>
      <c r="E111" s="87">
        <v>0.34489973308812111</v>
      </c>
      <c r="F111" s="87">
        <v>0.2082408584100823</v>
      </c>
      <c r="G111" s="88">
        <v>11.454000000000001</v>
      </c>
      <c r="H111" s="89">
        <v>0.10023627360292771</v>
      </c>
      <c r="I111" s="89">
        <v>14.947734301036594</v>
      </c>
      <c r="J111" s="90">
        <v>2.5825739614367103</v>
      </c>
      <c r="K111" s="73"/>
    </row>
    <row r="112" spans="2:27" ht="20.25" customHeight="1">
      <c r="B112" s="86" t="s">
        <v>117</v>
      </c>
      <c r="C112" s="65">
        <v>6</v>
      </c>
      <c r="D112" s="87">
        <v>1.3951522437996175E-2</v>
      </c>
      <c r="E112" s="87">
        <v>0.34769429257770407</v>
      </c>
      <c r="F112" s="87">
        <v>0.19200048079396842</v>
      </c>
      <c r="G112" s="88">
        <v>13.15075</v>
      </c>
      <c r="H112" s="89">
        <v>0.10570219154996295</v>
      </c>
      <c r="I112" s="89">
        <v>19.101896044386162</v>
      </c>
      <c r="J112" s="90">
        <v>2.3923172973203393</v>
      </c>
      <c r="K112" s="73"/>
    </row>
    <row r="113" spans="2:11" ht="20.25" customHeight="1">
      <c r="B113" s="86" t="s">
        <v>117</v>
      </c>
      <c r="C113" s="65">
        <v>7</v>
      </c>
      <c r="D113" s="87">
        <v>1.4135952358110429E-2</v>
      </c>
      <c r="E113" s="87">
        <v>0.34796794306370898</v>
      </c>
      <c r="F113" s="87">
        <v>0.18376749312517385</v>
      </c>
      <c r="G113" s="88">
        <v>13.940999999999999</v>
      </c>
      <c r="H113" s="89">
        <v>5.6416545167368146E-2</v>
      </c>
      <c r="I113" s="89">
        <v>19.448663670697378</v>
      </c>
      <c r="J113" s="90">
        <v>2.2951914224510204</v>
      </c>
      <c r="K113" s="73"/>
    </row>
    <row r="114" spans="2:11" ht="20.25" customHeight="1">
      <c r="B114" s="86" t="s">
        <v>117</v>
      </c>
      <c r="C114" s="65">
        <v>8</v>
      </c>
      <c r="D114" s="87">
        <v>1.4797694669955031E-2</v>
      </c>
      <c r="E114" s="87">
        <v>0.34956506161086465</v>
      </c>
      <c r="F114" s="87">
        <v>0.18221234443855902</v>
      </c>
      <c r="G114" s="88">
        <v>14.260000000000002</v>
      </c>
      <c r="H114" s="89">
        <v>9.610816537157274E-2</v>
      </c>
      <c r="I114" s="89">
        <v>22.362622660776402</v>
      </c>
      <c r="J114" s="90">
        <v>2.2649956472979507</v>
      </c>
      <c r="K114" s="73"/>
    </row>
    <row r="115" spans="2:11" ht="20.25" customHeight="1">
      <c r="B115" s="86" t="s">
        <v>117</v>
      </c>
      <c r="C115" s="65">
        <v>9</v>
      </c>
      <c r="D115" s="87">
        <v>1.5562331774752991E-2</v>
      </c>
      <c r="E115" s="87">
        <v>0.35180555609465808</v>
      </c>
      <c r="F115" s="87">
        <v>0.18799214440206494</v>
      </c>
      <c r="G115" s="88">
        <v>13.63875</v>
      </c>
      <c r="H115" s="89">
        <v>8.6716454082040151E-2</v>
      </c>
      <c r="I115" s="89">
        <v>20.451391091664309</v>
      </c>
      <c r="J115" s="90">
        <v>2.3457578277076734</v>
      </c>
      <c r="K115" s="73"/>
    </row>
    <row r="116" spans="2:11" ht="20.25" customHeight="1">
      <c r="B116" s="86" t="s">
        <v>117</v>
      </c>
      <c r="C116" s="65">
        <v>10</v>
      </c>
      <c r="D116" s="87">
        <v>1.378206782606667E-2</v>
      </c>
      <c r="E116" s="87">
        <v>0.35684347986641513</v>
      </c>
      <c r="F116" s="87">
        <v>0.23377693506270819</v>
      </c>
      <c r="G116" s="88">
        <v>11.88875</v>
      </c>
      <c r="H116" s="89">
        <v>0.10825010884548444</v>
      </c>
      <c r="I116" s="89">
        <v>22.572312696460415</v>
      </c>
      <c r="J116" s="90">
        <v>2.5740655042577743</v>
      </c>
      <c r="K116" s="73" t="s">
        <v>69</v>
      </c>
    </row>
    <row r="117" spans="2:11" ht="20.25" customHeight="1">
      <c r="B117" s="86" t="s">
        <v>121</v>
      </c>
      <c r="C117" s="65">
        <v>1</v>
      </c>
      <c r="D117" s="87">
        <v>2.5633585183256022E-2</v>
      </c>
      <c r="E117" s="87">
        <v>0.38923470783275249</v>
      </c>
      <c r="F117" s="87">
        <v>0.23255125305302532</v>
      </c>
      <c r="G117" s="88">
        <v>15.783809523809525</v>
      </c>
      <c r="H117" s="89">
        <v>1.9644000466982623</v>
      </c>
      <c r="I117" s="89">
        <v>43.673864404563844</v>
      </c>
      <c r="J117" s="90">
        <v>1.7880894057642993</v>
      </c>
      <c r="K117" s="73"/>
    </row>
    <row r="118" spans="2:11" ht="20.25" customHeight="1">
      <c r="B118" s="86" t="s">
        <v>121</v>
      </c>
      <c r="C118" s="65">
        <v>2</v>
      </c>
      <c r="D118" s="87">
        <v>1.9184583151273742E-2</v>
      </c>
      <c r="E118" s="87">
        <v>0.36712127047546644</v>
      </c>
      <c r="F118" s="87">
        <v>0.20857467288191117</v>
      </c>
      <c r="G118" s="88">
        <v>13.307541666666665</v>
      </c>
      <c r="H118" s="89">
        <v>0.39742341291039607</v>
      </c>
      <c r="I118" s="89">
        <v>18.301282147345514</v>
      </c>
      <c r="J118" s="90">
        <v>1.954709592584726</v>
      </c>
      <c r="K118" s="73"/>
    </row>
    <row r="119" spans="2:11" ht="20.25" customHeight="1">
      <c r="B119" s="86" t="s">
        <v>121</v>
      </c>
      <c r="C119" s="65">
        <v>3</v>
      </c>
      <c r="D119" s="87">
        <v>7.8532731100192949E-3</v>
      </c>
      <c r="E119" s="87">
        <v>0.37622316514295329</v>
      </c>
      <c r="F119" s="87">
        <v>0.2136450003241584</v>
      </c>
      <c r="G119" s="88">
        <v>12.698000000000002</v>
      </c>
      <c r="H119" s="89">
        <v>0.12477145044530077</v>
      </c>
      <c r="I119" s="89">
        <v>15.841576974819443</v>
      </c>
      <c r="J119" s="90">
        <v>2.0343092396707276</v>
      </c>
      <c r="K119" s="73"/>
    </row>
    <row r="120" spans="2:11" ht="20.25" customHeight="1">
      <c r="B120" s="86" t="s">
        <v>121</v>
      </c>
      <c r="C120" s="65">
        <v>4</v>
      </c>
      <c r="D120" s="87">
        <v>7.0147223619788012E-3</v>
      </c>
      <c r="E120" s="87">
        <v>0.37648894893854978</v>
      </c>
      <c r="F120" s="87">
        <v>0.21635011674956986</v>
      </c>
      <c r="G120" s="88">
        <v>13.605285714285715</v>
      </c>
      <c r="H120" s="89">
        <v>7.9312954178196532E-2</v>
      </c>
      <c r="I120" s="89">
        <v>18.931160964336652</v>
      </c>
      <c r="J120" s="90">
        <v>1.9993902092758657</v>
      </c>
      <c r="K120" s="73"/>
    </row>
    <row r="121" spans="2:11" ht="20.25" customHeight="1">
      <c r="B121" s="86" t="s">
        <v>121</v>
      </c>
      <c r="C121" s="65">
        <v>5</v>
      </c>
      <c r="D121" s="87">
        <v>7.9431835608007977E-3</v>
      </c>
      <c r="E121" s="87">
        <v>0.37525659095112018</v>
      </c>
      <c r="F121" s="87">
        <v>0.21511807174133588</v>
      </c>
      <c r="G121" s="88">
        <v>14.415285714285716</v>
      </c>
      <c r="H121" s="89">
        <v>0.16975174801017137</v>
      </c>
      <c r="I121" s="89">
        <v>22.457953371210202</v>
      </c>
      <c r="J121" s="90">
        <v>1.9546064826402896</v>
      </c>
      <c r="K121" s="73"/>
    </row>
    <row r="122" spans="2:11" ht="20.25" customHeight="1">
      <c r="B122" s="86" t="s">
        <v>121</v>
      </c>
      <c r="C122" s="65">
        <v>6</v>
      </c>
      <c r="D122" s="87">
        <v>9.1783438821681565E-3</v>
      </c>
      <c r="E122" s="87">
        <v>0.37075659774179165</v>
      </c>
      <c r="F122" s="87">
        <v>0.20515232236041711</v>
      </c>
      <c r="G122" s="88">
        <v>15.564538461538461</v>
      </c>
      <c r="H122" s="89">
        <v>0.16435284025842661</v>
      </c>
      <c r="I122" s="89">
        <v>24.895013330495999</v>
      </c>
      <c r="J122" s="90">
        <v>1.9027242891631402</v>
      </c>
      <c r="K122" s="73"/>
    </row>
    <row r="123" spans="2:11" ht="20.25" customHeight="1">
      <c r="B123" s="86" t="s">
        <v>121</v>
      </c>
      <c r="C123" s="65">
        <v>7</v>
      </c>
      <c r="D123" s="87">
        <v>9.6988783859438994E-3</v>
      </c>
      <c r="E123" s="87">
        <v>0.37254127448038132</v>
      </c>
      <c r="F123" s="87">
        <v>0.19971279406645351</v>
      </c>
      <c r="G123" s="88">
        <v>16.024000000000001</v>
      </c>
      <c r="H123" s="89">
        <v>0.12611943768316464</v>
      </c>
      <c r="I123" s="89">
        <v>23.89075179041863</v>
      </c>
      <c r="J123" s="90">
        <v>1.8608783445725903</v>
      </c>
      <c r="K123" s="73"/>
    </row>
    <row r="124" spans="2:11" ht="20.25" customHeight="1">
      <c r="B124" s="86" t="s">
        <v>121</v>
      </c>
      <c r="C124" s="65">
        <v>8</v>
      </c>
      <c r="D124" s="87">
        <v>1.2994771661442663E-2</v>
      </c>
      <c r="E124" s="87">
        <v>0.36817807797054225</v>
      </c>
      <c r="F124" s="87">
        <v>0.19318653298548571</v>
      </c>
      <c r="G124" s="88">
        <v>16.529043478260871</v>
      </c>
      <c r="H124" s="89">
        <v>0.18700111160173599</v>
      </c>
      <c r="I124" s="89">
        <v>24.576261474735841</v>
      </c>
      <c r="J124" s="90">
        <v>1.8416535761191675</v>
      </c>
      <c r="K124" s="73"/>
    </row>
    <row r="125" spans="2:11" ht="20.25" customHeight="1">
      <c r="B125" s="86" t="s">
        <v>121</v>
      </c>
      <c r="C125" s="65">
        <v>9</v>
      </c>
      <c r="D125" s="87">
        <v>1.2617161268242499E-2</v>
      </c>
      <c r="E125" s="87">
        <v>0.37259990147188837</v>
      </c>
      <c r="F125" s="87">
        <v>0.20232518195957866</v>
      </c>
      <c r="G125" s="88">
        <v>15.774304347826085</v>
      </c>
      <c r="H125" s="89">
        <v>0.28407405643548889</v>
      </c>
      <c r="I125" s="89">
        <v>23.870575859887992</v>
      </c>
      <c r="J125" s="90">
        <v>1.8716788445392125</v>
      </c>
      <c r="K125" s="73"/>
    </row>
    <row r="126" spans="2:11" ht="20.25" customHeight="1">
      <c r="B126" s="86" t="s">
        <v>121</v>
      </c>
      <c r="C126" s="65">
        <v>10</v>
      </c>
      <c r="D126" s="87">
        <v>1.3203580708305183E-2</v>
      </c>
      <c r="E126" s="87">
        <v>0.37577208915288141</v>
      </c>
      <c r="F126" s="87">
        <v>0.23209039727508629</v>
      </c>
      <c r="G126" s="88">
        <v>14.937318181818181</v>
      </c>
      <c r="H126" s="89">
        <v>0.39468847069301849</v>
      </c>
      <c r="I126" s="89">
        <v>31.14741766631219</v>
      </c>
      <c r="J126" s="90">
        <v>1.9156892798607443</v>
      </c>
      <c r="K126" s="73" t="s">
        <v>69</v>
      </c>
    </row>
    <row r="127" spans="2:11" ht="20.25" customHeight="1">
      <c r="B127" s="84" t="s">
        <v>125</v>
      </c>
      <c r="C127" s="83"/>
      <c r="D127" s="84"/>
      <c r="E127" s="84"/>
      <c r="F127" s="84"/>
      <c r="G127" s="84"/>
      <c r="H127" s="84"/>
      <c r="I127" s="84"/>
      <c r="J127" s="84"/>
      <c r="K127" s="83"/>
    </row>
    <row r="128" spans="2:11" ht="20.25" customHeight="1">
      <c r="B128" s="223" t="str">
        <f>C66</f>
        <v>80</v>
      </c>
      <c r="C128" s="54"/>
      <c r="D128" s="66">
        <f t="shared" ref="D128:J132" si="1">(SUMIFS(D$77:D$126,$B$77:$B$126,$B128,$C$77:$C$126,MAX($C$77:$C$126))/SUMIFS(D$77:D$126,$B$77:$B$126,$B128,$C$77:$C$126,MAX($C$77:$C$126)-1))-1</f>
        <v>-0.10933861345537044</v>
      </c>
      <c r="E128" s="66">
        <f t="shared" si="1"/>
        <v>1.0099383063989942E-2</v>
      </c>
      <c r="F128" s="66">
        <f t="shared" si="1"/>
        <v>0.17080476989651006</v>
      </c>
      <c r="G128" s="66">
        <f t="shared" si="1"/>
        <v>-0.11245858784008489</v>
      </c>
      <c r="H128" s="66">
        <f t="shared" si="1"/>
        <v>0.47684295959265466</v>
      </c>
      <c r="I128" s="66">
        <f t="shared" si="1"/>
        <v>9.2218525732193912E-2</v>
      </c>
      <c r="J128" s="85">
        <f t="shared" si="1"/>
        <v>9.4217267657479287E-2</v>
      </c>
      <c r="K128" s="55"/>
    </row>
    <row r="129" spans="2:11" ht="20.25" customHeight="1">
      <c r="B129" s="42" t="str">
        <f>D66</f>
        <v>595</v>
      </c>
      <c r="C129" s="54"/>
      <c r="D129" s="66">
        <f t="shared" si="1"/>
        <v>-1.2966451816526114E-2</v>
      </c>
      <c r="E129" s="66">
        <f t="shared" si="1"/>
        <v>-1.4613651550446694E-2</v>
      </c>
      <c r="F129" s="66">
        <f t="shared" si="1"/>
        <v>0.16050743992775329</v>
      </c>
      <c r="G129" s="66">
        <f t="shared" si="1"/>
        <v>-0.19490777866880504</v>
      </c>
      <c r="H129" s="66">
        <f t="shared" si="1"/>
        <v>0.38518614992752132</v>
      </c>
      <c r="I129" s="66">
        <f>(SUMIFS(I$77:I$126,$B$77:$B$126,$B129,$C$77:$C$126,MAX($C$77:$C$126))/SUMIFS(I$77:I$126,$B$77:$B$126,$B129,$C$77:$C$126,MAX($C$77:$C$126)-1))-1</f>
        <v>6.3613384152385155E-2</v>
      </c>
      <c r="J129" s="85">
        <f t="shared" si="1"/>
        <v>0.12138557984084808</v>
      </c>
      <c r="K129" s="55"/>
    </row>
    <row r="130" spans="2:11" ht="20.25" customHeight="1">
      <c r="B130" s="42" t="str">
        <f>E66</f>
        <v>72</v>
      </c>
      <c r="C130" s="54"/>
      <c r="D130" s="66">
        <f t="shared" si="1"/>
        <v>-0.16176221836671989</v>
      </c>
      <c r="E130" s="66">
        <f t="shared" si="1"/>
        <v>2.3920048272398242E-2</v>
      </c>
      <c r="F130" s="66">
        <f t="shared" si="1"/>
        <v>0.12054689300000332</v>
      </c>
      <c r="G130" s="66">
        <f t="shared" si="1"/>
        <v>-4.8489815630869959E-2</v>
      </c>
      <c r="H130" s="66">
        <f t="shared" si="1"/>
        <v>0.90446375201174267</v>
      </c>
      <c r="I130" s="66">
        <f t="shared" si="1"/>
        <v>0.37280017062539916</v>
      </c>
      <c r="J130" s="85">
        <f t="shared" si="1"/>
        <v>8.6718749777607851E-3</v>
      </c>
      <c r="K130" s="55"/>
    </row>
    <row r="131" spans="2:11" ht="20.25" customHeight="1">
      <c r="B131" s="42" t="str">
        <f>F66</f>
        <v>300</v>
      </c>
      <c r="C131" s="54"/>
      <c r="D131" s="66">
        <f t="shared" si="1"/>
        <v>-0.11439570717638026</v>
      </c>
      <c r="E131" s="66">
        <f t="shared" si="1"/>
        <v>1.4320193881194765E-2</v>
      </c>
      <c r="F131" s="66">
        <f t="shared" si="1"/>
        <v>0.24354629714059661</v>
      </c>
      <c r="G131" s="66">
        <f>(SUMIFS(G$77:G$126,$B$77:$B$126,$B131,$C$77:$C$126,MAX($C$77:$C$126))/SUMIFS(G$77:G$126,$B$77:$B$126,$B131,$C$77:$C$126,MAX($C$77:$C$126)-1))-1</f>
        <v>-0.12831087892952064</v>
      </c>
      <c r="H131" s="66">
        <f t="shared" si="1"/>
        <v>0.2483225933462625</v>
      </c>
      <c r="I131" s="66">
        <f t="shared" si="1"/>
        <v>0.10370549344492086</v>
      </c>
      <c r="J131" s="85">
        <f t="shared" si="1"/>
        <v>9.7327897131311403E-2</v>
      </c>
      <c r="K131" s="55"/>
    </row>
    <row r="132" spans="2:11" ht="20.25" customHeight="1">
      <c r="B132" s="42" t="str">
        <f>G66</f>
        <v>87</v>
      </c>
      <c r="C132" s="54"/>
      <c r="D132" s="66">
        <f t="shared" si="1"/>
        <v>4.6477922220008905E-2</v>
      </c>
      <c r="E132" s="66">
        <f t="shared" si="1"/>
        <v>8.5136567896606508E-3</v>
      </c>
      <c r="F132" s="66">
        <f t="shared" si="1"/>
        <v>0.147115722458385</v>
      </c>
      <c r="G132" s="66">
        <f t="shared" si="1"/>
        <v>-5.3060099992507825E-2</v>
      </c>
      <c r="H132" s="66">
        <f>(SUMIFS(H$77:H$126,$B$77:$B$126,$B132,$C$77:$C$126,MAX($C$77:$C$126))/SUMIFS(H$77:H$126,$B$77:$B$126,$B132,$C$77:$C$126,MAX($C$77:$C$126)-1))-1</f>
        <v>0.38938583707889318</v>
      </c>
      <c r="I132" s="66">
        <f t="shared" si="1"/>
        <v>0.30484567482312697</v>
      </c>
      <c r="J132" s="85">
        <f t="shared" si="1"/>
        <v>2.3513881908713286E-2</v>
      </c>
      <c r="K132" s="55"/>
    </row>
    <row r="133" spans="2:11" ht="20.25" customHeight="1" thickBot="1"/>
    <row r="134" spans="2:11" ht="17.25" thickTop="1">
      <c r="B134" s="25" t="s">
        <v>51</v>
      </c>
      <c r="C134" s="25"/>
      <c r="D134" s="25"/>
      <c r="E134" s="25"/>
      <c r="F134" s="171" t="s">
        <v>75</v>
      </c>
      <c r="G134" s="43"/>
      <c r="H134" s="25"/>
      <c r="I134" s="25"/>
    </row>
    <row r="135" spans="2:11">
      <c r="B135" s="26" t="s">
        <v>33</v>
      </c>
      <c r="C135" s="26" t="s">
        <v>52</v>
      </c>
      <c r="D135" s="26"/>
      <c r="E135" s="26"/>
      <c r="F135" s="91" t="s">
        <v>76</v>
      </c>
      <c r="G135" s="44"/>
      <c r="H135" s="46" t="s">
        <v>79</v>
      </c>
      <c r="I135" s="46"/>
    </row>
    <row r="136" spans="2:11">
      <c r="B136" s="26" t="s">
        <v>34</v>
      </c>
      <c r="C136" s="26" t="s">
        <v>53</v>
      </c>
      <c r="D136" s="26"/>
      <c r="E136" s="26"/>
      <c r="F136" s="91" t="s">
        <v>77</v>
      </c>
      <c r="G136" s="44"/>
      <c r="H136" s="46" t="s">
        <v>80</v>
      </c>
      <c r="I136" s="46"/>
    </row>
    <row r="137" spans="2:11">
      <c r="B137" s="26" t="s">
        <v>4</v>
      </c>
      <c r="C137" s="26" t="s">
        <v>54</v>
      </c>
      <c r="D137" s="26"/>
      <c r="E137" s="26"/>
      <c r="F137" s="91" t="s">
        <v>78</v>
      </c>
      <c r="G137" s="44"/>
      <c r="H137" s="46" t="s">
        <v>81</v>
      </c>
      <c r="I137" s="46"/>
    </row>
    <row r="138" spans="2:11">
      <c r="B138" s="26" t="s">
        <v>5</v>
      </c>
      <c r="C138" s="26" t="s">
        <v>55</v>
      </c>
      <c r="D138" s="26"/>
      <c r="E138" s="26"/>
      <c r="F138" s="91" t="s">
        <v>85</v>
      </c>
      <c r="G138" s="44"/>
      <c r="H138" s="46" t="s">
        <v>82</v>
      </c>
      <c r="I138" s="46"/>
    </row>
    <row r="139" spans="2:11">
      <c r="B139" s="26" t="s">
        <v>56</v>
      </c>
      <c r="C139" s="26" t="s">
        <v>57</v>
      </c>
      <c r="D139" s="26"/>
      <c r="E139" s="26"/>
      <c r="F139" s="91" t="s">
        <v>86</v>
      </c>
      <c r="G139" s="44"/>
      <c r="H139" s="46" t="s">
        <v>83</v>
      </c>
      <c r="I139" s="46"/>
    </row>
    <row r="140" spans="2:11" ht="17.25" thickBot="1">
      <c r="B140" s="27" t="s">
        <v>58</v>
      </c>
      <c r="C140" s="27" t="s">
        <v>59</v>
      </c>
      <c r="D140" s="27"/>
      <c r="E140" s="27"/>
      <c r="F140" s="92" t="s">
        <v>87</v>
      </c>
      <c r="G140" s="45"/>
      <c r="H140" s="47" t="s">
        <v>84</v>
      </c>
      <c r="I140" s="47"/>
    </row>
    <row r="141" spans="2:11" ht="17.25" thickTop="1"/>
    <row r="142" spans="2:11" ht="6.75" customHeight="1"/>
  </sheetData>
  <mergeCells count="3">
    <mergeCell ref="O9:P9"/>
    <mergeCell ref="C4:D4"/>
    <mergeCell ref="C5:D5"/>
  </mergeCells>
  <phoneticPr fontId="2" type="noConversion"/>
  <conditionalFormatting sqref="B77:K126">
    <cfRule type="expression" dxfId="70" priority="10">
      <formula>$B77&lt;&gt;$B78</formula>
    </cfRule>
  </conditionalFormatting>
  <conditionalFormatting sqref="C67:K67">
    <cfRule type="containsText" dxfId="68" priority="11" operator="containsText" text="F">
      <formula>NOT(ISERROR(SEARCH("F",C67)))</formula>
    </cfRule>
    <cfRule type="containsText" dxfId="67" priority="12" operator="containsText" text="D">
      <formula>NOT(ISERROR(SEARCH("D",C67)))</formula>
    </cfRule>
    <cfRule type="containsText" dxfId="66" priority="13" operator="containsText" text="S">
      <formula>NOT(ISERROR(SEARCH("S",C67)))</formula>
    </cfRule>
    <cfRule type="containsText" dxfId="65" priority="14" operator="containsText" text="A">
      <formula>NOT(ISERROR(SEARCH("A",C67)))</formula>
    </cfRule>
  </conditionalFormatting>
  <conditionalFormatting sqref="D54:K54 D56:K57 D58:D63 D64:K65 D74:K74 D127:K127 K128:K132">
    <cfRule type="containsText" dxfId="64" priority="69" operator="containsText" text="악화">
      <formula>NOT(ISERROR(SEARCH("악화",D54)))</formula>
    </cfRule>
  </conditionalFormatting>
  <conditionalFormatting sqref="D54:K54 D56:K57 D64:K65 D74:K74 D127:K127 K128:K132 D58:D63">
    <cfRule type="containsText" dxfId="63" priority="68" operator="containsText" text="개선">
      <formula>NOT(ISERROR(SEARCH("개선",D54)))</formula>
    </cfRule>
  </conditionalFormatting>
  <conditionalFormatting sqref="G4:G5">
    <cfRule type="containsText" dxfId="62" priority="8" operator="containsText" text="S">
      <formula>NOT(ISERROR(SEARCH("S",G4)))</formula>
    </cfRule>
    <cfRule type="containsText" dxfId="61" priority="9" operator="containsText" text="A">
      <formula>NOT(ISERROR(SEARCH("A",G4)))</formula>
    </cfRule>
  </conditionalFormatting>
  <conditionalFormatting sqref="G5">
    <cfRule type="containsText" dxfId="60" priority="6" operator="containsText" text="F">
      <formula>NOT(ISERROR(SEARCH("F",G5)))</formula>
    </cfRule>
    <cfRule type="containsText" dxfId="59" priority="7" operator="containsText" text="D">
      <formula>NOT(ISERROR(SEARCH("D",G5)))</formula>
    </cfRule>
  </conditionalFormatting>
  <conditionalFormatting sqref="K1:K21 J22">
    <cfRule type="containsText" dxfId="58" priority="1" operator="containsText" text="D">
      <formula>NOT(ISERROR(SEARCH("D",J1)))</formula>
    </cfRule>
    <cfRule type="containsText" dxfId="57" priority="2" operator="containsText" text="F">
      <formula>NOT(ISERROR(SEARCH("F",J1)))</formula>
    </cfRule>
    <cfRule type="containsText" dxfId="56" priority="3" operator="containsText" text="S">
      <formula>NOT(ISERROR(SEARCH("S",J1)))</formula>
    </cfRule>
    <cfRule type="containsText" dxfId="55" priority="4" operator="containsText" text="A">
      <formula>NOT(ISERROR(SEARCH("A",J1)))</formula>
    </cfRule>
  </conditionalFormatting>
  <conditionalFormatting sqref="K24:K28 K30:K66 K68:K1048576">
    <cfRule type="containsText" dxfId="18" priority="21" operator="containsText" text="D">
      <formula>NOT(ISERROR(SEARCH("D",K24)))</formula>
    </cfRule>
    <cfRule type="containsText" dxfId="17" priority="22" operator="containsText" text="F">
      <formula>NOT(ISERROR(SEARCH("F",K24)))</formula>
    </cfRule>
    <cfRule type="containsText" dxfId="16" priority="23" operator="containsText" text="S">
      <formula>NOT(ISERROR(SEARCH("S",K24)))</formula>
    </cfRule>
    <cfRule type="containsText" dxfId="15" priority="24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D128:J132</xm:sqref>
        </x14:conditionalFormatting>
        <x14:conditionalFormatting xmlns:xm="http://schemas.microsoft.com/office/excel/2006/main">
          <x14:cfRule type="iconSet" priority="5" id="{930CB6AA-C6AC-4856-8038-9055BCC6146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155</v>
      </c>
      <c r="B3" s="41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141</v>
      </c>
      <c r="C4" s="137" t="s">
        <v>1</v>
      </c>
      <c r="D4" s="137" t="s">
        <v>10</v>
      </c>
      <c r="E4" s="138" t="s">
        <v>140</v>
      </c>
      <c r="F4" s="124" t="s">
        <v>45</v>
      </c>
      <c r="G4" s="148" t="s">
        <v>145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5" t="s">
        <v>6</v>
      </c>
      <c r="O4" s="225" t="s">
        <v>7</v>
      </c>
      <c r="P4" s="225" t="s">
        <v>26</v>
      </c>
      <c r="Q4" s="225" t="s">
        <v>14</v>
      </c>
      <c r="R4" s="225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88</v>
      </c>
      <c r="AZ4" s="97" t="s">
        <v>65</v>
      </c>
      <c r="BA4" s="97" t="s">
        <v>124</v>
      </c>
      <c r="BB4" t="s">
        <v>132</v>
      </c>
      <c r="BC4" t="s">
        <v>133</v>
      </c>
      <c r="BD4" t="s">
        <v>112</v>
      </c>
      <c r="BE4" t="s">
        <v>134</v>
      </c>
      <c r="BF4" t="s">
        <v>135</v>
      </c>
      <c r="BG4" t="s">
        <v>88</v>
      </c>
      <c r="BH4" t="s">
        <v>134</v>
      </c>
      <c r="BI4" t="s">
        <v>135</v>
      </c>
      <c r="BJ4" t="s">
        <v>88</v>
      </c>
      <c r="BL4" t="s">
        <v>136</v>
      </c>
      <c r="BM4" t="s">
        <v>137</v>
      </c>
      <c r="BN4" t="s">
        <v>138</v>
      </c>
    </row>
    <row r="5" spans="1:66">
      <c r="A5" s="142" t="str">
        <f>W5</f>
        <v>선진여객</v>
      </c>
      <c r="B5" s="142" t="str">
        <f>V5</f>
        <v>300</v>
      </c>
      <c r="C5" s="143" t="str">
        <f>Y5</f>
        <v>73아1099</v>
      </c>
      <c r="D5" s="131" t="str">
        <f>Z5</f>
        <v>중형</v>
      </c>
      <c r="E5" s="127" t="str">
        <f>AZ5</f>
        <v>D</v>
      </c>
      <c r="F5" s="150">
        <f>G5/H5</f>
        <v>0.82250000000000001</v>
      </c>
      <c r="G5" s="151">
        <f>AE5</f>
        <v>2.6320000000000001</v>
      </c>
      <c r="H5" s="152">
        <f>AF5</f>
        <v>3.2</v>
      </c>
      <c r="I5" s="153">
        <f>AC5</f>
        <v>6624.4470000000001</v>
      </c>
      <c r="J5" s="154">
        <f>AI5/AH5</f>
        <v>1.9129431478994235E-2</v>
      </c>
      <c r="K5" s="154">
        <f>AJ5/AH5</f>
        <v>0.35469884624621195</v>
      </c>
      <c r="L5" s="154">
        <f>AK5/AC5</f>
        <v>0.25179460262871756</v>
      </c>
      <c r="M5" s="155">
        <f>AG5</f>
        <v>12.146000000000001</v>
      </c>
      <c r="N5" s="156">
        <f>IF(AW5=0,AT5,"속도계이상")</f>
        <v>4.4999999999999998E-2</v>
      </c>
      <c r="O5" s="156">
        <f>IF(AW5=0,AU5,"속도계이상")</f>
        <v>20.5</v>
      </c>
      <c r="P5" s="157">
        <f>AQ5/60</f>
        <v>0.67666666666666664</v>
      </c>
      <c r="Q5" s="158">
        <f>AN5</f>
        <v>85</v>
      </c>
      <c r="R5" s="159">
        <f>AC5/(AH5-AI5-AJ5)</f>
        <v>26.664845282221361</v>
      </c>
      <c r="S5" s="144">
        <f>IF(AW5=0,AL5,"속도계이상")</f>
        <v>3</v>
      </c>
      <c r="T5" s="144">
        <f>IF(AW5=0,AM5,"속도계이상")</f>
        <v>1358</v>
      </c>
      <c r="U5" t="s">
        <v>116</v>
      </c>
      <c r="V5" s="5" t="s">
        <v>117</v>
      </c>
      <c r="W5" t="s">
        <v>116</v>
      </c>
      <c r="X5" s="5" t="s">
        <v>117</v>
      </c>
      <c r="Y5" t="s">
        <v>197</v>
      </c>
      <c r="Z5" t="s">
        <v>198</v>
      </c>
      <c r="AA5" t="s">
        <v>48</v>
      </c>
      <c r="AB5">
        <v>516</v>
      </c>
      <c r="AC5" s="1">
        <v>6624.4470000000001</v>
      </c>
      <c r="AD5" s="1">
        <v>2516.817</v>
      </c>
      <c r="AE5" s="28">
        <v>2.6320000000000001</v>
      </c>
      <c r="AF5">
        <v>3.2</v>
      </c>
      <c r="AG5">
        <v>12.146000000000001</v>
      </c>
      <c r="AH5">
        <v>396.75015999999999</v>
      </c>
      <c r="AI5">
        <v>7.5896049999999997</v>
      </c>
      <c r="AJ5">
        <v>140.72682399999999</v>
      </c>
      <c r="AK5">
        <v>1668</v>
      </c>
      <c r="AL5">
        <v>3</v>
      </c>
      <c r="AM5">
        <v>1358</v>
      </c>
      <c r="AN5">
        <v>85</v>
      </c>
      <c r="AO5">
        <v>16.696771999999999</v>
      </c>
      <c r="AP5">
        <v>3644.9</v>
      </c>
      <c r="AQ5">
        <v>40.6</v>
      </c>
      <c r="AR5">
        <v>18</v>
      </c>
      <c r="AS5">
        <v>3411</v>
      </c>
      <c r="AT5">
        <v>4.4999999999999998E-2</v>
      </c>
      <c r="AU5">
        <v>20.5</v>
      </c>
      <c r="AV5">
        <v>51197</v>
      </c>
      <c r="AW5">
        <v>0</v>
      </c>
      <c r="AX5" s="29">
        <v>0.63</v>
      </c>
      <c r="AY5">
        <v>0.82250000000000001</v>
      </c>
      <c r="AZ5" t="s">
        <v>66</v>
      </c>
      <c r="BA5" t="s">
        <v>199</v>
      </c>
      <c r="BB5">
        <v>1</v>
      </c>
      <c r="BC5" t="s">
        <v>641</v>
      </c>
      <c r="BD5">
        <v>9</v>
      </c>
      <c r="BE5">
        <v>23094.665000000001</v>
      </c>
      <c r="BF5">
        <v>0.28683884351645716</v>
      </c>
      <c r="BG5">
        <v>0.23592494879228601</v>
      </c>
      <c r="BH5">
        <v>306103.62400000013</v>
      </c>
      <c r="BI5">
        <v>2.1641191023599241E-2</v>
      </c>
      <c r="BJ5">
        <v>1.7799879616910375E-2</v>
      </c>
      <c r="BK5">
        <v>1</v>
      </c>
      <c r="BL5" t="s">
        <v>69</v>
      </c>
      <c r="BM5">
        <v>1</v>
      </c>
      <c r="BN5" t="s">
        <v>556</v>
      </c>
    </row>
    <row r="6" spans="1:66">
      <c r="A6" s="139" t="str">
        <f t="shared" ref="A6:A7" si="0">W6</f>
        <v>선진여객</v>
      </c>
      <c r="B6" s="139" t="str">
        <f t="shared" ref="B6:B7" si="1">V6</f>
        <v>300</v>
      </c>
      <c r="C6" s="140" t="str">
        <f t="shared" ref="C6:C7" si="2">Y6</f>
        <v>73아1100</v>
      </c>
      <c r="D6" s="114" t="str">
        <f t="shared" ref="D6:D7" si="3">Z6</f>
        <v>중형</v>
      </c>
      <c r="E6" s="110" t="str">
        <f>AZ6</f>
        <v>F</v>
      </c>
      <c r="F6" s="160">
        <f>G6/H6</f>
        <v>0.78812499999999985</v>
      </c>
      <c r="G6" s="161">
        <f>AE6</f>
        <v>2.5219999999999998</v>
      </c>
      <c r="H6" s="162">
        <f>AF6</f>
        <v>3.2</v>
      </c>
      <c r="I6" s="163">
        <f t="shared" ref="I6:I7" si="4">AC6</f>
        <v>5291.2960000000003</v>
      </c>
      <c r="J6" s="164">
        <f t="shared" ref="J6:J7" si="5">AI6/AH6</f>
        <v>1.3501405187656862E-2</v>
      </c>
      <c r="K6" s="164">
        <f t="shared" ref="K6:K7" si="6">AJ6/AH6</f>
        <v>0.36475485910810596</v>
      </c>
      <c r="L6" s="164">
        <f t="shared" ref="L6:L7" si="7">AK6/AC6</f>
        <v>0.22168481974926368</v>
      </c>
      <c r="M6" s="165">
        <f t="shared" ref="M6:M7" si="8">AG6</f>
        <v>11.786</v>
      </c>
      <c r="N6" s="166">
        <f t="shared" ref="N6:N7" si="9">IF(AW6=0,AT6,"속도계이상")</f>
        <v>0.17</v>
      </c>
      <c r="O6" s="166">
        <f t="shared" ref="O6:O7" si="10">IF(AW6=0,AU6,"속도계이상")</f>
        <v>24.096</v>
      </c>
      <c r="P6" s="167">
        <f t="shared" ref="P6:P7" si="11">AQ6/60</f>
        <v>0</v>
      </c>
      <c r="Q6" s="168">
        <f t="shared" ref="Q6:Q7" si="12">AN6</f>
        <v>70</v>
      </c>
      <c r="R6" s="169">
        <f t="shared" ref="R6:R7" si="13">AC6/(AH6-AI6-AJ6)</f>
        <v>24.288485642507251</v>
      </c>
      <c r="S6" s="141">
        <f t="shared" ref="S6:S7" si="14">IF(AW6=0,AL6,"속도계이상")</f>
        <v>9</v>
      </c>
      <c r="T6" s="141">
        <f t="shared" ref="T6:T7" si="15">IF(AW6=0,AM6,"속도계이상")</f>
        <v>1275</v>
      </c>
      <c r="U6" t="s">
        <v>116</v>
      </c>
      <c r="V6" s="5" t="s">
        <v>117</v>
      </c>
      <c r="W6" t="s">
        <v>116</v>
      </c>
      <c r="X6" s="5" t="s">
        <v>117</v>
      </c>
      <c r="Y6" t="s">
        <v>200</v>
      </c>
      <c r="Z6" t="s">
        <v>198</v>
      </c>
      <c r="AA6" t="s">
        <v>48</v>
      </c>
      <c r="AB6">
        <v>516</v>
      </c>
      <c r="AC6" s="1">
        <v>5291.2960000000003</v>
      </c>
      <c r="AD6" s="1">
        <v>2098.444</v>
      </c>
      <c r="AE6" s="28">
        <v>2.5219999999999998</v>
      </c>
      <c r="AF6">
        <v>3.2</v>
      </c>
      <c r="AG6">
        <v>11.786</v>
      </c>
      <c r="AH6">
        <v>350.38878799999998</v>
      </c>
      <c r="AI6">
        <v>4.7307410000000001</v>
      </c>
      <c r="AJ6">
        <v>127.80601299999999</v>
      </c>
      <c r="AK6">
        <v>1173</v>
      </c>
      <c r="AL6">
        <v>9</v>
      </c>
      <c r="AM6">
        <v>1275</v>
      </c>
      <c r="AN6">
        <v>70</v>
      </c>
      <c r="AO6">
        <v>15.101213</v>
      </c>
      <c r="AP6">
        <v>1237.8</v>
      </c>
      <c r="AQ6">
        <v>0</v>
      </c>
      <c r="AR6">
        <v>10</v>
      </c>
      <c r="AS6">
        <v>944</v>
      </c>
      <c r="AT6">
        <v>0.17</v>
      </c>
      <c r="AU6">
        <v>24.096</v>
      </c>
      <c r="AV6">
        <v>47034</v>
      </c>
      <c r="AW6">
        <v>0</v>
      </c>
      <c r="AX6" s="29">
        <v>0.65</v>
      </c>
      <c r="AY6">
        <v>0.78812499999999985</v>
      </c>
      <c r="AZ6" t="s">
        <v>69</v>
      </c>
      <c r="BA6" t="s">
        <v>199</v>
      </c>
      <c r="BB6">
        <v>1</v>
      </c>
      <c r="BC6" t="s">
        <v>203</v>
      </c>
      <c r="BD6">
        <v>12</v>
      </c>
      <c r="BE6">
        <v>23094.665000000001</v>
      </c>
      <c r="BF6">
        <v>0.22911334717347059</v>
      </c>
      <c r="BG6">
        <v>0.18056995674109147</v>
      </c>
      <c r="BH6">
        <v>306103.62400000013</v>
      </c>
      <c r="BI6">
        <v>1.7285963265825294E-2</v>
      </c>
      <c r="BJ6">
        <v>1.3623499798878558E-2</v>
      </c>
      <c r="BK6">
        <v>1</v>
      </c>
      <c r="BL6" t="s">
        <v>69</v>
      </c>
      <c r="BM6">
        <v>0</v>
      </c>
      <c r="BN6" t="s">
        <v>554</v>
      </c>
    </row>
    <row r="7" spans="1:66">
      <c r="A7" s="142" t="str">
        <f t="shared" si="0"/>
        <v>선진여객</v>
      </c>
      <c r="B7" s="142" t="str">
        <f t="shared" si="1"/>
        <v>300</v>
      </c>
      <c r="C7" s="143" t="str">
        <f t="shared" si="2"/>
        <v>78바1136</v>
      </c>
      <c r="D7" s="131" t="str">
        <f t="shared" si="3"/>
        <v>중형</v>
      </c>
      <c r="E7" s="127" t="str">
        <f t="shared" ref="E7:E45" si="16">AZ7</f>
        <v>F</v>
      </c>
      <c r="F7" s="150">
        <f t="shared" ref="F7:F45" si="17">G7/H7</f>
        <v>0.75000000000000011</v>
      </c>
      <c r="G7" s="151">
        <f t="shared" ref="G7:G45" si="18">AE7</f>
        <v>2.4750000000000001</v>
      </c>
      <c r="H7" s="152">
        <f t="shared" ref="H7:H45" si="19">AF7</f>
        <v>3.3</v>
      </c>
      <c r="I7" s="153">
        <f t="shared" si="4"/>
        <v>5544.5889999999999</v>
      </c>
      <c r="J7" s="154">
        <f t="shared" si="5"/>
        <v>7.2277306251599515E-3</v>
      </c>
      <c r="K7" s="154">
        <f t="shared" si="6"/>
        <v>0.35973569667593208</v>
      </c>
      <c r="L7" s="154">
        <f t="shared" si="7"/>
        <v>0.28965176679461724</v>
      </c>
      <c r="M7" s="155">
        <f t="shared" si="8"/>
        <v>10.44</v>
      </c>
      <c r="N7" s="156">
        <f t="shared" si="9"/>
        <v>0.216</v>
      </c>
      <c r="O7" s="156">
        <f t="shared" si="10"/>
        <v>31.959</v>
      </c>
      <c r="P7" s="157">
        <f t="shared" si="11"/>
        <v>0.11166666666666666</v>
      </c>
      <c r="Q7" s="158">
        <f t="shared" si="12"/>
        <v>86</v>
      </c>
      <c r="R7" s="159">
        <f t="shared" si="13"/>
        <v>24.802384708885711</v>
      </c>
      <c r="S7" s="144">
        <f t="shared" si="14"/>
        <v>12</v>
      </c>
      <c r="T7" s="144">
        <f t="shared" si="15"/>
        <v>1772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202</v>
      </c>
      <c r="Z7" s="4" t="s">
        <v>198</v>
      </c>
      <c r="AA7" s="4" t="s">
        <v>48</v>
      </c>
      <c r="AB7" s="4">
        <v>516</v>
      </c>
      <c r="AC7" s="4">
        <v>5544.5889999999999</v>
      </c>
      <c r="AD7" s="4">
        <v>2240.6489999999999</v>
      </c>
      <c r="AE7" s="4">
        <v>2.4750000000000001</v>
      </c>
      <c r="AF7" s="4">
        <v>3.3</v>
      </c>
      <c r="AG7" s="4">
        <v>10.44</v>
      </c>
      <c r="AH7" s="4">
        <v>353.14016700000002</v>
      </c>
      <c r="AI7" s="4">
        <v>2.5524019999999998</v>
      </c>
      <c r="AJ7" s="4">
        <v>127.03712400000001</v>
      </c>
      <c r="AK7" s="4">
        <v>1606</v>
      </c>
      <c r="AL7" s="4">
        <v>12</v>
      </c>
      <c r="AM7" s="4">
        <v>1772</v>
      </c>
      <c r="AN7" s="4">
        <v>86</v>
      </c>
      <c r="AO7" s="4">
        <v>15.700816</v>
      </c>
      <c r="AP7" s="4">
        <v>1123.7</v>
      </c>
      <c r="AQ7" s="4">
        <v>6.7</v>
      </c>
      <c r="AR7" s="4">
        <v>5</v>
      </c>
      <c r="AS7" s="4">
        <v>922</v>
      </c>
      <c r="AT7" s="4">
        <v>0.216</v>
      </c>
      <c r="AU7" s="4">
        <v>31.959</v>
      </c>
      <c r="AV7" s="4">
        <v>43573</v>
      </c>
      <c r="AW7" s="4">
        <v>0</v>
      </c>
      <c r="AX7" s="30">
        <v>0.57999999999999996</v>
      </c>
      <c r="AY7">
        <v>0.75000000000000011</v>
      </c>
      <c r="AZ7" t="s">
        <v>69</v>
      </c>
      <c r="BA7" t="s">
        <v>199</v>
      </c>
      <c r="BB7">
        <v>2</v>
      </c>
      <c r="BC7" t="s">
        <v>201</v>
      </c>
      <c r="BD7">
        <v>11</v>
      </c>
      <c r="BE7">
        <v>23094.665000000001</v>
      </c>
      <c r="BF7">
        <v>0.24008094510139028</v>
      </c>
      <c r="BG7">
        <v>0.18006070882604272</v>
      </c>
      <c r="BH7">
        <v>306103.62400000013</v>
      </c>
      <c r="BI7">
        <v>1.8113437951325913E-2</v>
      </c>
      <c r="BJ7">
        <v>1.3585078463494438E-2</v>
      </c>
      <c r="BK7">
        <v>1</v>
      </c>
      <c r="BL7" t="s">
        <v>69</v>
      </c>
      <c r="BM7">
        <v>0</v>
      </c>
      <c r="BN7" t="s">
        <v>554</v>
      </c>
    </row>
    <row r="8" spans="1:66">
      <c r="A8" s="139" t="str">
        <f t="shared" ref="A8:A45" si="20">W8</f>
        <v>선진여객</v>
      </c>
      <c r="B8" s="139" t="str">
        <f t="shared" ref="B8:B45" si="21">V8</f>
        <v>300</v>
      </c>
      <c r="C8" s="140" t="str">
        <f t="shared" ref="C8:C45" si="22">Y8</f>
        <v>78바1195</v>
      </c>
      <c r="D8" s="114" t="str">
        <f t="shared" ref="D8:D45" si="23">Z8</f>
        <v>중형</v>
      </c>
      <c r="E8" s="110" t="str">
        <f t="shared" si="16"/>
        <v>D</v>
      </c>
      <c r="F8" s="160">
        <f t="shared" si="17"/>
        <v>0.806969696969697</v>
      </c>
      <c r="G8" s="161">
        <f t="shared" si="18"/>
        <v>2.6629999999999998</v>
      </c>
      <c r="H8" s="162">
        <f t="shared" si="19"/>
        <v>3.3</v>
      </c>
      <c r="I8" s="163">
        <f t="shared" ref="I8:I45" si="24">AC8</f>
        <v>5634.3329999999996</v>
      </c>
      <c r="J8" s="164">
        <f t="shared" ref="J8:J45" si="25">AI8/AH8</f>
        <v>1.4676846492729701E-2</v>
      </c>
      <c r="K8" s="164">
        <f t="shared" ref="K8:K45" si="26">AJ8/AH8</f>
        <v>0.34780725472646967</v>
      </c>
      <c r="L8" s="164">
        <f t="shared" ref="L8:L45" si="27">AK8/AC8</f>
        <v>0.1689640992110335</v>
      </c>
      <c r="M8" s="165">
        <f t="shared" ref="M8:M45" si="28">AG8</f>
        <v>13.183</v>
      </c>
      <c r="N8" s="166">
        <f t="shared" ref="N8:N45" si="29">IF(AW8=0,AT8,"속도계이상")</f>
        <v>1.7999999999999999E-2</v>
      </c>
      <c r="O8" s="166">
        <f t="shared" ref="O8:O45" si="30">IF(AW8=0,AU8,"속도계이상")</f>
        <v>14.340999999999999</v>
      </c>
      <c r="P8" s="167">
        <f t="shared" ref="P8:P45" si="31">AQ8/60</f>
        <v>0.12833333333333333</v>
      </c>
      <c r="Q8" s="168">
        <f t="shared" ref="Q8:Q45" si="32">AN8</f>
        <v>82</v>
      </c>
      <c r="R8" s="169">
        <f t="shared" ref="R8:R45" si="33">AC8/(AH8-AI8-AJ8)</f>
        <v>27.140461274059813</v>
      </c>
      <c r="S8" s="141">
        <f t="shared" ref="S8:S45" si="34">IF(AW8=0,AL8,"속도계이상")</f>
        <v>1</v>
      </c>
      <c r="T8" s="141">
        <f t="shared" ref="T8:T45" si="35">IF(AW8=0,AM8,"속도계이상")</f>
        <v>808</v>
      </c>
      <c r="U8" t="s">
        <v>116</v>
      </c>
      <c r="V8" s="5" t="s">
        <v>117</v>
      </c>
      <c r="W8" t="s">
        <v>116</v>
      </c>
      <c r="X8" s="5" t="s">
        <v>117</v>
      </c>
      <c r="Y8" t="s">
        <v>204</v>
      </c>
      <c r="Z8" t="s">
        <v>198</v>
      </c>
      <c r="AA8" t="s">
        <v>48</v>
      </c>
      <c r="AB8">
        <v>516</v>
      </c>
      <c r="AC8" s="1">
        <v>5634.3329999999996</v>
      </c>
      <c r="AD8" s="1">
        <v>2116.1480000000001</v>
      </c>
      <c r="AE8" s="28">
        <v>2.6629999999999998</v>
      </c>
      <c r="AF8">
        <v>3.3</v>
      </c>
      <c r="AG8">
        <v>13.183</v>
      </c>
      <c r="AH8">
        <v>325.63739099999998</v>
      </c>
      <c r="AI8">
        <v>4.7793299999999999</v>
      </c>
      <c r="AJ8">
        <v>113.259047</v>
      </c>
      <c r="AK8">
        <v>952</v>
      </c>
      <c r="AL8">
        <v>1</v>
      </c>
      <c r="AM8">
        <v>808</v>
      </c>
      <c r="AN8">
        <v>82</v>
      </c>
      <c r="AO8">
        <v>17.302475000000001</v>
      </c>
      <c r="AP8">
        <v>3960.8</v>
      </c>
      <c r="AQ8">
        <v>7.7</v>
      </c>
      <c r="AR8">
        <v>4</v>
      </c>
      <c r="AS8">
        <v>413</v>
      </c>
      <c r="AT8">
        <v>1.7999999999999999E-2</v>
      </c>
      <c r="AU8">
        <v>14.340999999999999</v>
      </c>
      <c r="AV8">
        <v>49005</v>
      </c>
      <c r="AW8">
        <v>0</v>
      </c>
      <c r="AX8" s="29">
        <v>0.66</v>
      </c>
      <c r="AY8">
        <v>0.806969696969697</v>
      </c>
      <c r="AZ8" t="s">
        <v>66</v>
      </c>
      <c r="BA8" t="s">
        <v>199</v>
      </c>
      <c r="BB8">
        <v>2</v>
      </c>
      <c r="BC8" t="s">
        <v>642</v>
      </c>
      <c r="BD8">
        <v>7</v>
      </c>
      <c r="BE8">
        <v>23094.665000000001</v>
      </c>
      <c r="BF8">
        <v>0.24396686420868194</v>
      </c>
      <c r="BG8">
        <v>0.19687386648112729</v>
      </c>
      <c r="BH8">
        <v>306103.62400000013</v>
      </c>
      <c r="BI8">
        <v>1.8406619713852188E-2</v>
      </c>
      <c r="BJ8">
        <v>1.4853584332723751E-2</v>
      </c>
      <c r="BK8">
        <v>1</v>
      </c>
      <c r="BL8" t="s">
        <v>69</v>
      </c>
      <c r="BM8">
        <v>1</v>
      </c>
      <c r="BN8" t="s">
        <v>556</v>
      </c>
    </row>
    <row r="9" spans="1:66">
      <c r="A9" s="142" t="str">
        <f t="shared" si="20"/>
        <v>선진여객</v>
      </c>
      <c r="B9" s="142" t="str">
        <f t="shared" si="21"/>
        <v>595</v>
      </c>
      <c r="C9" s="143" t="str">
        <f t="shared" si="22"/>
        <v>73아1093</v>
      </c>
      <c r="D9" s="131" t="str">
        <f t="shared" si="23"/>
        <v>중형</v>
      </c>
      <c r="E9" s="127" t="str">
        <f t="shared" si="16"/>
        <v>B</v>
      </c>
      <c r="F9" s="150">
        <f t="shared" si="17"/>
        <v>0.90758620689655178</v>
      </c>
      <c r="G9" s="151">
        <f t="shared" si="18"/>
        <v>2.6320000000000001</v>
      </c>
      <c r="H9" s="152">
        <f t="shared" si="19"/>
        <v>2.9</v>
      </c>
      <c r="I9" s="153">
        <f t="shared" si="24"/>
        <v>5354.0249999999996</v>
      </c>
      <c r="J9" s="154">
        <f t="shared" si="25"/>
        <v>1.2511203230077905E-2</v>
      </c>
      <c r="K9" s="154">
        <f t="shared" si="26"/>
        <v>0.2989529134722404</v>
      </c>
      <c r="L9" s="154">
        <f t="shared" si="27"/>
        <v>0.18752247141169495</v>
      </c>
      <c r="M9" s="155">
        <f t="shared" si="28"/>
        <v>6.2569999999999997</v>
      </c>
      <c r="N9" s="156">
        <f t="shared" si="29"/>
        <v>0</v>
      </c>
      <c r="O9" s="156">
        <f t="shared" si="30"/>
        <v>3.1749999999999998</v>
      </c>
      <c r="P9" s="157">
        <f t="shared" si="31"/>
        <v>0</v>
      </c>
      <c r="Q9" s="158">
        <f t="shared" si="32"/>
        <v>69</v>
      </c>
      <c r="R9" s="159">
        <f t="shared" si="33"/>
        <v>21.142181056544171</v>
      </c>
      <c r="S9" s="144">
        <f t="shared" si="34"/>
        <v>0</v>
      </c>
      <c r="T9" s="144">
        <f t="shared" si="35"/>
        <v>170</v>
      </c>
      <c r="U9" t="s">
        <v>116</v>
      </c>
      <c r="V9" s="5" t="s">
        <v>118</v>
      </c>
      <c r="W9" t="s">
        <v>116</v>
      </c>
      <c r="X9" s="5" t="s">
        <v>118</v>
      </c>
      <c r="Y9" t="s">
        <v>205</v>
      </c>
      <c r="Z9" t="s">
        <v>198</v>
      </c>
      <c r="AA9" t="s">
        <v>48</v>
      </c>
      <c r="AB9">
        <v>516</v>
      </c>
      <c r="AC9" s="1">
        <v>5354.0249999999996</v>
      </c>
      <c r="AD9" s="1">
        <v>2034.425</v>
      </c>
      <c r="AE9" s="28">
        <v>2.6320000000000001</v>
      </c>
      <c r="AF9">
        <v>2.9</v>
      </c>
      <c r="AG9">
        <v>6.2569999999999997</v>
      </c>
      <c r="AH9">
        <v>367.79348199999998</v>
      </c>
      <c r="AI9">
        <v>4.6015389999999998</v>
      </c>
      <c r="AJ9">
        <v>109.952933</v>
      </c>
      <c r="AK9">
        <v>1004</v>
      </c>
      <c r="AL9">
        <v>0</v>
      </c>
      <c r="AM9">
        <v>170</v>
      </c>
      <c r="AN9">
        <v>69</v>
      </c>
      <c r="AO9">
        <v>14.55715</v>
      </c>
      <c r="AP9">
        <v>187.2</v>
      </c>
      <c r="AQ9">
        <v>0</v>
      </c>
      <c r="AR9">
        <v>8</v>
      </c>
      <c r="AS9">
        <v>1225</v>
      </c>
      <c r="AT9">
        <v>0</v>
      </c>
      <c r="AU9">
        <v>3.1749999999999998</v>
      </c>
      <c r="AV9">
        <v>43195</v>
      </c>
      <c r="AW9">
        <v>0</v>
      </c>
      <c r="AX9" s="29">
        <v>0.55000000000000004</v>
      </c>
      <c r="AY9">
        <v>0.90758620689655178</v>
      </c>
      <c r="AZ9" t="s">
        <v>67</v>
      </c>
      <c r="BA9" t="s">
        <v>206</v>
      </c>
      <c r="BB9">
        <v>1</v>
      </c>
      <c r="BC9" t="s">
        <v>643</v>
      </c>
      <c r="BD9">
        <v>5</v>
      </c>
      <c r="BE9">
        <v>16830.438999999998</v>
      </c>
      <c r="BF9">
        <v>0.31811558807230161</v>
      </c>
      <c r="BG9">
        <v>0.28871731993320615</v>
      </c>
      <c r="BH9">
        <v>306103.62400000013</v>
      </c>
      <c r="BI9">
        <v>1.749089060115145E-2</v>
      </c>
      <c r="BJ9">
        <v>1.5874491055941593E-2</v>
      </c>
      <c r="BK9">
        <v>1</v>
      </c>
      <c r="BL9" t="s">
        <v>66</v>
      </c>
      <c r="BM9">
        <v>2</v>
      </c>
      <c r="BN9" t="s">
        <v>556</v>
      </c>
    </row>
    <row r="10" spans="1:66">
      <c r="A10" s="139" t="str">
        <f t="shared" si="20"/>
        <v>선진여객</v>
      </c>
      <c r="B10" s="139" t="str">
        <f t="shared" si="21"/>
        <v>595</v>
      </c>
      <c r="C10" s="140" t="str">
        <f t="shared" si="22"/>
        <v>73아1094</v>
      </c>
      <c r="D10" s="114" t="str">
        <f t="shared" si="23"/>
        <v>중형</v>
      </c>
      <c r="E10" s="110" t="str">
        <f t="shared" si="16"/>
        <v>D</v>
      </c>
      <c r="F10" s="160">
        <f t="shared" si="17"/>
        <v>0.84827586206896555</v>
      </c>
      <c r="G10" s="161">
        <f t="shared" si="18"/>
        <v>2.46</v>
      </c>
      <c r="H10" s="162">
        <f t="shared" si="19"/>
        <v>2.9</v>
      </c>
      <c r="I10" s="163">
        <f t="shared" si="24"/>
        <v>5902.3339999999998</v>
      </c>
      <c r="J10" s="164">
        <f t="shared" si="25"/>
        <v>1.3635456154368777E-2</v>
      </c>
      <c r="K10" s="164">
        <f t="shared" si="26"/>
        <v>0.300928788302116</v>
      </c>
      <c r="L10" s="164">
        <f t="shared" si="27"/>
        <v>0.14367197789891253</v>
      </c>
      <c r="M10" s="165">
        <f t="shared" si="28"/>
        <v>7.2960000000000003</v>
      </c>
      <c r="N10" s="166">
        <f t="shared" si="29"/>
        <v>1.7000000000000001E-2</v>
      </c>
      <c r="O10" s="166">
        <f t="shared" si="30"/>
        <v>8.7420000000000009</v>
      </c>
      <c r="P10" s="167">
        <f t="shared" si="31"/>
        <v>0</v>
      </c>
      <c r="Q10" s="168">
        <f t="shared" si="32"/>
        <v>75</v>
      </c>
      <c r="R10" s="169">
        <f t="shared" si="33"/>
        <v>21.707459191385016</v>
      </c>
      <c r="S10" s="141">
        <f t="shared" si="34"/>
        <v>1</v>
      </c>
      <c r="T10" s="141">
        <f t="shared" si="35"/>
        <v>516</v>
      </c>
      <c r="U10" t="s">
        <v>116</v>
      </c>
      <c r="V10" t="s">
        <v>118</v>
      </c>
      <c r="W10" s="4" t="s">
        <v>116</v>
      </c>
      <c r="X10" s="4" t="s">
        <v>118</v>
      </c>
      <c r="Y10" s="4" t="s">
        <v>207</v>
      </c>
      <c r="Z10" s="4" t="s">
        <v>198</v>
      </c>
      <c r="AA10" s="4" t="s">
        <v>48</v>
      </c>
      <c r="AB10" s="4">
        <v>516</v>
      </c>
      <c r="AC10" s="4">
        <v>5902.3339999999998</v>
      </c>
      <c r="AD10" s="4">
        <v>2399.4839999999999</v>
      </c>
      <c r="AE10" s="4">
        <v>2.46</v>
      </c>
      <c r="AF10" s="4">
        <v>2.9</v>
      </c>
      <c r="AG10" s="4">
        <v>7.2960000000000003</v>
      </c>
      <c r="AH10" s="4">
        <v>396.68705899999998</v>
      </c>
      <c r="AI10" s="4">
        <v>5.4090090000000002</v>
      </c>
      <c r="AJ10" s="4">
        <v>119.374556</v>
      </c>
      <c r="AK10" s="4">
        <v>848</v>
      </c>
      <c r="AL10" s="4">
        <v>1</v>
      </c>
      <c r="AM10" s="4">
        <v>516</v>
      </c>
      <c r="AN10" s="4">
        <v>75</v>
      </c>
      <c r="AO10" s="4">
        <v>14.879068</v>
      </c>
      <c r="AP10" s="4">
        <v>324.10000000000002</v>
      </c>
      <c r="AQ10" s="4">
        <v>0</v>
      </c>
      <c r="AR10" s="4">
        <v>9</v>
      </c>
      <c r="AS10" s="4">
        <v>3067</v>
      </c>
      <c r="AT10" s="4">
        <v>1.7000000000000001E-2</v>
      </c>
      <c r="AU10" s="4">
        <v>8.7420000000000009</v>
      </c>
      <c r="AV10" s="4">
        <v>48739</v>
      </c>
      <c r="AW10" s="4">
        <v>0</v>
      </c>
      <c r="AX10" s="30">
        <v>0.54</v>
      </c>
      <c r="AY10">
        <v>0.84827586206896555</v>
      </c>
      <c r="AZ10" t="s">
        <v>66</v>
      </c>
      <c r="BA10" t="s">
        <v>206</v>
      </c>
      <c r="BB10">
        <v>1</v>
      </c>
      <c r="BC10" t="s">
        <v>607</v>
      </c>
      <c r="BD10">
        <v>5</v>
      </c>
      <c r="BE10">
        <v>16830.438999999998</v>
      </c>
      <c r="BF10">
        <v>0.35069400150524893</v>
      </c>
      <c r="BG10">
        <v>0.29748525644928014</v>
      </c>
      <c r="BH10">
        <v>306103.62400000013</v>
      </c>
      <c r="BI10">
        <v>1.9282143487461611E-2</v>
      </c>
      <c r="BJ10">
        <v>1.6356576889363986E-2</v>
      </c>
      <c r="BK10">
        <v>1</v>
      </c>
      <c r="BL10" t="s">
        <v>69</v>
      </c>
      <c r="BM10">
        <v>1</v>
      </c>
      <c r="BN10" t="s">
        <v>556</v>
      </c>
    </row>
    <row r="11" spans="1:66">
      <c r="A11" s="142" t="str">
        <f t="shared" si="20"/>
        <v>선진여객</v>
      </c>
      <c r="B11" s="142" t="str">
        <f t="shared" si="21"/>
        <v>595</v>
      </c>
      <c r="C11" s="143" t="str">
        <f t="shared" si="22"/>
        <v>73아1097</v>
      </c>
      <c r="D11" s="131" t="str">
        <f t="shared" si="23"/>
        <v>중형</v>
      </c>
      <c r="E11" s="127" t="str">
        <f t="shared" si="16"/>
        <v>B</v>
      </c>
      <c r="F11" s="150">
        <f t="shared" si="17"/>
        <v>0.90068965517241384</v>
      </c>
      <c r="G11" s="151">
        <f t="shared" si="18"/>
        <v>2.6120000000000001</v>
      </c>
      <c r="H11" s="152">
        <f t="shared" si="19"/>
        <v>2.9</v>
      </c>
      <c r="I11" s="153">
        <f t="shared" si="24"/>
        <v>5574.08</v>
      </c>
      <c r="J11" s="154">
        <f t="shared" si="25"/>
        <v>1.2866295602025039E-2</v>
      </c>
      <c r="K11" s="154">
        <f t="shared" si="26"/>
        <v>0.29512155090649517</v>
      </c>
      <c r="L11" s="154">
        <f t="shared" si="27"/>
        <v>0.18944830357655434</v>
      </c>
      <c r="M11" s="155">
        <f t="shared" si="28"/>
        <v>6.5259999999999998</v>
      </c>
      <c r="N11" s="156">
        <f t="shared" si="29"/>
        <v>3.5999999999999997E-2</v>
      </c>
      <c r="O11" s="156">
        <f t="shared" si="30"/>
        <v>2.2599999999999998</v>
      </c>
      <c r="P11" s="157">
        <f t="shared" si="31"/>
        <v>0</v>
      </c>
      <c r="Q11" s="158">
        <f t="shared" si="32"/>
        <v>68</v>
      </c>
      <c r="R11" s="159">
        <f t="shared" si="33"/>
        <v>21.030419790205745</v>
      </c>
      <c r="S11" s="144">
        <f t="shared" si="34"/>
        <v>2</v>
      </c>
      <c r="T11" s="144">
        <f t="shared" si="35"/>
        <v>126</v>
      </c>
      <c r="U11" t="s">
        <v>116</v>
      </c>
      <c r="V11" s="5" t="s">
        <v>118</v>
      </c>
      <c r="W11" t="s">
        <v>116</v>
      </c>
      <c r="X11" s="5" t="s">
        <v>118</v>
      </c>
      <c r="Y11" t="s">
        <v>208</v>
      </c>
      <c r="Z11" t="s">
        <v>198</v>
      </c>
      <c r="AA11" t="s">
        <v>48</v>
      </c>
      <c r="AB11">
        <v>516</v>
      </c>
      <c r="AC11" s="1">
        <v>5574.08</v>
      </c>
      <c r="AD11" s="1">
        <v>2133.9349999999999</v>
      </c>
      <c r="AE11" s="28">
        <v>2.6120000000000001</v>
      </c>
      <c r="AF11">
        <v>2.9</v>
      </c>
      <c r="AG11">
        <v>6.5259999999999998</v>
      </c>
      <c r="AH11">
        <v>383.01125300000001</v>
      </c>
      <c r="AI11">
        <v>4.9279359999999999</v>
      </c>
      <c r="AJ11">
        <v>113.034875</v>
      </c>
      <c r="AK11">
        <v>1056</v>
      </c>
      <c r="AL11">
        <v>2</v>
      </c>
      <c r="AM11">
        <v>126</v>
      </c>
      <c r="AN11">
        <v>68</v>
      </c>
      <c r="AO11">
        <v>14.553305999999999</v>
      </c>
      <c r="AP11">
        <v>203.8</v>
      </c>
      <c r="AQ11">
        <v>0</v>
      </c>
      <c r="AR11">
        <v>21</v>
      </c>
      <c r="AS11">
        <v>3487</v>
      </c>
      <c r="AT11">
        <v>3.5999999999999997E-2</v>
      </c>
      <c r="AU11">
        <v>2.2599999999999998</v>
      </c>
      <c r="AV11">
        <v>49629</v>
      </c>
      <c r="AW11">
        <v>0</v>
      </c>
      <c r="AX11" s="29">
        <v>0.56000000000000005</v>
      </c>
      <c r="AY11">
        <v>0.90068965517241384</v>
      </c>
      <c r="AZ11" t="s">
        <v>67</v>
      </c>
      <c r="BA11" t="s">
        <v>206</v>
      </c>
      <c r="BB11">
        <v>2</v>
      </c>
      <c r="BC11" t="s">
        <v>644</v>
      </c>
      <c r="BD11">
        <v>6</v>
      </c>
      <c r="BE11">
        <v>16830.438999999998</v>
      </c>
      <c r="BF11">
        <v>0.33119041042244951</v>
      </c>
      <c r="BG11">
        <v>0.29829977655980627</v>
      </c>
      <c r="BH11">
        <v>306103.62400000013</v>
      </c>
      <c r="BI11">
        <v>1.8209781142610706E-2</v>
      </c>
      <c r="BJ11">
        <v>1.6401361498103159E-2</v>
      </c>
      <c r="BK11">
        <v>1</v>
      </c>
      <c r="BL11" t="s">
        <v>66</v>
      </c>
      <c r="BM11">
        <v>2</v>
      </c>
      <c r="BN11" t="s">
        <v>556</v>
      </c>
    </row>
    <row r="12" spans="1:66" s="2" customFormat="1">
      <c r="A12" s="139" t="str">
        <f t="shared" si="20"/>
        <v>선진여객</v>
      </c>
      <c r="B12" s="139" t="str">
        <f t="shared" si="21"/>
        <v>72</v>
      </c>
      <c r="C12" s="140" t="str">
        <f t="shared" si="22"/>
        <v>70바3737</v>
      </c>
      <c r="D12" s="114" t="str">
        <f t="shared" si="23"/>
        <v>저상</v>
      </c>
      <c r="E12" s="110" t="str">
        <f t="shared" si="16"/>
        <v>D</v>
      </c>
      <c r="F12" s="160">
        <f t="shared" si="17"/>
        <v>0.81285714285714283</v>
      </c>
      <c r="G12" s="161">
        <f t="shared" si="18"/>
        <v>1.7070000000000001</v>
      </c>
      <c r="H12" s="162">
        <f t="shared" si="19"/>
        <v>2.1</v>
      </c>
      <c r="I12" s="163">
        <f t="shared" si="24"/>
        <v>1620.31</v>
      </c>
      <c r="J12" s="164">
        <f t="shared" si="25"/>
        <v>1.3180564465576887E-2</v>
      </c>
      <c r="K12" s="164">
        <f t="shared" si="26"/>
        <v>0.35126982061693723</v>
      </c>
      <c r="L12" s="164">
        <f t="shared" si="27"/>
        <v>0.26229548666613178</v>
      </c>
      <c r="M12" s="165">
        <f t="shared" si="28"/>
        <v>16.777000000000001</v>
      </c>
      <c r="N12" s="166">
        <f t="shared" si="29"/>
        <v>0</v>
      </c>
      <c r="O12" s="166">
        <f t="shared" si="30"/>
        <v>18.391999999999999</v>
      </c>
      <c r="P12" s="167">
        <f t="shared" si="31"/>
        <v>2.0466666666666664</v>
      </c>
      <c r="Q12" s="168">
        <f t="shared" si="32"/>
        <v>90</v>
      </c>
      <c r="R12" s="169">
        <f t="shared" si="33"/>
        <v>29.412926475725435</v>
      </c>
      <c r="S12" s="141">
        <f t="shared" si="34"/>
        <v>0</v>
      </c>
      <c r="T12" s="141">
        <f t="shared" si="35"/>
        <v>298</v>
      </c>
      <c r="U12" t="s">
        <v>116</v>
      </c>
      <c r="V12" s="5" t="s">
        <v>119</v>
      </c>
      <c r="W12" t="s">
        <v>116</v>
      </c>
      <c r="X12" s="5" t="s">
        <v>119</v>
      </c>
      <c r="Y12" t="s">
        <v>645</v>
      </c>
      <c r="Z12" t="s">
        <v>191</v>
      </c>
      <c r="AA12" t="s">
        <v>48</v>
      </c>
      <c r="AB12">
        <v>516</v>
      </c>
      <c r="AC12" s="1">
        <v>1620.31</v>
      </c>
      <c r="AD12" s="1">
        <v>949.19600000000003</v>
      </c>
      <c r="AE12" s="28">
        <v>1.7070000000000001</v>
      </c>
      <c r="AF12">
        <v>2.1</v>
      </c>
      <c r="AG12">
        <v>16.777000000000001</v>
      </c>
      <c r="AH12">
        <v>86.678306000000006</v>
      </c>
      <c r="AI12">
        <v>1.142469</v>
      </c>
      <c r="AJ12">
        <v>30.447472999999999</v>
      </c>
      <c r="AK12">
        <v>425</v>
      </c>
      <c r="AL12">
        <v>0</v>
      </c>
      <c r="AM12">
        <v>298</v>
      </c>
      <c r="AN12">
        <v>90</v>
      </c>
      <c r="AO12">
        <v>18.693373999999999</v>
      </c>
      <c r="AP12">
        <v>1156.4000000000001</v>
      </c>
      <c r="AQ12">
        <v>122.8</v>
      </c>
      <c r="AR12">
        <v>2</v>
      </c>
      <c r="AS12">
        <v>512</v>
      </c>
      <c r="AT12">
        <v>0</v>
      </c>
      <c r="AU12">
        <v>18.391999999999999</v>
      </c>
      <c r="AV12">
        <v>14549</v>
      </c>
      <c r="AW12">
        <v>0</v>
      </c>
      <c r="AX12" s="29">
        <v>0.46</v>
      </c>
      <c r="AY12" s="2">
        <v>0.81285714285714283</v>
      </c>
      <c r="AZ12" s="2" t="s">
        <v>66</v>
      </c>
      <c r="BA12" s="2" t="s">
        <v>209</v>
      </c>
      <c r="BB12" s="2">
        <v>5</v>
      </c>
      <c r="BC12" s="2" t="s">
        <v>646</v>
      </c>
      <c r="BD12" s="2">
        <v>6</v>
      </c>
      <c r="BE12" s="2">
        <v>49757.77900000001</v>
      </c>
      <c r="BF12" s="2">
        <v>3.2563953467456809E-2</v>
      </c>
      <c r="BG12" s="2">
        <v>2.646984217568989E-2</v>
      </c>
      <c r="BH12" s="2">
        <v>306103.62400000013</v>
      </c>
      <c r="BI12" s="2">
        <v>5.2933381801451634E-3</v>
      </c>
      <c r="BJ12" s="2">
        <v>4.3027277492894258E-3</v>
      </c>
      <c r="BK12" s="2">
        <v>1</v>
      </c>
      <c r="BL12" s="2" t="s">
        <v>66</v>
      </c>
      <c r="BM12" s="2">
        <v>0</v>
      </c>
      <c r="BN12" s="2" t="s">
        <v>554</v>
      </c>
    </row>
    <row r="13" spans="1:66">
      <c r="A13" s="142" t="str">
        <f t="shared" si="20"/>
        <v>선진여객</v>
      </c>
      <c r="B13" s="142" t="str">
        <f t="shared" si="21"/>
        <v>72</v>
      </c>
      <c r="C13" s="143" t="str">
        <f t="shared" si="22"/>
        <v>70바3741</v>
      </c>
      <c r="D13" s="131" t="str">
        <f t="shared" si="23"/>
        <v>하이</v>
      </c>
      <c r="E13" s="127" t="str">
        <f t="shared" si="16"/>
        <v>C</v>
      </c>
      <c r="F13" s="150">
        <f t="shared" si="17"/>
        <v>0.8738095238095237</v>
      </c>
      <c r="G13" s="151">
        <f t="shared" si="18"/>
        <v>1.835</v>
      </c>
      <c r="H13" s="152">
        <f t="shared" si="19"/>
        <v>2.1</v>
      </c>
      <c r="I13" s="153">
        <f t="shared" si="24"/>
        <v>4735.6080000000002</v>
      </c>
      <c r="J13" s="154">
        <f t="shared" si="25"/>
        <v>1.5273850857174759E-2</v>
      </c>
      <c r="K13" s="154">
        <f t="shared" si="26"/>
        <v>0.3473312892612811</v>
      </c>
      <c r="L13" s="154">
        <f t="shared" si="27"/>
        <v>0.19363933839118438</v>
      </c>
      <c r="M13" s="155">
        <f t="shared" si="28"/>
        <v>9.9819999999999993</v>
      </c>
      <c r="N13" s="156">
        <f t="shared" si="29"/>
        <v>2.302</v>
      </c>
      <c r="O13" s="156">
        <f t="shared" si="30"/>
        <v>34.103000000000002</v>
      </c>
      <c r="P13" s="157">
        <f t="shared" si="31"/>
        <v>0.16500000000000001</v>
      </c>
      <c r="Q13" s="158">
        <f t="shared" si="32"/>
        <v>88</v>
      </c>
      <c r="R13" s="159">
        <f t="shared" si="33"/>
        <v>30.553664880297113</v>
      </c>
      <c r="S13" s="144">
        <f t="shared" si="34"/>
        <v>109</v>
      </c>
      <c r="T13" s="144">
        <f t="shared" si="35"/>
        <v>1615</v>
      </c>
      <c r="U13" t="s">
        <v>116</v>
      </c>
      <c r="V13" t="s">
        <v>119</v>
      </c>
      <c r="W13" s="4" t="s">
        <v>116</v>
      </c>
      <c r="X13" s="4" t="s">
        <v>119</v>
      </c>
      <c r="Y13" s="4" t="s">
        <v>210</v>
      </c>
      <c r="Z13" s="4" t="s">
        <v>211</v>
      </c>
      <c r="AA13" s="4" t="s">
        <v>212</v>
      </c>
      <c r="AB13" s="4">
        <v>516</v>
      </c>
      <c r="AC13" s="4">
        <v>4735.6080000000002</v>
      </c>
      <c r="AD13" s="4">
        <v>2580.5419999999999</v>
      </c>
      <c r="AE13" s="4">
        <v>1.835</v>
      </c>
      <c r="AF13" s="4">
        <v>2.1</v>
      </c>
      <c r="AG13" s="4">
        <v>9.9819999999999993</v>
      </c>
      <c r="AH13" s="4">
        <v>243.16657499999999</v>
      </c>
      <c r="AI13" s="4">
        <v>3.7140900000000001</v>
      </c>
      <c r="AJ13" s="4">
        <v>84.459360000000004</v>
      </c>
      <c r="AK13" s="4">
        <v>917</v>
      </c>
      <c r="AL13" s="4">
        <v>109</v>
      </c>
      <c r="AM13" s="4">
        <v>1615</v>
      </c>
      <c r="AN13" s="4">
        <v>88</v>
      </c>
      <c r="AO13" s="4">
        <v>19.474748000000002</v>
      </c>
      <c r="AP13" s="4">
        <v>6722.1</v>
      </c>
      <c r="AQ13" s="4">
        <v>9.9</v>
      </c>
      <c r="AR13" s="4">
        <v>19</v>
      </c>
      <c r="AS13" s="4">
        <v>4098</v>
      </c>
      <c r="AT13" s="4">
        <v>2.302</v>
      </c>
      <c r="AU13" s="4">
        <v>34.103000000000002</v>
      </c>
      <c r="AV13" s="4">
        <v>41569</v>
      </c>
      <c r="AW13" s="4">
        <v>0</v>
      </c>
      <c r="AX13" s="30">
        <v>0.34</v>
      </c>
      <c r="AY13">
        <v>0.8738095238095237</v>
      </c>
      <c r="AZ13" t="s">
        <v>68</v>
      </c>
      <c r="BA13" t="s">
        <v>209</v>
      </c>
      <c r="BB13">
        <v>1</v>
      </c>
      <c r="BC13" t="s">
        <v>222</v>
      </c>
      <c r="BD13">
        <v>8</v>
      </c>
      <c r="BE13">
        <v>49757.77900000001</v>
      </c>
      <c r="BF13">
        <v>9.5173219045809887E-2</v>
      </c>
      <c r="BG13">
        <v>8.3163265213838627E-2</v>
      </c>
      <c r="BH13">
        <v>306103.62400000013</v>
      </c>
      <c r="BI13">
        <v>1.5470604163771672E-2</v>
      </c>
      <c r="BJ13">
        <v>1.3518361257390959E-2</v>
      </c>
      <c r="BK13">
        <v>2</v>
      </c>
      <c r="BL13" t="s">
        <v>68</v>
      </c>
      <c r="BM13">
        <v>0</v>
      </c>
      <c r="BN13" t="s">
        <v>554</v>
      </c>
    </row>
    <row r="14" spans="1:66">
      <c r="A14" s="139" t="str">
        <f t="shared" si="20"/>
        <v>선진여객</v>
      </c>
      <c r="B14" s="139" t="str">
        <f t="shared" si="21"/>
        <v>72</v>
      </c>
      <c r="C14" s="140" t="str">
        <f t="shared" si="22"/>
        <v>70바3742</v>
      </c>
      <c r="D14" s="114" t="str">
        <f t="shared" si="23"/>
        <v>저상</v>
      </c>
      <c r="E14" s="110" t="str">
        <f t="shared" si="16"/>
        <v>D</v>
      </c>
      <c r="F14" s="160">
        <f t="shared" si="17"/>
        <v>0.82714285714285718</v>
      </c>
      <c r="G14" s="161">
        <f t="shared" si="18"/>
        <v>1.7370000000000001</v>
      </c>
      <c r="H14" s="162">
        <f t="shared" si="19"/>
        <v>2.1</v>
      </c>
      <c r="I14" s="163">
        <f t="shared" si="24"/>
        <v>4700.183</v>
      </c>
      <c r="J14" s="164">
        <f t="shared" si="25"/>
        <v>1.8186918515542366E-2</v>
      </c>
      <c r="K14" s="164">
        <f t="shared" si="26"/>
        <v>0.32016569070652195</v>
      </c>
      <c r="L14" s="164">
        <f t="shared" si="27"/>
        <v>0.2470116589077489</v>
      </c>
      <c r="M14" s="165">
        <f t="shared" si="28"/>
        <v>16.481000000000002</v>
      </c>
      <c r="N14" s="166">
        <f t="shared" si="29"/>
        <v>4.2999999999999997E-2</v>
      </c>
      <c r="O14" s="166">
        <f t="shared" si="30"/>
        <v>20.361000000000001</v>
      </c>
      <c r="P14" s="167">
        <f t="shared" si="31"/>
        <v>0</v>
      </c>
      <c r="Q14" s="168">
        <f t="shared" si="32"/>
        <v>82</v>
      </c>
      <c r="R14" s="169">
        <f t="shared" si="33"/>
        <v>29.546067616774213</v>
      </c>
      <c r="S14" s="141">
        <f t="shared" si="34"/>
        <v>2</v>
      </c>
      <c r="T14" s="141">
        <f t="shared" si="35"/>
        <v>957</v>
      </c>
      <c r="U14" t="s">
        <v>116</v>
      </c>
      <c r="V14" s="5" t="s">
        <v>119</v>
      </c>
      <c r="W14" t="s">
        <v>116</v>
      </c>
      <c r="X14" s="5" t="s">
        <v>119</v>
      </c>
      <c r="Y14" t="s">
        <v>213</v>
      </c>
      <c r="Z14" t="s">
        <v>191</v>
      </c>
      <c r="AA14" t="s">
        <v>48</v>
      </c>
      <c r="AB14">
        <v>516</v>
      </c>
      <c r="AC14" s="1">
        <v>4700.183</v>
      </c>
      <c r="AD14" s="1">
        <v>2706.4119999999998</v>
      </c>
      <c r="AE14" s="28">
        <v>1.7370000000000001</v>
      </c>
      <c r="AF14">
        <v>2.1</v>
      </c>
      <c r="AG14">
        <v>16.481000000000002</v>
      </c>
      <c r="AH14">
        <v>240.4299</v>
      </c>
      <c r="AI14">
        <v>4.3726789999999998</v>
      </c>
      <c r="AJ14">
        <v>76.977405000000005</v>
      </c>
      <c r="AK14">
        <v>1161</v>
      </c>
      <c r="AL14">
        <v>2</v>
      </c>
      <c r="AM14">
        <v>957</v>
      </c>
      <c r="AN14">
        <v>82</v>
      </c>
      <c r="AO14">
        <v>19.549078000000002</v>
      </c>
      <c r="AP14">
        <v>6659.2</v>
      </c>
      <c r="AQ14">
        <v>0</v>
      </c>
      <c r="AR14">
        <v>12</v>
      </c>
      <c r="AS14">
        <v>1639</v>
      </c>
      <c r="AT14">
        <v>4.2999999999999997E-2</v>
      </c>
      <c r="AU14">
        <v>20.361000000000001</v>
      </c>
      <c r="AV14">
        <v>40196</v>
      </c>
      <c r="AW14">
        <v>0</v>
      </c>
      <c r="AX14" s="29">
        <v>0.46</v>
      </c>
      <c r="AY14">
        <v>0.82714285714285718</v>
      </c>
      <c r="AZ14" t="s">
        <v>66</v>
      </c>
      <c r="BA14" t="s">
        <v>209</v>
      </c>
      <c r="BB14">
        <v>3</v>
      </c>
      <c r="BC14" t="s">
        <v>567</v>
      </c>
      <c r="BD14">
        <v>12</v>
      </c>
      <c r="BE14">
        <v>49757.77900000001</v>
      </c>
      <c r="BF14">
        <v>9.4461270065932787E-2</v>
      </c>
      <c r="BG14">
        <v>7.8132964811678696E-2</v>
      </c>
      <c r="BH14">
        <v>306103.62400000013</v>
      </c>
      <c r="BI14">
        <v>1.5354875380371185E-2</v>
      </c>
      <c r="BJ14">
        <v>1.2700675493192738E-2</v>
      </c>
      <c r="BK14">
        <v>1</v>
      </c>
      <c r="BL14" t="s">
        <v>66</v>
      </c>
      <c r="BM14">
        <v>0</v>
      </c>
      <c r="BN14" t="s">
        <v>554</v>
      </c>
    </row>
    <row r="15" spans="1:66">
      <c r="A15" s="142" t="str">
        <f t="shared" si="20"/>
        <v>선진여객</v>
      </c>
      <c r="B15" s="142" t="str">
        <f t="shared" si="21"/>
        <v>72</v>
      </c>
      <c r="C15" s="143" t="str">
        <f t="shared" si="22"/>
        <v>73아1086</v>
      </c>
      <c r="D15" s="131" t="str">
        <f t="shared" si="23"/>
        <v>하이</v>
      </c>
      <c r="E15" s="127" t="str">
        <f t="shared" si="16"/>
        <v>C</v>
      </c>
      <c r="F15" s="150">
        <f t="shared" si="17"/>
        <v>0.85285714285714276</v>
      </c>
      <c r="G15" s="151">
        <f t="shared" si="18"/>
        <v>1.7909999999999999</v>
      </c>
      <c r="H15" s="152">
        <f t="shared" si="19"/>
        <v>2.1</v>
      </c>
      <c r="I15" s="153">
        <f t="shared" si="24"/>
        <v>1490.491</v>
      </c>
      <c r="J15" s="154">
        <f t="shared" si="25"/>
        <v>3.2489783303889491E-2</v>
      </c>
      <c r="K15" s="154">
        <f t="shared" si="26"/>
        <v>0.34261268141249202</v>
      </c>
      <c r="L15" s="154">
        <f t="shared" si="27"/>
        <v>0.1871866384969785</v>
      </c>
      <c r="M15" s="155">
        <f t="shared" si="28"/>
        <v>10.284000000000001</v>
      </c>
      <c r="N15" s="156">
        <f t="shared" si="29"/>
        <v>1.141</v>
      </c>
      <c r="O15" s="156">
        <f t="shared" si="30"/>
        <v>20.53</v>
      </c>
      <c r="P15" s="157">
        <f t="shared" si="31"/>
        <v>0</v>
      </c>
      <c r="Q15" s="158">
        <f t="shared" si="32"/>
        <v>82</v>
      </c>
      <c r="R15" s="159">
        <f t="shared" si="33"/>
        <v>30.350381540503449</v>
      </c>
      <c r="S15" s="144">
        <f t="shared" si="34"/>
        <v>17</v>
      </c>
      <c r="T15" s="144">
        <f t="shared" si="35"/>
        <v>306</v>
      </c>
      <c r="U15" t="s">
        <v>116</v>
      </c>
      <c r="V15" s="5" t="s">
        <v>119</v>
      </c>
      <c r="W15" t="s">
        <v>116</v>
      </c>
      <c r="X15" s="5" t="s">
        <v>119</v>
      </c>
      <c r="Y15" t="s">
        <v>216</v>
      </c>
      <c r="Z15" t="s">
        <v>211</v>
      </c>
      <c r="AA15" t="s">
        <v>212</v>
      </c>
      <c r="AB15">
        <v>516</v>
      </c>
      <c r="AC15" s="1">
        <v>1490.491</v>
      </c>
      <c r="AD15" s="1">
        <v>832.04600000000005</v>
      </c>
      <c r="AE15" s="28">
        <v>1.7909999999999999</v>
      </c>
      <c r="AF15">
        <v>2.1</v>
      </c>
      <c r="AG15">
        <v>10.284000000000001</v>
      </c>
      <c r="AH15">
        <v>78.588027999999994</v>
      </c>
      <c r="AI15">
        <v>2.5533079999999999</v>
      </c>
      <c r="AJ15">
        <v>26.925255</v>
      </c>
      <c r="AK15">
        <v>279</v>
      </c>
      <c r="AL15">
        <v>17</v>
      </c>
      <c r="AM15">
        <v>306</v>
      </c>
      <c r="AN15">
        <v>82</v>
      </c>
      <c r="AO15">
        <v>18.965878</v>
      </c>
      <c r="AP15">
        <v>1170.9000000000001</v>
      </c>
      <c r="AQ15">
        <v>0</v>
      </c>
      <c r="AR15">
        <v>2</v>
      </c>
      <c r="AS15">
        <v>259</v>
      </c>
      <c r="AT15">
        <v>1.141</v>
      </c>
      <c r="AU15">
        <v>20.53</v>
      </c>
      <c r="AV15">
        <v>12872</v>
      </c>
      <c r="AW15">
        <v>0</v>
      </c>
      <c r="AX15" s="29">
        <v>0.34</v>
      </c>
      <c r="AY15">
        <v>0.85285714285714276</v>
      </c>
      <c r="AZ15" t="s">
        <v>68</v>
      </c>
      <c r="BA15" t="s">
        <v>209</v>
      </c>
      <c r="BB15">
        <v>3</v>
      </c>
      <c r="BC15" t="s">
        <v>557</v>
      </c>
      <c r="BD15">
        <v>3</v>
      </c>
      <c r="BE15">
        <v>49757.77900000001</v>
      </c>
      <c r="BF15">
        <v>2.9954934282737974E-2</v>
      </c>
      <c r="BG15">
        <v>2.5547279666849384E-2</v>
      </c>
      <c r="BH15">
        <v>306103.62400000013</v>
      </c>
      <c r="BI15">
        <v>4.8692367000529183E-3</v>
      </c>
      <c r="BJ15">
        <v>4.1527632999022743E-3</v>
      </c>
      <c r="BK15">
        <v>1</v>
      </c>
      <c r="BL15" t="s">
        <v>68</v>
      </c>
      <c r="BM15">
        <v>0</v>
      </c>
      <c r="BN15" t="s">
        <v>554</v>
      </c>
    </row>
    <row r="16" spans="1:66">
      <c r="A16" s="139" t="str">
        <f t="shared" si="20"/>
        <v>선진여객</v>
      </c>
      <c r="B16" s="139" t="str">
        <f t="shared" si="21"/>
        <v>72</v>
      </c>
      <c r="C16" s="140" t="str">
        <f t="shared" si="22"/>
        <v>73아1088</v>
      </c>
      <c r="D16" s="114" t="str">
        <f t="shared" si="23"/>
        <v>저상</v>
      </c>
      <c r="E16" s="110" t="str">
        <f t="shared" si="16"/>
        <v>C</v>
      </c>
      <c r="F16" s="160">
        <f t="shared" si="17"/>
        <v>0.8738095238095237</v>
      </c>
      <c r="G16" s="161">
        <f t="shared" si="18"/>
        <v>1.835</v>
      </c>
      <c r="H16" s="162">
        <f t="shared" si="19"/>
        <v>2.1</v>
      </c>
      <c r="I16" s="163">
        <f t="shared" si="24"/>
        <v>5832.5410000000002</v>
      </c>
      <c r="J16" s="164">
        <f t="shared" si="25"/>
        <v>1.2807348847178318E-2</v>
      </c>
      <c r="K16" s="164">
        <f t="shared" si="26"/>
        <v>0.32555865426665792</v>
      </c>
      <c r="L16" s="164">
        <f t="shared" si="27"/>
        <v>0.20248464605735303</v>
      </c>
      <c r="M16" s="165">
        <f t="shared" si="28"/>
        <v>14.782999999999999</v>
      </c>
      <c r="N16" s="166">
        <f t="shared" si="29"/>
        <v>0.17100000000000001</v>
      </c>
      <c r="O16" s="166">
        <f t="shared" si="30"/>
        <v>12.79</v>
      </c>
      <c r="P16" s="167">
        <f t="shared" si="31"/>
        <v>0</v>
      </c>
      <c r="Q16" s="168">
        <f t="shared" si="32"/>
        <v>82</v>
      </c>
      <c r="R16" s="169">
        <f t="shared" si="33"/>
        <v>28.960327624133072</v>
      </c>
      <c r="S16" s="141">
        <f t="shared" si="34"/>
        <v>10</v>
      </c>
      <c r="T16" s="141">
        <f t="shared" si="35"/>
        <v>746</v>
      </c>
      <c r="U16" t="s">
        <v>116</v>
      </c>
      <c r="V16" t="s">
        <v>119</v>
      </c>
      <c r="W16" s="4" t="s">
        <v>116</v>
      </c>
      <c r="X16" s="4" t="s">
        <v>119</v>
      </c>
      <c r="Y16" s="4" t="s">
        <v>217</v>
      </c>
      <c r="Z16" s="4" t="s">
        <v>191</v>
      </c>
      <c r="AA16" s="4" t="s">
        <v>48</v>
      </c>
      <c r="AB16" s="4">
        <v>516</v>
      </c>
      <c r="AC16" s="4">
        <v>5832.5410000000002</v>
      </c>
      <c r="AD16" s="4">
        <v>3178.9639999999999</v>
      </c>
      <c r="AE16" s="4">
        <v>1.835</v>
      </c>
      <c r="AF16" s="4">
        <v>2.1</v>
      </c>
      <c r="AG16" s="4">
        <v>14.782999999999999</v>
      </c>
      <c r="AH16" s="4">
        <v>304.39430099999998</v>
      </c>
      <c r="AI16" s="4">
        <v>3.8984839999999998</v>
      </c>
      <c r="AJ16" s="4">
        <v>99.098198999999994</v>
      </c>
      <c r="AK16" s="4">
        <v>1181</v>
      </c>
      <c r="AL16" s="4">
        <v>10</v>
      </c>
      <c r="AM16" s="4">
        <v>746</v>
      </c>
      <c r="AN16" s="4">
        <v>82</v>
      </c>
      <c r="AO16" s="4">
        <v>19.161137</v>
      </c>
      <c r="AP16" s="4">
        <v>3096.2</v>
      </c>
      <c r="AQ16" s="4">
        <v>0</v>
      </c>
      <c r="AR16" s="4">
        <v>5</v>
      </c>
      <c r="AS16" s="4">
        <v>493</v>
      </c>
      <c r="AT16" s="4">
        <v>0.17100000000000001</v>
      </c>
      <c r="AU16" s="4">
        <v>12.79</v>
      </c>
      <c r="AV16" s="4">
        <v>44021</v>
      </c>
      <c r="AW16" s="4">
        <v>0</v>
      </c>
      <c r="AX16" s="30">
        <v>0.46</v>
      </c>
      <c r="AY16">
        <v>0.8738095238095237</v>
      </c>
      <c r="AZ16" t="s">
        <v>68</v>
      </c>
      <c r="BA16" t="s">
        <v>209</v>
      </c>
      <c r="BB16">
        <v>1</v>
      </c>
      <c r="BC16" t="s">
        <v>222</v>
      </c>
      <c r="BD16">
        <v>12</v>
      </c>
      <c r="BE16">
        <v>49757.77900000001</v>
      </c>
      <c r="BF16">
        <v>0.11721867650081405</v>
      </c>
      <c r="BG16">
        <v>0.10242679589475893</v>
      </c>
      <c r="BH16">
        <v>306103.62400000013</v>
      </c>
      <c r="BI16">
        <v>1.9054138999674168E-2</v>
      </c>
      <c r="BJ16">
        <v>1.6649688125905761E-2</v>
      </c>
      <c r="BK16">
        <v>2</v>
      </c>
      <c r="BL16" t="s">
        <v>68</v>
      </c>
      <c r="BM16">
        <v>0</v>
      </c>
      <c r="BN16" t="s">
        <v>554</v>
      </c>
    </row>
    <row r="17" spans="1:66">
      <c r="A17" s="142" t="str">
        <f t="shared" si="20"/>
        <v>선진여객</v>
      </c>
      <c r="B17" s="142" t="str">
        <f t="shared" si="21"/>
        <v>72</v>
      </c>
      <c r="C17" s="143" t="str">
        <f t="shared" si="22"/>
        <v>73아1089</v>
      </c>
      <c r="D17" s="131" t="str">
        <f t="shared" si="23"/>
        <v>하이</v>
      </c>
      <c r="E17" s="127" t="str">
        <f t="shared" si="16"/>
        <v>D</v>
      </c>
      <c r="F17" s="150">
        <f t="shared" si="17"/>
        <v>0.8247619047619047</v>
      </c>
      <c r="G17" s="151">
        <f t="shared" si="18"/>
        <v>1.732</v>
      </c>
      <c r="H17" s="152">
        <f t="shared" si="19"/>
        <v>2.1</v>
      </c>
      <c r="I17" s="153">
        <f t="shared" si="24"/>
        <v>3747.2759999999998</v>
      </c>
      <c r="J17" s="154">
        <f t="shared" si="25"/>
        <v>1.1239669315492647E-2</v>
      </c>
      <c r="K17" s="154">
        <f t="shared" si="26"/>
        <v>0.3085288869060599</v>
      </c>
      <c r="L17" s="154">
        <f t="shared" si="27"/>
        <v>0.15557967974603421</v>
      </c>
      <c r="M17" s="155">
        <f t="shared" si="28"/>
        <v>10.34</v>
      </c>
      <c r="N17" s="156">
        <f t="shared" si="29"/>
        <v>0.107</v>
      </c>
      <c r="O17" s="156">
        <f t="shared" si="30"/>
        <v>11.555</v>
      </c>
      <c r="P17" s="157">
        <f t="shared" si="31"/>
        <v>0.38166666666666665</v>
      </c>
      <c r="Q17" s="158">
        <f t="shared" si="32"/>
        <v>89</v>
      </c>
      <c r="R17" s="159">
        <f t="shared" si="33"/>
        <v>29.43867850918868</v>
      </c>
      <c r="S17" s="144">
        <f t="shared" si="34"/>
        <v>4</v>
      </c>
      <c r="T17" s="144">
        <f t="shared" si="35"/>
        <v>433</v>
      </c>
      <c r="U17" t="s">
        <v>116</v>
      </c>
      <c r="V17" s="5" t="s">
        <v>119</v>
      </c>
      <c r="W17" t="s">
        <v>116</v>
      </c>
      <c r="X17" s="5" t="s">
        <v>119</v>
      </c>
      <c r="Y17" t="s">
        <v>218</v>
      </c>
      <c r="Z17" t="s">
        <v>211</v>
      </c>
      <c r="AA17" t="s">
        <v>212</v>
      </c>
      <c r="AB17">
        <v>516</v>
      </c>
      <c r="AC17" s="1">
        <v>3747.2759999999998</v>
      </c>
      <c r="AD17" s="1">
        <v>2164.1329999999998</v>
      </c>
      <c r="AE17" s="28">
        <v>1.732</v>
      </c>
      <c r="AF17">
        <v>2.1</v>
      </c>
      <c r="AG17">
        <v>10.34</v>
      </c>
      <c r="AH17">
        <v>187.128815</v>
      </c>
      <c r="AI17">
        <v>2.1032660000000001</v>
      </c>
      <c r="AJ17">
        <v>57.734645</v>
      </c>
      <c r="AK17">
        <v>583</v>
      </c>
      <c r="AL17">
        <v>4</v>
      </c>
      <c r="AM17">
        <v>433</v>
      </c>
      <c r="AN17">
        <v>89</v>
      </c>
      <c r="AO17">
        <v>20.025113999999999</v>
      </c>
      <c r="AP17">
        <v>3135.5</v>
      </c>
      <c r="AQ17">
        <v>22.9</v>
      </c>
      <c r="AR17">
        <v>5</v>
      </c>
      <c r="AS17">
        <v>344</v>
      </c>
      <c r="AT17">
        <v>0.107</v>
      </c>
      <c r="AU17">
        <v>11.555</v>
      </c>
      <c r="AV17">
        <v>32082</v>
      </c>
      <c r="AW17">
        <v>0</v>
      </c>
      <c r="AX17" s="29">
        <v>0.34</v>
      </c>
      <c r="AY17">
        <v>0.8247619047619047</v>
      </c>
      <c r="AZ17" t="s">
        <v>66</v>
      </c>
      <c r="BA17" t="s">
        <v>209</v>
      </c>
      <c r="BB17">
        <v>4</v>
      </c>
      <c r="BC17" t="s">
        <v>647</v>
      </c>
      <c r="BD17">
        <v>8</v>
      </c>
      <c r="BE17">
        <v>49757.77900000001</v>
      </c>
      <c r="BF17">
        <v>7.5310354989920253E-2</v>
      </c>
      <c r="BG17">
        <v>6.2113111829781839E-2</v>
      </c>
      <c r="BH17">
        <v>306103.62400000013</v>
      </c>
      <c r="BI17">
        <v>1.2241854412020938E-2</v>
      </c>
      <c r="BJ17">
        <v>1.0096615162676317E-2</v>
      </c>
      <c r="BK17">
        <v>1</v>
      </c>
      <c r="BL17" t="s">
        <v>66</v>
      </c>
      <c r="BM17">
        <v>0</v>
      </c>
      <c r="BN17" t="s">
        <v>554</v>
      </c>
    </row>
    <row r="18" spans="1:66">
      <c r="A18" s="139" t="str">
        <f t="shared" si="20"/>
        <v>선진여객</v>
      </c>
      <c r="B18" s="139" t="str">
        <f t="shared" si="21"/>
        <v>72</v>
      </c>
      <c r="C18" s="140" t="str">
        <f t="shared" si="22"/>
        <v>78바1172</v>
      </c>
      <c r="D18" s="114" t="str">
        <f t="shared" si="23"/>
        <v>중형</v>
      </c>
      <c r="E18" s="110" t="str">
        <f t="shared" si="16"/>
        <v>D</v>
      </c>
      <c r="F18" s="160">
        <f t="shared" si="17"/>
        <v>0.83925925925925926</v>
      </c>
      <c r="G18" s="161">
        <f t="shared" si="18"/>
        <v>2.266</v>
      </c>
      <c r="H18" s="162">
        <f t="shared" si="19"/>
        <v>2.7</v>
      </c>
      <c r="I18" s="163">
        <f t="shared" si="24"/>
        <v>1100.328</v>
      </c>
      <c r="J18" s="164">
        <f t="shared" si="25"/>
        <v>2.032149240469365E-2</v>
      </c>
      <c r="K18" s="164">
        <f t="shared" si="26"/>
        <v>0.34057896487360523</v>
      </c>
      <c r="L18" s="164">
        <f t="shared" si="27"/>
        <v>0.28173417380999122</v>
      </c>
      <c r="M18" s="165">
        <f t="shared" si="28"/>
        <v>12.242000000000001</v>
      </c>
      <c r="N18" s="166">
        <f t="shared" si="29"/>
        <v>0</v>
      </c>
      <c r="O18" s="166">
        <f t="shared" si="30"/>
        <v>30.263999999999999</v>
      </c>
      <c r="P18" s="167">
        <f t="shared" si="31"/>
        <v>0.1</v>
      </c>
      <c r="Q18" s="168">
        <f t="shared" si="32"/>
        <v>86</v>
      </c>
      <c r="R18" s="169">
        <f t="shared" si="33"/>
        <v>27.946793483582152</v>
      </c>
      <c r="S18" s="141">
        <f t="shared" si="34"/>
        <v>0</v>
      </c>
      <c r="T18" s="141">
        <f t="shared" si="35"/>
        <v>333</v>
      </c>
      <c r="U18" t="s">
        <v>116</v>
      </c>
      <c r="V18" s="5" t="s">
        <v>119</v>
      </c>
      <c r="W18" t="s">
        <v>116</v>
      </c>
      <c r="X18" s="5" t="s">
        <v>119</v>
      </c>
      <c r="Y18" t="s">
        <v>565</v>
      </c>
      <c r="Z18" t="s">
        <v>198</v>
      </c>
      <c r="AA18" t="s">
        <v>48</v>
      </c>
      <c r="AB18">
        <v>516</v>
      </c>
      <c r="AC18" s="1">
        <v>1100.328</v>
      </c>
      <c r="AD18" s="1">
        <v>485.49599999999998</v>
      </c>
      <c r="AE18" s="28">
        <v>2.266</v>
      </c>
      <c r="AF18">
        <v>2.7</v>
      </c>
      <c r="AG18">
        <v>12.242000000000001</v>
      </c>
      <c r="AH18">
        <v>61.605809999999998</v>
      </c>
      <c r="AI18">
        <v>1.251922</v>
      </c>
      <c r="AJ18">
        <v>20.981642999999998</v>
      </c>
      <c r="AK18">
        <v>310</v>
      </c>
      <c r="AL18">
        <v>0</v>
      </c>
      <c r="AM18">
        <v>333</v>
      </c>
      <c r="AN18">
        <v>86</v>
      </c>
      <c r="AO18">
        <v>17.860782</v>
      </c>
      <c r="AP18">
        <v>1040.7</v>
      </c>
      <c r="AQ18">
        <v>6</v>
      </c>
      <c r="AR18">
        <v>4</v>
      </c>
      <c r="AS18">
        <v>410</v>
      </c>
      <c r="AT18">
        <v>0</v>
      </c>
      <c r="AU18">
        <v>30.263999999999999</v>
      </c>
      <c r="AV18">
        <v>9894</v>
      </c>
      <c r="AW18">
        <v>0</v>
      </c>
      <c r="AX18" s="29">
        <v>0.52</v>
      </c>
      <c r="AY18">
        <v>0.83925925925925926</v>
      </c>
      <c r="AZ18" t="s">
        <v>66</v>
      </c>
      <c r="BA18" t="s">
        <v>209</v>
      </c>
      <c r="BB18">
        <v>2</v>
      </c>
      <c r="BC18" t="s">
        <v>568</v>
      </c>
      <c r="BD18">
        <v>3</v>
      </c>
      <c r="BE18">
        <v>49757.77900000001</v>
      </c>
      <c r="BF18">
        <v>2.211368799238406E-2</v>
      </c>
      <c r="BG18">
        <v>1.8559117403978621E-2</v>
      </c>
      <c r="BH18">
        <v>306103.62400000013</v>
      </c>
      <c r="BI18">
        <v>3.5946258512770811E-3</v>
      </c>
      <c r="BJ18">
        <v>3.0168230292569875E-3</v>
      </c>
      <c r="BK18">
        <v>1</v>
      </c>
      <c r="BL18" t="s">
        <v>69</v>
      </c>
      <c r="BM18">
        <v>1</v>
      </c>
      <c r="BN18" t="s">
        <v>556</v>
      </c>
    </row>
    <row r="19" spans="1:66">
      <c r="A19" s="142" t="str">
        <f t="shared" si="20"/>
        <v>선진여객</v>
      </c>
      <c r="B19" s="142" t="str">
        <f t="shared" si="21"/>
        <v>72</v>
      </c>
      <c r="C19" s="143" t="str">
        <f t="shared" si="22"/>
        <v>78바1173</v>
      </c>
      <c r="D19" s="131" t="str">
        <f t="shared" si="23"/>
        <v>중형</v>
      </c>
      <c r="E19" s="127" t="str">
        <f t="shared" si="16"/>
        <v>F</v>
      </c>
      <c r="F19" s="150">
        <f t="shared" si="17"/>
        <v>0.74111111111111105</v>
      </c>
      <c r="G19" s="151">
        <f t="shared" si="18"/>
        <v>2.0009999999999999</v>
      </c>
      <c r="H19" s="152">
        <f t="shared" si="19"/>
        <v>2.7</v>
      </c>
      <c r="I19" s="153">
        <f t="shared" si="24"/>
        <v>6439.6139999999996</v>
      </c>
      <c r="J19" s="154">
        <f t="shared" si="25"/>
        <v>2.4593287668031004E-2</v>
      </c>
      <c r="K19" s="154">
        <f t="shared" si="26"/>
        <v>0.36025354400314741</v>
      </c>
      <c r="L19" s="154">
        <f t="shared" si="27"/>
        <v>0.2737741734209535</v>
      </c>
      <c r="M19" s="155">
        <f t="shared" si="28"/>
        <v>14.536</v>
      </c>
      <c r="N19" s="156">
        <f t="shared" si="29"/>
        <v>4.7E-2</v>
      </c>
      <c r="O19" s="156">
        <f t="shared" si="30"/>
        <v>40.965000000000003</v>
      </c>
      <c r="P19" s="157">
        <f t="shared" si="31"/>
        <v>0.14166666666666666</v>
      </c>
      <c r="Q19" s="158">
        <f t="shared" si="32"/>
        <v>83</v>
      </c>
      <c r="R19" s="159">
        <f t="shared" si="33"/>
        <v>29.320861907254624</v>
      </c>
      <c r="S19" s="144">
        <f t="shared" si="34"/>
        <v>3</v>
      </c>
      <c r="T19" s="144">
        <f t="shared" si="35"/>
        <v>2638</v>
      </c>
      <c r="U19" t="s">
        <v>116</v>
      </c>
      <c r="V19" t="s">
        <v>119</v>
      </c>
      <c r="W19" s="4" t="s">
        <v>116</v>
      </c>
      <c r="X19" s="4" t="s">
        <v>119</v>
      </c>
      <c r="Y19" s="4" t="s">
        <v>219</v>
      </c>
      <c r="Z19" s="4" t="s">
        <v>198</v>
      </c>
      <c r="AA19" s="4" t="s">
        <v>48</v>
      </c>
      <c r="AB19" s="4">
        <v>516</v>
      </c>
      <c r="AC19" s="4">
        <v>6439.6139999999996</v>
      </c>
      <c r="AD19" s="4">
        <v>3217.5219999999999</v>
      </c>
      <c r="AE19" s="4">
        <v>2.0009999999999999</v>
      </c>
      <c r="AF19" s="4">
        <v>2.7</v>
      </c>
      <c r="AG19" s="4">
        <v>14.536</v>
      </c>
      <c r="AH19" s="4">
        <v>357.02599500000002</v>
      </c>
      <c r="AI19" s="4">
        <v>8.780443</v>
      </c>
      <c r="AJ19" s="4">
        <v>128.61987999999999</v>
      </c>
      <c r="AK19" s="4">
        <v>1763</v>
      </c>
      <c r="AL19" s="4">
        <v>3</v>
      </c>
      <c r="AM19" s="4">
        <v>2638</v>
      </c>
      <c r="AN19" s="4">
        <v>83</v>
      </c>
      <c r="AO19" s="4">
        <v>18.036821</v>
      </c>
      <c r="AP19" s="4">
        <v>8557.4</v>
      </c>
      <c r="AQ19" s="4">
        <v>8.5</v>
      </c>
      <c r="AR19" s="4">
        <v>36</v>
      </c>
      <c r="AS19" s="4">
        <v>8512</v>
      </c>
      <c r="AT19" s="4">
        <v>4.7E-2</v>
      </c>
      <c r="AU19" s="4">
        <v>40.965000000000003</v>
      </c>
      <c r="AV19" s="4">
        <v>57672</v>
      </c>
      <c r="AW19" s="4">
        <v>0</v>
      </c>
      <c r="AX19" s="30">
        <v>0.49</v>
      </c>
      <c r="AY19">
        <v>0.74111111111111105</v>
      </c>
      <c r="AZ19" t="s">
        <v>69</v>
      </c>
      <c r="BA19" t="s">
        <v>209</v>
      </c>
      <c r="BB19">
        <v>1</v>
      </c>
      <c r="BC19" t="s">
        <v>215</v>
      </c>
      <c r="BD19">
        <v>9</v>
      </c>
      <c r="BE19">
        <v>49757.77900000001</v>
      </c>
      <c r="BF19">
        <v>0.12941924116026157</v>
      </c>
      <c r="BG19">
        <v>9.5914037615438291E-2</v>
      </c>
      <c r="BH19">
        <v>306103.62400000013</v>
      </c>
      <c r="BI19">
        <v>2.1037366091425293E-2</v>
      </c>
      <c r="BJ19">
        <v>1.559102575886741E-2</v>
      </c>
      <c r="BK19">
        <v>1</v>
      </c>
      <c r="BL19" t="s">
        <v>69</v>
      </c>
      <c r="BM19">
        <v>0</v>
      </c>
      <c r="BN19" t="s">
        <v>554</v>
      </c>
    </row>
    <row r="20" spans="1:66">
      <c r="A20" s="139" t="str">
        <f t="shared" si="20"/>
        <v>선진여객</v>
      </c>
      <c r="B20" s="139" t="str">
        <f t="shared" si="21"/>
        <v>72</v>
      </c>
      <c r="C20" s="140" t="str">
        <f t="shared" si="22"/>
        <v>78바1180</v>
      </c>
      <c r="D20" s="114" t="str">
        <f t="shared" si="23"/>
        <v>중형</v>
      </c>
      <c r="E20" s="110" t="str">
        <f t="shared" si="16"/>
        <v>D</v>
      </c>
      <c r="F20" s="160">
        <f t="shared" si="17"/>
        <v>0.80925925925925923</v>
      </c>
      <c r="G20" s="161">
        <f t="shared" si="18"/>
        <v>2.1850000000000001</v>
      </c>
      <c r="H20" s="162">
        <f t="shared" si="19"/>
        <v>2.7</v>
      </c>
      <c r="I20" s="163">
        <f t="shared" si="24"/>
        <v>5805.3209999999999</v>
      </c>
      <c r="J20" s="164">
        <f t="shared" si="25"/>
        <v>1.3914608285353965E-2</v>
      </c>
      <c r="K20" s="164">
        <f t="shared" si="26"/>
        <v>0.35973400349793949</v>
      </c>
      <c r="L20" s="164">
        <f t="shared" si="27"/>
        <v>0.28680584587828994</v>
      </c>
      <c r="M20" s="165">
        <f t="shared" si="28"/>
        <v>11.923999999999999</v>
      </c>
      <c r="N20" s="166">
        <f t="shared" si="29"/>
        <v>5.1999999999999998E-2</v>
      </c>
      <c r="O20" s="166">
        <f t="shared" si="30"/>
        <v>35.881</v>
      </c>
      <c r="P20" s="167">
        <f t="shared" si="31"/>
        <v>0.12666666666666665</v>
      </c>
      <c r="Q20" s="168">
        <f t="shared" si="32"/>
        <v>85</v>
      </c>
      <c r="R20" s="169">
        <f t="shared" si="33"/>
        <v>28.711441516276743</v>
      </c>
      <c r="S20" s="141">
        <f t="shared" si="34"/>
        <v>3</v>
      </c>
      <c r="T20" s="141">
        <f t="shared" si="35"/>
        <v>2083</v>
      </c>
      <c r="U20" t="s">
        <v>116</v>
      </c>
      <c r="V20" s="5" t="s">
        <v>119</v>
      </c>
      <c r="W20" t="s">
        <v>116</v>
      </c>
      <c r="X20" s="5" t="s">
        <v>119</v>
      </c>
      <c r="Y20" t="s">
        <v>220</v>
      </c>
      <c r="Z20" t="s">
        <v>198</v>
      </c>
      <c r="AA20" t="s">
        <v>48</v>
      </c>
      <c r="AB20">
        <v>516</v>
      </c>
      <c r="AC20" s="1">
        <v>5805.3209999999999</v>
      </c>
      <c r="AD20" s="1">
        <v>2657.1149999999998</v>
      </c>
      <c r="AE20" s="28">
        <v>2.1850000000000001</v>
      </c>
      <c r="AF20">
        <v>2.7</v>
      </c>
      <c r="AG20">
        <v>11.923999999999999</v>
      </c>
      <c r="AH20">
        <v>322.81462099999999</v>
      </c>
      <c r="AI20">
        <v>4.4918389999999997</v>
      </c>
      <c r="AJ20">
        <v>116.127396</v>
      </c>
      <c r="AK20">
        <v>1665</v>
      </c>
      <c r="AL20">
        <v>3</v>
      </c>
      <c r="AM20">
        <v>2083</v>
      </c>
      <c r="AN20">
        <v>85</v>
      </c>
      <c r="AO20">
        <v>17.983450999999999</v>
      </c>
      <c r="AP20">
        <v>7985.8</v>
      </c>
      <c r="AQ20">
        <v>7.6</v>
      </c>
      <c r="AR20">
        <v>13</v>
      </c>
      <c r="AS20">
        <v>1771</v>
      </c>
      <c r="AT20">
        <v>5.1999999999999998E-2</v>
      </c>
      <c r="AU20">
        <v>35.881</v>
      </c>
      <c r="AV20">
        <v>52338</v>
      </c>
      <c r="AW20">
        <v>0</v>
      </c>
      <c r="AX20" s="29">
        <v>0.48</v>
      </c>
      <c r="AY20">
        <v>0.80925925925925923</v>
      </c>
      <c r="AZ20" t="s">
        <v>66</v>
      </c>
      <c r="BA20" t="s">
        <v>209</v>
      </c>
      <c r="BB20">
        <v>6</v>
      </c>
      <c r="BC20" t="s">
        <v>648</v>
      </c>
      <c r="BD20">
        <v>9</v>
      </c>
      <c r="BE20">
        <v>49757.77900000001</v>
      </c>
      <c r="BF20">
        <v>0.11667162636017171</v>
      </c>
      <c r="BG20">
        <v>9.4417593924805629E-2</v>
      </c>
      <c r="BH20">
        <v>306103.62400000013</v>
      </c>
      <c r="BI20">
        <v>1.8965214864623745E-2</v>
      </c>
      <c r="BJ20">
        <v>1.5347775733038105E-2</v>
      </c>
      <c r="BK20">
        <v>1</v>
      </c>
      <c r="BL20" t="s">
        <v>69</v>
      </c>
      <c r="BM20">
        <v>1</v>
      </c>
      <c r="BN20" t="s">
        <v>556</v>
      </c>
    </row>
    <row r="21" spans="1:66">
      <c r="A21" s="142" t="str">
        <f t="shared" si="20"/>
        <v>선진여객</v>
      </c>
      <c r="B21" s="142" t="str">
        <f t="shared" si="21"/>
        <v>72</v>
      </c>
      <c r="C21" s="143" t="str">
        <f t="shared" si="22"/>
        <v>78바1191</v>
      </c>
      <c r="D21" s="131" t="str">
        <f t="shared" si="23"/>
        <v>대형</v>
      </c>
      <c r="E21" s="127" t="str">
        <f t="shared" si="16"/>
        <v>D</v>
      </c>
      <c r="F21" s="150">
        <f t="shared" si="17"/>
        <v>0.80739130434782613</v>
      </c>
      <c r="G21" s="151">
        <f t="shared" si="18"/>
        <v>1.857</v>
      </c>
      <c r="H21" s="152">
        <f t="shared" si="19"/>
        <v>2.2999999999999998</v>
      </c>
      <c r="I21" s="153">
        <f t="shared" si="24"/>
        <v>5532.4740000000002</v>
      </c>
      <c r="J21" s="154">
        <f t="shared" si="25"/>
        <v>1.8754355192814997E-2</v>
      </c>
      <c r="K21" s="154">
        <f t="shared" si="26"/>
        <v>0.34208210152355645</v>
      </c>
      <c r="L21" s="154">
        <f t="shared" si="27"/>
        <v>0.17117116140084887</v>
      </c>
      <c r="M21" s="155">
        <f t="shared" si="28"/>
        <v>13.301</v>
      </c>
      <c r="N21" s="156">
        <f t="shared" si="29"/>
        <v>5.3999999999999999E-2</v>
      </c>
      <c r="O21" s="156">
        <f t="shared" si="30"/>
        <v>22.484999999999999</v>
      </c>
      <c r="P21" s="157">
        <f t="shared" si="31"/>
        <v>2.04</v>
      </c>
      <c r="Q21" s="158">
        <f t="shared" si="32"/>
        <v>87</v>
      </c>
      <c r="R21" s="159">
        <f t="shared" si="33"/>
        <v>28.555342976752385</v>
      </c>
      <c r="S21" s="144">
        <f t="shared" si="34"/>
        <v>3</v>
      </c>
      <c r="T21" s="144">
        <f t="shared" si="35"/>
        <v>1244</v>
      </c>
      <c r="U21" t="s">
        <v>116</v>
      </c>
      <c r="V21" s="5" t="s">
        <v>119</v>
      </c>
      <c r="W21" t="s">
        <v>116</v>
      </c>
      <c r="X21" s="5" t="s">
        <v>119</v>
      </c>
      <c r="Y21" t="s">
        <v>223</v>
      </c>
      <c r="Z21" t="s">
        <v>139</v>
      </c>
      <c r="AA21" t="s">
        <v>48</v>
      </c>
      <c r="AB21">
        <v>516</v>
      </c>
      <c r="AC21" s="1">
        <v>5532.4740000000002</v>
      </c>
      <c r="AD21" s="1">
        <v>2979.7040000000002</v>
      </c>
      <c r="AE21" s="28">
        <v>1.857</v>
      </c>
      <c r="AF21">
        <v>2.2999999999999998</v>
      </c>
      <c r="AG21">
        <v>13.301</v>
      </c>
      <c r="AH21">
        <v>303.12377800000002</v>
      </c>
      <c r="AI21">
        <v>5.6848910000000004</v>
      </c>
      <c r="AJ21">
        <v>103.693219</v>
      </c>
      <c r="AK21">
        <v>947</v>
      </c>
      <c r="AL21">
        <v>3</v>
      </c>
      <c r="AM21">
        <v>1244</v>
      </c>
      <c r="AN21">
        <v>87</v>
      </c>
      <c r="AO21">
        <v>18.251533999999999</v>
      </c>
      <c r="AP21">
        <v>4051.4</v>
      </c>
      <c r="AQ21">
        <v>122.4</v>
      </c>
      <c r="AR21">
        <v>17</v>
      </c>
      <c r="AS21">
        <v>2562</v>
      </c>
      <c r="AT21">
        <v>5.3999999999999999E-2</v>
      </c>
      <c r="AU21">
        <v>22.484999999999999</v>
      </c>
      <c r="AV21">
        <v>48968</v>
      </c>
      <c r="AW21">
        <v>0</v>
      </c>
      <c r="AX21" s="29">
        <v>0.44</v>
      </c>
      <c r="AY21">
        <v>0.80739130434782613</v>
      </c>
      <c r="AZ21" t="s">
        <v>66</v>
      </c>
      <c r="BA21" t="s">
        <v>209</v>
      </c>
      <c r="BB21">
        <v>7</v>
      </c>
      <c r="BC21" t="s">
        <v>649</v>
      </c>
      <c r="BD21">
        <v>15</v>
      </c>
      <c r="BE21">
        <v>49757.77900000001</v>
      </c>
      <c r="BF21">
        <v>0.11118812196179413</v>
      </c>
      <c r="BG21">
        <v>8.9772322818718137E-2</v>
      </c>
      <c r="BH21">
        <v>306103.62400000013</v>
      </c>
      <c r="BI21">
        <v>1.8073859850806593E-2</v>
      </c>
      <c r="BJ21">
        <v>1.4592677279542542E-2</v>
      </c>
      <c r="BK21">
        <v>1</v>
      </c>
      <c r="BL21" t="s">
        <v>69</v>
      </c>
      <c r="BM21">
        <v>1</v>
      </c>
      <c r="BN21" t="s">
        <v>556</v>
      </c>
    </row>
    <row r="22" spans="1:66">
      <c r="A22" s="139" t="str">
        <f t="shared" si="20"/>
        <v>선진여객</v>
      </c>
      <c r="B22" s="139" t="str">
        <f t="shared" si="21"/>
        <v>72</v>
      </c>
      <c r="C22" s="140" t="str">
        <f t="shared" si="22"/>
        <v>78바1192</v>
      </c>
      <c r="D22" s="114" t="str">
        <f t="shared" si="23"/>
        <v>대형</v>
      </c>
      <c r="E22" s="110" t="str">
        <f t="shared" si="16"/>
        <v>D</v>
      </c>
      <c r="F22" s="160">
        <f t="shared" si="17"/>
        <v>0.84956521739130442</v>
      </c>
      <c r="G22" s="161">
        <f t="shared" si="18"/>
        <v>1.954</v>
      </c>
      <c r="H22" s="162">
        <f t="shared" si="19"/>
        <v>2.2999999999999998</v>
      </c>
      <c r="I22" s="163">
        <f t="shared" si="24"/>
        <v>2929.7919999999999</v>
      </c>
      <c r="J22" s="164">
        <f t="shared" si="25"/>
        <v>2.7677639485533284E-2</v>
      </c>
      <c r="K22" s="164">
        <f t="shared" si="26"/>
        <v>0.32439811679172809</v>
      </c>
      <c r="L22" s="164">
        <f t="shared" si="27"/>
        <v>0.17782832364891432</v>
      </c>
      <c r="M22" s="165">
        <f t="shared" si="28"/>
        <v>13.266</v>
      </c>
      <c r="N22" s="166">
        <f t="shared" si="29"/>
        <v>0.95599999999999996</v>
      </c>
      <c r="O22" s="166">
        <f t="shared" si="30"/>
        <v>43.075000000000003</v>
      </c>
      <c r="P22" s="167">
        <f t="shared" si="31"/>
        <v>4.41</v>
      </c>
      <c r="Q22" s="168">
        <f t="shared" si="32"/>
        <v>93</v>
      </c>
      <c r="R22" s="169">
        <f t="shared" si="33"/>
        <v>30.003307971535513</v>
      </c>
      <c r="S22" s="141">
        <f t="shared" si="34"/>
        <v>28</v>
      </c>
      <c r="T22" s="141">
        <f t="shared" si="35"/>
        <v>1262</v>
      </c>
      <c r="U22" t="s">
        <v>116</v>
      </c>
      <c r="V22" t="s">
        <v>119</v>
      </c>
      <c r="W22" s="4" t="s">
        <v>116</v>
      </c>
      <c r="X22" s="4" t="s">
        <v>119</v>
      </c>
      <c r="Y22" s="4" t="s">
        <v>224</v>
      </c>
      <c r="Z22" s="4" t="s">
        <v>139</v>
      </c>
      <c r="AA22" s="4" t="s">
        <v>48</v>
      </c>
      <c r="AB22" s="4">
        <v>516</v>
      </c>
      <c r="AC22" s="4">
        <v>2929.7919999999999</v>
      </c>
      <c r="AD22" s="4">
        <v>1499.019</v>
      </c>
      <c r="AE22" s="4">
        <v>1.954</v>
      </c>
      <c r="AF22" s="4">
        <v>2.2999999999999998</v>
      </c>
      <c r="AG22" s="4">
        <v>13.266</v>
      </c>
      <c r="AH22" s="4">
        <v>150.71046799999999</v>
      </c>
      <c r="AI22" s="4">
        <v>4.1713100000000001</v>
      </c>
      <c r="AJ22" s="4">
        <v>48.890191999999999</v>
      </c>
      <c r="AK22" s="4">
        <v>521</v>
      </c>
      <c r="AL22" s="4">
        <v>28</v>
      </c>
      <c r="AM22" s="4">
        <v>1262</v>
      </c>
      <c r="AN22" s="4">
        <v>93</v>
      </c>
      <c r="AO22" s="4">
        <v>19.439869999999999</v>
      </c>
      <c r="AP22" s="4">
        <v>3276.4</v>
      </c>
      <c r="AQ22" s="4">
        <v>264.60000000000002</v>
      </c>
      <c r="AR22" s="4">
        <v>6</v>
      </c>
      <c r="AS22" s="4">
        <v>1433</v>
      </c>
      <c r="AT22" s="4">
        <v>0.95599999999999996</v>
      </c>
      <c r="AU22" s="4">
        <v>43.075000000000003</v>
      </c>
      <c r="AV22" s="4">
        <v>23874</v>
      </c>
      <c r="AW22" s="4">
        <v>0</v>
      </c>
      <c r="AX22" s="30">
        <v>0.44</v>
      </c>
      <c r="AY22">
        <v>0.84956521739130442</v>
      </c>
      <c r="AZ22" t="s">
        <v>66</v>
      </c>
      <c r="BA22" t="s">
        <v>209</v>
      </c>
      <c r="BB22">
        <v>1</v>
      </c>
      <c r="BC22" t="s">
        <v>221</v>
      </c>
      <c r="BD22">
        <v>4</v>
      </c>
      <c r="BE22">
        <v>49757.77900000001</v>
      </c>
      <c r="BF22">
        <v>5.8881084704363498E-2</v>
      </c>
      <c r="BG22">
        <v>5.0023321527098381E-2</v>
      </c>
      <c r="BH22">
        <v>306103.62400000013</v>
      </c>
      <c r="BI22">
        <v>9.5712424495830173E-3</v>
      </c>
      <c r="BJ22">
        <v>8.1313946723848771E-3</v>
      </c>
      <c r="BK22">
        <v>1</v>
      </c>
      <c r="BL22" t="s">
        <v>68</v>
      </c>
      <c r="BM22">
        <v>-1</v>
      </c>
      <c r="BN22" t="s">
        <v>650</v>
      </c>
    </row>
    <row r="23" spans="1:66">
      <c r="A23" s="142" t="str">
        <f t="shared" si="20"/>
        <v>선진여객</v>
      </c>
      <c r="B23" s="142" t="str">
        <f t="shared" si="21"/>
        <v>72</v>
      </c>
      <c r="C23" s="143" t="str">
        <f t="shared" si="22"/>
        <v>78바1193</v>
      </c>
      <c r="D23" s="131" t="str">
        <f t="shared" si="23"/>
        <v>대형</v>
      </c>
      <c r="E23" s="127" t="str">
        <f t="shared" si="16"/>
        <v>C</v>
      </c>
      <c r="F23" s="150">
        <f t="shared" si="17"/>
        <v>0.85000000000000009</v>
      </c>
      <c r="G23" s="151">
        <f t="shared" si="18"/>
        <v>1.9550000000000001</v>
      </c>
      <c r="H23" s="152">
        <f t="shared" si="19"/>
        <v>2.2999999999999998</v>
      </c>
      <c r="I23" s="153">
        <f t="shared" si="24"/>
        <v>5823.8410000000003</v>
      </c>
      <c r="J23" s="154">
        <f t="shared" si="25"/>
        <v>1.0644764735913539E-2</v>
      </c>
      <c r="K23" s="154">
        <f t="shared" si="26"/>
        <v>0.34653343342995979</v>
      </c>
      <c r="L23" s="154">
        <f t="shared" si="27"/>
        <v>0.1675869928454434</v>
      </c>
      <c r="M23" s="155">
        <f t="shared" si="28"/>
        <v>11.548999999999999</v>
      </c>
      <c r="N23" s="156">
        <f t="shared" si="29"/>
        <v>0</v>
      </c>
      <c r="O23" s="156">
        <f t="shared" si="30"/>
        <v>11.178000000000001</v>
      </c>
      <c r="P23" s="157">
        <f t="shared" si="31"/>
        <v>0.495</v>
      </c>
      <c r="Q23" s="158">
        <f t="shared" si="32"/>
        <v>92</v>
      </c>
      <c r="R23" s="159">
        <f t="shared" si="33"/>
        <v>27.472050364435855</v>
      </c>
      <c r="S23" s="144">
        <f t="shared" si="34"/>
        <v>0</v>
      </c>
      <c r="T23" s="144">
        <f t="shared" si="35"/>
        <v>651</v>
      </c>
      <c r="U23" t="s">
        <v>116</v>
      </c>
      <c r="V23" s="5" t="s">
        <v>119</v>
      </c>
      <c r="W23" t="s">
        <v>116</v>
      </c>
      <c r="X23" s="5" t="s">
        <v>119</v>
      </c>
      <c r="Y23" t="s">
        <v>225</v>
      </c>
      <c r="Z23" t="s">
        <v>139</v>
      </c>
      <c r="AA23" t="s">
        <v>48</v>
      </c>
      <c r="AB23">
        <v>516</v>
      </c>
      <c r="AC23" s="1">
        <v>5823.8410000000003</v>
      </c>
      <c r="AD23" s="1">
        <v>2978.95</v>
      </c>
      <c r="AE23" s="28">
        <v>1.9550000000000001</v>
      </c>
      <c r="AF23">
        <v>2.2999999999999998</v>
      </c>
      <c r="AG23">
        <v>11.548999999999999</v>
      </c>
      <c r="AH23">
        <v>329.78267599999998</v>
      </c>
      <c r="AI23">
        <v>3.510459</v>
      </c>
      <c r="AJ23">
        <v>114.28072299999999</v>
      </c>
      <c r="AK23">
        <v>976</v>
      </c>
      <c r="AL23">
        <v>0</v>
      </c>
      <c r="AM23">
        <v>651</v>
      </c>
      <c r="AN23">
        <v>92</v>
      </c>
      <c r="AO23">
        <v>17.659631999999998</v>
      </c>
      <c r="AP23">
        <v>2755.9</v>
      </c>
      <c r="AQ23">
        <v>29.7</v>
      </c>
      <c r="AR23">
        <v>7</v>
      </c>
      <c r="AS23">
        <v>965</v>
      </c>
      <c r="AT23">
        <v>0</v>
      </c>
      <c r="AU23">
        <v>11.178000000000001</v>
      </c>
      <c r="AV23">
        <v>50123</v>
      </c>
      <c r="AW23">
        <v>0</v>
      </c>
      <c r="AX23" s="29">
        <v>0.44</v>
      </c>
      <c r="AY23">
        <v>0.85000000000000009</v>
      </c>
      <c r="AZ23" t="s">
        <v>68</v>
      </c>
      <c r="BA23" t="s">
        <v>209</v>
      </c>
      <c r="BB23">
        <v>4</v>
      </c>
      <c r="BC23" t="s">
        <v>555</v>
      </c>
      <c r="BD23">
        <v>9</v>
      </c>
      <c r="BE23">
        <v>49757.77900000001</v>
      </c>
      <c r="BF23">
        <v>0.11704382946835307</v>
      </c>
      <c r="BG23">
        <v>9.9487255048100118E-2</v>
      </c>
      <c r="BH23">
        <v>306103.62400000013</v>
      </c>
      <c r="BI23">
        <v>1.9025717251880684E-2</v>
      </c>
      <c r="BJ23">
        <v>1.6171859664098582E-2</v>
      </c>
      <c r="BK23">
        <v>1</v>
      </c>
      <c r="BL23" t="s">
        <v>66</v>
      </c>
      <c r="BM23">
        <v>1</v>
      </c>
      <c r="BN23" t="s">
        <v>556</v>
      </c>
    </row>
    <row r="24" spans="1:66">
      <c r="A24" s="139" t="str">
        <f t="shared" si="20"/>
        <v>선진여객</v>
      </c>
      <c r="B24" s="139" t="str">
        <f t="shared" si="21"/>
        <v>80</v>
      </c>
      <c r="C24" s="140" t="str">
        <f t="shared" si="22"/>
        <v>73아1437</v>
      </c>
      <c r="D24" s="114" t="str">
        <f t="shared" si="23"/>
        <v>중형</v>
      </c>
      <c r="E24" s="110" t="str">
        <f t="shared" si="16"/>
        <v>A</v>
      </c>
      <c r="F24" s="160">
        <f t="shared" si="17"/>
        <v>0.95666666666666667</v>
      </c>
      <c r="G24" s="161">
        <f t="shared" si="18"/>
        <v>2.5830000000000002</v>
      </c>
      <c r="H24" s="162">
        <f t="shared" si="19"/>
        <v>2.7</v>
      </c>
      <c r="I24" s="163">
        <f t="shared" si="24"/>
        <v>5335.5010000000002</v>
      </c>
      <c r="J24" s="164">
        <f t="shared" si="25"/>
        <v>1.0368995281779706E-2</v>
      </c>
      <c r="K24" s="164">
        <f t="shared" si="26"/>
        <v>0.37693631017290646</v>
      </c>
      <c r="L24" s="164">
        <f t="shared" si="27"/>
        <v>0.23334266079230423</v>
      </c>
      <c r="M24" s="165">
        <f t="shared" si="28"/>
        <v>11.305</v>
      </c>
      <c r="N24" s="166">
        <f t="shared" si="29"/>
        <v>0.16900000000000001</v>
      </c>
      <c r="O24" s="166">
        <f t="shared" si="30"/>
        <v>30.268999999999998</v>
      </c>
      <c r="P24" s="167">
        <f t="shared" si="31"/>
        <v>0.125</v>
      </c>
      <c r="Q24" s="168">
        <f t="shared" si="32"/>
        <v>89</v>
      </c>
      <c r="R24" s="169">
        <f t="shared" si="33"/>
        <v>25.019172335173192</v>
      </c>
      <c r="S24" s="141">
        <f t="shared" si="34"/>
        <v>9</v>
      </c>
      <c r="T24" s="141">
        <f t="shared" si="35"/>
        <v>1615</v>
      </c>
      <c r="U24" t="s">
        <v>116</v>
      </c>
      <c r="V24" s="5" t="s">
        <v>120</v>
      </c>
      <c r="W24" t="s">
        <v>116</v>
      </c>
      <c r="X24" s="5" t="s">
        <v>120</v>
      </c>
      <c r="Y24" t="s">
        <v>226</v>
      </c>
      <c r="Z24" t="s">
        <v>198</v>
      </c>
      <c r="AA24" t="s">
        <v>48</v>
      </c>
      <c r="AB24">
        <v>516</v>
      </c>
      <c r="AC24" s="1">
        <v>5335.5010000000002</v>
      </c>
      <c r="AD24" s="1">
        <v>2065.4409999999998</v>
      </c>
      <c r="AE24" s="28">
        <v>2.5830000000000002</v>
      </c>
      <c r="AF24">
        <v>2.7</v>
      </c>
      <c r="AG24">
        <v>11.305</v>
      </c>
      <c r="AH24">
        <v>348.06323099999997</v>
      </c>
      <c r="AI24">
        <v>3.6090659999999999</v>
      </c>
      <c r="AJ24">
        <v>131.19766999999999</v>
      </c>
      <c r="AK24">
        <v>1245</v>
      </c>
      <c r="AL24">
        <v>9</v>
      </c>
      <c r="AM24">
        <v>1615</v>
      </c>
      <c r="AN24">
        <v>89</v>
      </c>
      <c r="AO24">
        <v>15.329114000000001</v>
      </c>
      <c r="AP24">
        <v>1918.7</v>
      </c>
      <c r="AQ24">
        <v>7.5</v>
      </c>
      <c r="AR24">
        <v>6</v>
      </c>
      <c r="AS24">
        <v>277</v>
      </c>
      <c r="AT24">
        <v>0.16900000000000001</v>
      </c>
      <c r="AU24">
        <v>30.268999999999998</v>
      </c>
      <c r="AV24">
        <v>43954</v>
      </c>
      <c r="AW24">
        <v>0</v>
      </c>
      <c r="AX24" s="29">
        <v>0.63</v>
      </c>
      <c r="AY24">
        <v>0.95666666666666667</v>
      </c>
      <c r="AZ24" t="s">
        <v>597</v>
      </c>
      <c r="BA24" t="s">
        <v>227</v>
      </c>
      <c r="BB24">
        <v>4</v>
      </c>
      <c r="BC24" t="s">
        <v>651</v>
      </c>
      <c r="BD24">
        <v>12</v>
      </c>
      <c r="BE24">
        <v>104056.61599999999</v>
      </c>
      <c r="BF24">
        <v>5.1274980920002246E-2</v>
      </c>
      <c r="BG24">
        <v>4.9053065080135481E-2</v>
      </c>
      <c r="BH24">
        <v>306103.62400000013</v>
      </c>
      <c r="BI24">
        <v>1.7430375146424263E-2</v>
      </c>
      <c r="BJ24">
        <v>1.6675058890079211E-2</v>
      </c>
      <c r="BK24">
        <v>1</v>
      </c>
      <c r="BL24" t="s">
        <v>68</v>
      </c>
      <c r="BM24">
        <v>2</v>
      </c>
      <c r="BN24" t="s">
        <v>556</v>
      </c>
    </row>
    <row r="25" spans="1:66">
      <c r="A25" s="142" t="str">
        <f t="shared" si="20"/>
        <v>선진여객</v>
      </c>
      <c r="B25" s="142" t="str">
        <f t="shared" si="21"/>
        <v>80</v>
      </c>
      <c r="C25" s="143" t="str">
        <f t="shared" si="22"/>
        <v>78바1137</v>
      </c>
      <c r="D25" s="131" t="str">
        <f t="shared" si="23"/>
        <v>중형</v>
      </c>
      <c r="E25" s="127" t="str">
        <f t="shared" si="16"/>
        <v>C</v>
      </c>
      <c r="F25" s="150">
        <f t="shared" si="17"/>
        <v>0.8600000000000001</v>
      </c>
      <c r="G25" s="151">
        <f t="shared" si="18"/>
        <v>2.2360000000000002</v>
      </c>
      <c r="H25" s="152">
        <f t="shared" si="19"/>
        <v>2.6</v>
      </c>
      <c r="I25" s="153">
        <f t="shared" si="24"/>
        <v>5108.6670000000004</v>
      </c>
      <c r="J25" s="154">
        <f t="shared" si="25"/>
        <v>1.823540400907616E-2</v>
      </c>
      <c r="K25" s="154">
        <f t="shared" si="26"/>
        <v>0.36385836342450739</v>
      </c>
      <c r="L25" s="154">
        <f t="shared" si="27"/>
        <v>0.1947670497998793</v>
      </c>
      <c r="M25" s="155">
        <f t="shared" si="28"/>
        <v>12.71</v>
      </c>
      <c r="N25" s="156">
        <f t="shared" si="29"/>
        <v>5.8999999999999997E-2</v>
      </c>
      <c r="O25" s="156">
        <f t="shared" si="30"/>
        <v>17.363</v>
      </c>
      <c r="P25" s="157">
        <f t="shared" si="31"/>
        <v>0.12166666666666666</v>
      </c>
      <c r="Q25" s="158">
        <f t="shared" si="32"/>
        <v>86</v>
      </c>
      <c r="R25" s="159">
        <f t="shared" si="33"/>
        <v>24.896194765514799</v>
      </c>
      <c r="S25" s="144">
        <f t="shared" si="34"/>
        <v>3</v>
      </c>
      <c r="T25" s="144">
        <f t="shared" si="35"/>
        <v>887</v>
      </c>
      <c r="U25" t="s">
        <v>116</v>
      </c>
      <c r="V25" t="s">
        <v>120</v>
      </c>
      <c r="W25" s="4" t="s">
        <v>116</v>
      </c>
      <c r="X25" s="4" t="s">
        <v>120</v>
      </c>
      <c r="Y25" s="4" t="s">
        <v>228</v>
      </c>
      <c r="Z25" s="4" t="s">
        <v>198</v>
      </c>
      <c r="AA25" s="4" t="s">
        <v>48</v>
      </c>
      <c r="AB25" s="4">
        <v>516</v>
      </c>
      <c r="AC25" s="4">
        <v>5108.6670000000004</v>
      </c>
      <c r="AD25" s="4">
        <v>2284.9029999999998</v>
      </c>
      <c r="AE25" s="4">
        <v>2.2360000000000002</v>
      </c>
      <c r="AF25" s="4">
        <v>2.6</v>
      </c>
      <c r="AG25" s="4">
        <v>12.71</v>
      </c>
      <c r="AH25" s="4">
        <v>332.087131</v>
      </c>
      <c r="AI25" s="4">
        <v>6.0557429999999997</v>
      </c>
      <c r="AJ25" s="4">
        <v>120.83268</v>
      </c>
      <c r="AK25" s="4">
        <v>995</v>
      </c>
      <c r="AL25" s="4">
        <v>3</v>
      </c>
      <c r="AM25" s="4">
        <v>887</v>
      </c>
      <c r="AN25" s="4">
        <v>86</v>
      </c>
      <c r="AO25" s="4">
        <v>15.383513000000001</v>
      </c>
      <c r="AP25" s="4">
        <v>1068.0999999999999</v>
      </c>
      <c r="AQ25" s="4">
        <v>7.3</v>
      </c>
      <c r="AR25" s="4">
        <v>6</v>
      </c>
      <c r="AS25" s="4">
        <v>545</v>
      </c>
      <c r="AT25" s="4">
        <v>5.8999999999999997E-2</v>
      </c>
      <c r="AU25" s="4">
        <v>17.363</v>
      </c>
      <c r="AV25" s="4">
        <v>44547</v>
      </c>
      <c r="AW25" s="4">
        <v>0</v>
      </c>
      <c r="AX25" s="30">
        <v>0.59</v>
      </c>
      <c r="AY25">
        <v>0.8600000000000001</v>
      </c>
      <c r="AZ25" t="s">
        <v>68</v>
      </c>
      <c r="BA25" t="s">
        <v>227</v>
      </c>
      <c r="BB25">
        <v>5</v>
      </c>
      <c r="BC25" t="s">
        <v>543</v>
      </c>
      <c r="BD25">
        <v>9</v>
      </c>
      <c r="BE25">
        <v>104056.61599999999</v>
      </c>
      <c r="BF25">
        <v>4.909507147532071E-2</v>
      </c>
      <c r="BG25">
        <v>4.2221761468775813E-2</v>
      </c>
      <c r="BH25">
        <v>306103.62400000013</v>
      </c>
      <c r="BI25">
        <v>1.6689338509759028E-2</v>
      </c>
      <c r="BJ25">
        <v>1.4352831118392766E-2</v>
      </c>
      <c r="BK25">
        <v>1</v>
      </c>
      <c r="BL25" t="s">
        <v>66</v>
      </c>
      <c r="BM25">
        <v>1</v>
      </c>
      <c r="BN25" t="s">
        <v>556</v>
      </c>
    </row>
    <row r="26" spans="1:66">
      <c r="A26" s="139" t="str">
        <f t="shared" si="20"/>
        <v>선진여객</v>
      </c>
      <c r="B26" s="139" t="str">
        <f t="shared" si="21"/>
        <v>80</v>
      </c>
      <c r="C26" s="140" t="str">
        <f t="shared" si="22"/>
        <v>78바1138</v>
      </c>
      <c r="D26" s="114" t="str">
        <f t="shared" si="23"/>
        <v>중형</v>
      </c>
      <c r="E26" s="110" t="str">
        <f t="shared" si="16"/>
        <v>B</v>
      </c>
      <c r="F26" s="160">
        <f t="shared" si="17"/>
        <v>0.91692307692307684</v>
      </c>
      <c r="G26" s="161">
        <f t="shared" si="18"/>
        <v>2.3839999999999999</v>
      </c>
      <c r="H26" s="162">
        <f t="shared" si="19"/>
        <v>2.6</v>
      </c>
      <c r="I26" s="163">
        <f t="shared" si="24"/>
        <v>5941.09</v>
      </c>
      <c r="J26" s="164">
        <f t="shared" si="25"/>
        <v>1.0039677610372704E-2</v>
      </c>
      <c r="K26" s="164">
        <f t="shared" si="26"/>
        <v>0.36267342498817084</v>
      </c>
      <c r="L26" s="164">
        <f t="shared" si="27"/>
        <v>0.14323970853833218</v>
      </c>
      <c r="M26" s="165">
        <f t="shared" si="28"/>
        <v>10.763999999999999</v>
      </c>
      <c r="N26" s="166">
        <f t="shared" si="29"/>
        <v>0.151</v>
      </c>
      <c r="O26" s="166">
        <f t="shared" si="30"/>
        <v>14.576000000000001</v>
      </c>
      <c r="P26" s="167">
        <f t="shared" si="31"/>
        <v>3.0000000000000002E-2</v>
      </c>
      <c r="Q26" s="168">
        <f t="shared" si="32"/>
        <v>84</v>
      </c>
      <c r="R26" s="169">
        <f t="shared" si="33"/>
        <v>24.340239652556928</v>
      </c>
      <c r="S26" s="141">
        <f t="shared" si="34"/>
        <v>9</v>
      </c>
      <c r="T26" s="141">
        <f t="shared" si="35"/>
        <v>866</v>
      </c>
      <c r="U26" t="s">
        <v>116</v>
      </c>
      <c r="V26" s="5" t="s">
        <v>120</v>
      </c>
      <c r="W26" t="s">
        <v>116</v>
      </c>
      <c r="X26" s="5" t="s">
        <v>120</v>
      </c>
      <c r="Y26" t="s">
        <v>229</v>
      </c>
      <c r="Z26" t="s">
        <v>198</v>
      </c>
      <c r="AA26" t="s">
        <v>48</v>
      </c>
      <c r="AB26">
        <v>516</v>
      </c>
      <c r="AC26" s="1">
        <v>5941.09</v>
      </c>
      <c r="AD26" s="1">
        <v>2491.7510000000002</v>
      </c>
      <c r="AE26" s="28">
        <v>2.3839999999999999</v>
      </c>
      <c r="AF26">
        <v>2.6</v>
      </c>
      <c r="AG26">
        <v>10.763999999999999</v>
      </c>
      <c r="AH26">
        <v>389.11239499999999</v>
      </c>
      <c r="AI26">
        <v>3.9065629999999998</v>
      </c>
      <c r="AJ26">
        <v>141.12072499999999</v>
      </c>
      <c r="AK26">
        <v>851</v>
      </c>
      <c r="AL26">
        <v>9</v>
      </c>
      <c r="AM26">
        <v>866</v>
      </c>
      <c r="AN26">
        <v>84</v>
      </c>
      <c r="AO26">
        <v>15.268312999999999</v>
      </c>
      <c r="AP26">
        <v>1126.5999999999999</v>
      </c>
      <c r="AQ26">
        <v>1.8</v>
      </c>
      <c r="AR26">
        <v>2</v>
      </c>
      <c r="AS26">
        <v>794</v>
      </c>
      <c r="AT26">
        <v>0.151</v>
      </c>
      <c r="AU26">
        <v>14.576000000000001</v>
      </c>
      <c r="AV26">
        <v>50656</v>
      </c>
      <c r="AW26">
        <v>0</v>
      </c>
      <c r="AX26" s="29">
        <v>0.57999999999999996</v>
      </c>
      <c r="AY26">
        <v>0.91692307692307684</v>
      </c>
      <c r="AZ26" t="s">
        <v>67</v>
      </c>
      <c r="BA26" t="s">
        <v>227</v>
      </c>
      <c r="BB26">
        <v>5</v>
      </c>
      <c r="BC26" t="s">
        <v>611</v>
      </c>
      <c r="BD26">
        <v>11</v>
      </c>
      <c r="BE26">
        <v>104056.61599999999</v>
      </c>
      <c r="BF26">
        <v>5.7094783862661848E-2</v>
      </c>
      <c r="BG26">
        <v>5.2351524895609937E-2</v>
      </c>
      <c r="BH26">
        <v>306103.62400000013</v>
      </c>
      <c r="BI26">
        <v>1.9408754206712685E-2</v>
      </c>
      <c r="BJ26">
        <v>1.7796334626462709E-2</v>
      </c>
      <c r="BK26">
        <v>1</v>
      </c>
      <c r="BL26" t="s">
        <v>66</v>
      </c>
      <c r="BM26">
        <v>2</v>
      </c>
      <c r="BN26" t="s">
        <v>556</v>
      </c>
    </row>
    <row r="27" spans="1:66">
      <c r="A27" s="142" t="str">
        <f t="shared" si="20"/>
        <v>선진여객</v>
      </c>
      <c r="B27" s="142" t="str">
        <f t="shared" si="21"/>
        <v>80</v>
      </c>
      <c r="C27" s="143" t="str">
        <f t="shared" si="22"/>
        <v>78바1139</v>
      </c>
      <c r="D27" s="131" t="str">
        <f t="shared" si="23"/>
        <v>중형</v>
      </c>
      <c r="E27" s="127" t="str">
        <f t="shared" si="16"/>
        <v>A</v>
      </c>
      <c r="F27" s="150">
        <f t="shared" si="17"/>
        <v>0.95192307692307687</v>
      </c>
      <c r="G27" s="151">
        <f t="shared" si="18"/>
        <v>2.4750000000000001</v>
      </c>
      <c r="H27" s="152">
        <f t="shared" si="19"/>
        <v>2.6</v>
      </c>
      <c r="I27" s="153">
        <f t="shared" si="24"/>
        <v>5811.6949999999997</v>
      </c>
      <c r="J27" s="154">
        <f t="shared" si="25"/>
        <v>6.6223673891858499E-3</v>
      </c>
      <c r="K27" s="154">
        <f t="shared" si="26"/>
        <v>0.36353400140157177</v>
      </c>
      <c r="L27" s="154">
        <f t="shared" si="27"/>
        <v>0.27341421048420472</v>
      </c>
      <c r="M27" s="155">
        <f t="shared" si="28"/>
        <v>10.423</v>
      </c>
      <c r="N27" s="156">
        <f t="shared" si="29"/>
        <v>0.24099999999999999</v>
      </c>
      <c r="O27" s="156">
        <f t="shared" si="30"/>
        <v>11.374000000000001</v>
      </c>
      <c r="P27" s="157">
        <f t="shared" si="31"/>
        <v>0</v>
      </c>
      <c r="Q27" s="158">
        <f t="shared" si="32"/>
        <v>79</v>
      </c>
      <c r="R27" s="159">
        <f t="shared" si="33"/>
        <v>24.362403958851917</v>
      </c>
      <c r="S27" s="144">
        <f t="shared" si="34"/>
        <v>14</v>
      </c>
      <c r="T27" s="144">
        <f t="shared" si="35"/>
        <v>661</v>
      </c>
      <c r="U27" t="s">
        <v>116</v>
      </c>
      <c r="V27" t="s">
        <v>120</v>
      </c>
      <c r="W27" t="s">
        <v>116</v>
      </c>
      <c r="X27" s="4" t="s">
        <v>120</v>
      </c>
      <c r="Y27" s="4" t="s">
        <v>230</v>
      </c>
      <c r="Z27" s="4" t="s">
        <v>198</v>
      </c>
      <c r="AA27" s="4" t="s">
        <v>48</v>
      </c>
      <c r="AB27" s="4">
        <v>516</v>
      </c>
      <c r="AC27" s="4">
        <v>5811.6949999999997</v>
      </c>
      <c r="AD27" s="4">
        <v>2348.268</v>
      </c>
      <c r="AE27" s="4">
        <v>2.4750000000000001</v>
      </c>
      <c r="AF27" s="4">
        <v>2.6</v>
      </c>
      <c r="AG27" s="4">
        <v>10.423</v>
      </c>
      <c r="AH27" s="4">
        <v>378.747637</v>
      </c>
      <c r="AI27" s="4">
        <v>2.5082059999999999</v>
      </c>
      <c r="AJ27" s="4">
        <v>137.68764400000001</v>
      </c>
      <c r="AK27" s="4">
        <v>1589</v>
      </c>
      <c r="AL27" s="4">
        <v>14</v>
      </c>
      <c r="AM27" s="4">
        <v>661</v>
      </c>
      <c r="AN27" s="4">
        <v>79</v>
      </c>
      <c r="AO27" s="4">
        <v>15.344504000000001</v>
      </c>
      <c r="AP27" s="4">
        <v>406.6</v>
      </c>
      <c r="AQ27" s="4">
        <v>0</v>
      </c>
      <c r="AR27" s="4">
        <v>5</v>
      </c>
      <c r="AS27" s="4">
        <v>128</v>
      </c>
      <c r="AT27" s="4">
        <v>0.24099999999999999</v>
      </c>
      <c r="AU27" s="4">
        <v>11.374000000000001</v>
      </c>
      <c r="AV27" s="4">
        <v>50855</v>
      </c>
      <c r="AW27" s="4">
        <v>0</v>
      </c>
      <c r="AX27" s="30">
        <v>0.59</v>
      </c>
      <c r="AY27">
        <v>0.95192307692307687</v>
      </c>
      <c r="AZ27" t="s">
        <v>597</v>
      </c>
      <c r="BA27" t="s">
        <v>227</v>
      </c>
      <c r="BB27">
        <v>5</v>
      </c>
      <c r="BC27" t="s">
        <v>652</v>
      </c>
      <c r="BD27">
        <v>12</v>
      </c>
      <c r="BE27">
        <v>104056.61599999999</v>
      </c>
      <c r="BF27">
        <v>5.5851278115751912E-2</v>
      </c>
      <c r="BG27">
        <v>5.316612051403307E-2</v>
      </c>
      <c r="BH27">
        <v>306103.62400000013</v>
      </c>
      <c r="BI27">
        <v>1.8986037878466925E-2</v>
      </c>
      <c r="BJ27">
        <v>1.8073247595848323E-2</v>
      </c>
      <c r="BK27">
        <v>1</v>
      </c>
      <c r="BL27" t="s">
        <v>68</v>
      </c>
      <c r="BM27">
        <v>2</v>
      </c>
      <c r="BN27" t="s">
        <v>556</v>
      </c>
    </row>
    <row r="28" spans="1:66">
      <c r="A28" s="139" t="str">
        <f t="shared" si="20"/>
        <v>선진여객</v>
      </c>
      <c r="B28" s="139" t="str">
        <f t="shared" si="21"/>
        <v>80</v>
      </c>
      <c r="C28" s="140" t="str">
        <f t="shared" si="22"/>
        <v>78바1140</v>
      </c>
      <c r="D28" s="114" t="str">
        <f t="shared" si="23"/>
        <v>중형</v>
      </c>
      <c r="E28" s="110" t="str">
        <f t="shared" si="16"/>
        <v>A</v>
      </c>
      <c r="F28" s="160">
        <f t="shared" si="17"/>
        <v>0.9503703703703702</v>
      </c>
      <c r="G28" s="161">
        <f t="shared" si="18"/>
        <v>2.5659999999999998</v>
      </c>
      <c r="H28" s="162">
        <f t="shared" si="19"/>
        <v>2.7</v>
      </c>
      <c r="I28" s="163">
        <f t="shared" si="24"/>
        <v>5110.732</v>
      </c>
      <c r="J28" s="164">
        <f t="shared" si="25"/>
        <v>7.5770882876872447E-3</v>
      </c>
      <c r="K28" s="164">
        <f t="shared" si="26"/>
        <v>0.36954418791952282</v>
      </c>
      <c r="L28" s="164">
        <f t="shared" si="27"/>
        <v>0.29447836435172103</v>
      </c>
      <c r="M28" s="165">
        <f t="shared" si="28"/>
        <v>10.519</v>
      </c>
      <c r="N28" s="166">
        <f t="shared" si="29"/>
        <v>0.13700000000000001</v>
      </c>
      <c r="O28" s="166">
        <f t="shared" si="30"/>
        <v>24.966999999999999</v>
      </c>
      <c r="P28" s="167">
        <f t="shared" si="31"/>
        <v>0.125</v>
      </c>
      <c r="Q28" s="168">
        <f t="shared" si="32"/>
        <v>81</v>
      </c>
      <c r="R28" s="169">
        <f t="shared" si="33"/>
        <v>24.563174549467281</v>
      </c>
      <c r="S28" s="141">
        <f t="shared" si="34"/>
        <v>7</v>
      </c>
      <c r="T28" s="141">
        <f t="shared" si="35"/>
        <v>1276</v>
      </c>
      <c r="U28" t="s">
        <v>116</v>
      </c>
      <c r="V28" t="s">
        <v>120</v>
      </c>
      <c r="W28" s="4" t="s">
        <v>116</v>
      </c>
      <c r="X28" s="4" t="s">
        <v>120</v>
      </c>
      <c r="Y28" s="4" t="s">
        <v>231</v>
      </c>
      <c r="Z28" s="4" t="s">
        <v>198</v>
      </c>
      <c r="AA28" s="4" t="s">
        <v>48</v>
      </c>
      <c r="AB28" s="4">
        <v>516</v>
      </c>
      <c r="AC28" s="4">
        <v>5110.732</v>
      </c>
      <c r="AD28" s="4">
        <v>1991.7660000000001</v>
      </c>
      <c r="AE28" s="4">
        <v>2.5659999999999998</v>
      </c>
      <c r="AF28" s="4">
        <v>2.7</v>
      </c>
      <c r="AG28" s="4">
        <v>10.519</v>
      </c>
      <c r="AH28" s="4">
        <v>334.037417</v>
      </c>
      <c r="AI28" s="4">
        <v>2.531031</v>
      </c>
      <c r="AJ28" s="4">
        <v>123.441586</v>
      </c>
      <c r="AK28" s="4">
        <v>1505</v>
      </c>
      <c r="AL28" s="4">
        <v>7</v>
      </c>
      <c r="AM28" s="4">
        <v>1276</v>
      </c>
      <c r="AN28" s="4">
        <v>81</v>
      </c>
      <c r="AO28" s="4">
        <v>15.299878</v>
      </c>
      <c r="AP28" s="4">
        <v>447.6</v>
      </c>
      <c r="AQ28" s="4">
        <v>7.5</v>
      </c>
      <c r="AR28" s="4">
        <v>4</v>
      </c>
      <c r="AS28" s="4">
        <v>295</v>
      </c>
      <c r="AT28" s="4">
        <v>0.13700000000000001</v>
      </c>
      <c r="AU28" s="4">
        <v>24.966999999999999</v>
      </c>
      <c r="AV28" s="4">
        <v>45382</v>
      </c>
      <c r="AW28" s="4">
        <v>0</v>
      </c>
      <c r="AX28" s="30">
        <v>0.61</v>
      </c>
      <c r="AY28">
        <v>0.9503703703703702</v>
      </c>
      <c r="AZ28" t="s">
        <v>597</v>
      </c>
      <c r="BA28" t="s">
        <v>227</v>
      </c>
      <c r="BB28">
        <v>7</v>
      </c>
      <c r="BC28" t="s">
        <v>653</v>
      </c>
      <c r="BD28">
        <v>10</v>
      </c>
      <c r="BE28">
        <v>104056.61599999999</v>
      </c>
      <c r="BF28">
        <v>4.9114916441257324E-2</v>
      </c>
      <c r="BG28">
        <v>4.6677361328987504E-2</v>
      </c>
      <c r="BH28">
        <v>306103.62400000013</v>
      </c>
      <c r="BI28">
        <v>1.6696084591275528E-2</v>
      </c>
      <c r="BJ28">
        <v>1.5867464096745554E-2</v>
      </c>
      <c r="BK28">
        <v>1</v>
      </c>
      <c r="BL28" t="s">
        <v>68</v>
      </c>
      <c r="BM28">
        <v>2</v>
      </c>
      <c r="BN28" t="s">
        <v>556</v>
      </c>
    </row>
    <row r="29" spans="1:66">
      <c r="A29" s="142" t="str">
        <f t="shared" si="20"/>
        <v>선진여객</v>
      </c>
      <c r="B29" s="142" t="str">
        <f t="shared" si="21"/>
        <v>80</v>
      </c>
      <c r="C29" s="143" t="str">
        <f t="shared" si="22"/>
        <v>78바1142</v>
      </c>
      <c r="D29" s="131" t="str">
        <f t="shared" si="23"/>
        <v>중형</v>
      </c>
      <c r="E29" s="127" t="str">
        <f t="shared" si="16"/>
        <v>D</v>
      </c>
      <c r="F29" s="150">
        <f t="shared" si="17"/>
        <v>0.8262962962962962</v>
      </c>
      <c r="G29" s="151">
        <f t="shared" si="18"/>
        <v>2.2309999999999999</v>
      </c>
      <c r="H29" s="152">
        <f t="shared" si="19"/>
        <v>2.7</v>
      </c>
      <c r="I29" s="153">
        <f t="shared" si="24"/>
        <v>5342.2879999999996</v>
      </c>
      <c r="J29" s="154">
        <f t="shared" si="25"/>
        <v>9.4999125569131711E-3</v>
      </c>
      <c r="K29" s="154">
        <f t="shared" si="26"/>
        <v>0.37902350472628321</v>
      </c>
      <c r="L29" s="154">
        <f t="shared" si="27"/>
        <v>0.21077111529741566</v>
      </c>
      <c r="M29" s="155">
        <f t="shared" si="28"/>
        <v>13.596</v>
      </c>
      <c r="N29" s="156">
        <f t="shared" si="29"/>
        <v>0.22500000000000001</v>
      </c>
      <c r="O29" s="156">
        <f t="shared" si="30"/>
        <v>23.510999999999999</v>
      </c>
      <c r="P29" s="157">
        <f t="shared" si="31"/>
        <v>0</v>
      </c>
      <c r="Q29" s="158">
        <f t="shared" si="32"/>
        <v>72</v>
      </c>
      <c r="R29" s="159">
        <f t="shared" si="33"/>
        <v>25.527586924249672</v>
      </c>
      <c r="S29" s="144">
        <f t="shared" si="34"/>
        <v>12</v>
      </c>
      <c r="T29" s="144">
        <f t="shared" si="35"/>
        <v>1256</v>
      </c>
      <c r="U29" t="s">
        <v>116</v>
      </c>
      <c r="V29" s="5" t="s">
        <v>120</v>
      </c>
      <c r="W29" t="s">
        <v>116</v>
      </c>
      <c r="X29" s="5" t="s">
        <v>120</v>
      </c>
      <c r="Y29" t="s">
        <v>232</v>
      </c>
      <c r="Z29" t="s">
        <v>198</v>
      </c>
      <c r="AA29" t="s">
        <v>48</v>
      </c>
      <c r="AB29">
        <v>516</v>
      </c>
      <c r="AC29" s="1">
        <v>5342.2879999999996</v>
      </c>
      <c r="AD29" s="1">
        <v>2394.683</v>
      </c>
      <c r="AE29" s="28">
        <v>2.2309999999999999</v>
      </c>
      <c r="AF29">
        <v>2.7</v>
      </c>
      <c r="AG29">
        <v>13.596</v>
      </c>
      <c r="AH29">
        <v>342.24546600000002</v>
      </c>
      <c r="AI29">
        <v>3.2513019999999999</v>
      </c>
      <c r="AJ29">
        <v>129.719076</v>
      </c>
      <c r="AK29">
        <v>1126</v>
      </c>
      <c r="AL29">
        <v>12</v>
      </c>
      <c r="AM29">
        <v>1256</v>
      </c>
      <c r="AN29">
        <v>72</v>
      </c>
      <c r="AO29">
        <v>15.609521000000001</v>
      </c>
      <c r="AP29">
        <v>1930.7</v>
      </c>
      <c r="AQ29">
        <v>0</v>
      </c>
      <c r="AR29">
        <v>3</v>
      </c>
      <c r="AS29">
        <v>237</v>
      </c>
      <c r="AT29">
        <v>0.22500000000000001</v>
      </c>
      <c r="AU29">
        <v>23.510999999999999</v>
      </c>
      <c r="AV29">
        <v>41009</v>
      </c>
      <c r="AW29">
        <v>0</v>
      </c>
      <c r="AX29" s="29">
        <v>0.6</v>
      </c>
      <c r="AY29">
        <v>0.8262962962962962</v>
      </c>
      <c r="AZ29" t="s">
        <v>66</v>
      </c>
      <c r="BA29" t="s">
        <v>227</v>
      </c>
      <c r="BB29">
        <v>1</v>
      </c>
      <c r="BC29" t="s">
        <v>539</v>
      </c>
      <c r="BD29">
        <v>9</v>
      </c>
      <c r="BE29">
        <v>104056.61599999999</v>
      </c>
      <c r="BF29">
        <v>5.1340205028385696E-2</v>
      </c>
      <c r="BG29">
        <v>4.2422221266047583E-2</v>
      </c>
      <c r="BH29">
        <v>306103.62400000013</v>
      </c>
      <c r="BI29">
        <v>1.7452547376570742E-2</v>
      </c>
      <c r="BJ29">
        <v>1.4420975258196045E-2</v>
      </c>
      <c r="BK29">
        <v>1</v>
      </c>
      <c r="BL29" t="s">
        <v>69</v>
      </c>
      <c r="BM29">
        <v>1</v>
      </c>
      <c r="BN29" t="s">
        <v>556</v>
      </c>
    </row>
    <row r="30" spans="1:66">
      <c r="A30" s="139" t="str">
        <f t="shared" si="20"/>
        <v>선진여객</v>
      </c>
      <c r="B30" s="139" t="str">
        <f t="shared" si="21"/>
        <v>80</v>
      </c>
      <c r="C30" s="140" t="str">
        <f t="shared" si="22"/>
        <v>78바1144</v>
      </c>
      <c r="D30" s="114" t="str">
        <f t="shared" si="23"/>
        <v>중형</v>
      </c>
      <c r="E30" s="110" t="str">
        <f t="shared" si="16"/>
        <v>B</v>
      </c>
      <c r="F30" s="160">
        <f t="shared" si="17"/>
        <v>0.94037037037037041</v>
      </c>
      <c r="G30" s="161">
        <f t="shared" si="18"/>
        <v>2.5390000000000001</v>
      </c>
      <c r="H30" s="162">
        <f t="shared" si="19"/>
        <v>2.7</v>
      </c>
      <c r="I30" s="163">
        <f t="shared" si="24"/>
        <v>5455.866</v>
      </c>
      <c r="J30" s="164">
        <f t="shared" si="25"/>
        <v>6.8600425157762561E-3</v>
      </c>
      <c r="K30" s="164">
        <f t="shared" si="26"/>
        <v>0.36176517737691899</v>
      </c>
      <c r="L30" s="164">
        <f t="shared" si="27"/>
        <v>0.20253429977935675</v>
      </c>
      <c r="M30" s="165">
        <f t="shared" si="28"/>
        <v>10.821999999999999</v>
      </c>
      <c r="N30" s="166">
        <f t="shared" si="29"/>
        <v>0.16500000000000001</v>
      </c>
      <c r="O30" s="166">
        <f t="shared" si="30"/>
        <v>20.858000000000001</v>
      </c>
      <c r="P30" s="167">
        <f t="shared" si="31"/>
        <v>0</v>
      </c>
      <c r="Q30" s="168">
        <f t="shared" si="32"/>
        <v>78</v>
      </c>
      <c r="R30" s="169">
        <f t="shared" si="33"/>
        <v>25.14316158588359</v>
      </c>
      <c r="S30" s="141">
        <f t="shared" si="34"/>
        <v>9</v>
      </c>
      <c r="T30" s="141">
        <f t="shared" si="35"/>
        <v>1138</v>
      </c>
      <c r="U30" t="s">
        <v>116</v>
      </c>
      <c r="V30" t="s">
        <v>120</v>
      </c>
      <c r="W30" t="s">
        <v>116</v>
      </c>
      <c r="X30" s="4" t="s">
        <v>120</v>
      </c>
      <c r="Y30" s="4" t="s">
        <v>233</v>
      </c>
      <c r="Z30" s="4" t="s">
        <v>198</v>
      </c>
      <c r="AA30" s="4" t="s">
        <v>48</v>
      </c>
      <c r="AB30" s="4">
        <v>516</v>
      </c>
      <c r="AC30" s="4">
        <v>5455.866</v>
      </c>
      <c r="AD30" s="4">
        <v>2148.4659999999999</v>
      </c>
      <c r="AE30" s="4">
        <v>2.5390000000000001</v>
      </c>
      <c r="AF30" s="4">
        <v>2.7</v>
      </c>
      <c r="AG30" s="4">
        <v>10.821999999999999</v>
      </c>
      <c r="AH30" s="4">
        <v>343.68183499999998</v>
      </c>
      <c r="AI30" s="4">
        <v>2.357672</v>
      </c>
      <c r="AJ30" s="4">
        <v>124.33212</v>
      </c>
      <c r="AK30" s="4">
        <v>1105</v>
      </c>
      <c r="AL30" s="4">
        <v>9</v>
      </c>
      <c r="AM30" s="4">
        <v>1138</v>
      </c>
      <c r="AN30" s="4">
        <v>78</v>
      </c>
      <c r="AO30" s="4">
        <v>15.874758</v>
      </c>
      <c r="AP30" s="4">
        <v>1094.0999999999999</v>
      </c>
      <c r="AQ30" s="4">
        <v>0</v>
      </c>
      <c r="AR30" s="4">
        <v>4</v>
      </c>
      <c r="AS30" s="4">
        <v>569</v>
      </c>
      <c r="AT30" s="4">
        <v>0.16500000000000001</v>
      </c>
      <c r="AU30" s="4">
        <v>20.858000000000001</v>
      </c>
      <c r="AV30" s="4">
        <v>45735</v>
      </c>
      <c r="AW30" s="4">
        <v>0</v>
      </c>
      <c r="AX30" s="30">
        <v>0.6</v>
      </c>
      <c r="AY30">
        <v>0.94037037037037041</v>
      </c>
      <c r="AZ30" t="s">
        <v>67</v>
      </c>
      <c r="BA30" t="s">
        <v>227</v>
      </c>
      <c r="BB30">
        <v>1</v>
      </c>
      <c r="BC30" t="s">
        <v>610</v>
      </c>
      <c r="BD30">
        <v>11</v>
      </c>
      <c r="BE30">
        <v>104056.61599999999</v>
      </c>
      <c r="BF30">
        <v>5.2431706985358817E-2</v>
      </c>
      <c r="BG30">
        <v>4.9305223716972608E-2</v>
      </c>
      <c r="BH30">
        <v>306103.62400000013</v>
      </c>
      <c r="BI30">
        <v>1.782359166058092E-2</v>
      </c>
      <c r="BJ30">
        <v>1.6760777491190725E-2</v>
      </c>
      <c r="BK30">
        <v>1</v>
      </c>
      <c r="BL30" t="s">
        <v>68</v>
      </c>
      <c r="BM30">
        <v>1</v>
      </c>
      <c r="BN30" t="s">
        <v>556</v>
      </c>
    </row>
    <row r="31" spans="1:66">
      <c r="A31" s="142" t="str">
        <f t="shared" si="20"/>
        <v>선진여객</v>
      </c>
      <c r="B31" s="142" t="str">
        <f t="shared" si="21"/>
        <v>80</v>
      </c>
      <c r="C31" s="143" t="str">
        <f t="shared" si="22"/>
        <v>78바1145</v>
      </c>
      <c r="D31" s="131" t="str">
        <f t="shared" si="23"/>
        <v>중형</v>
      </c>
      <c r="E31" s="127" t="str">
        <f t="shared" si="16"/>
        <v>C</v>
      </c>
      <c r="F31" s="150">
        <f t="shared" si="17"/>
        <v>0.89074074074074061</v>
      </c>
      <c r="G31" s="151">
        <f t="shared" si="18"/>
        <v>2.4049999999999998</v>
      </c>
      <c r="H31" s="152">
        <f t="shared" si="19"/>
        <v>2.7</v>
      </c>
      <c r="I31" s="153">
        <f t="shared" si="24"/>
        <v>5499.4979999999996</v>
      </c>
      <c r="J31" s="154">
        <f t="shared" si="25"/>
        <v>6.9550172879717532E-3</v>
      </c>
      <c r="K31" s="154">
        <f t="shared" si="26"/>
        <v>0.37115203872238101</v>
      </c>
      <c r="L31" s="154">
        <f t="shared" si="27"/>
        <v>0.25111382893493189</v>
      </c>
      <c r="M31" s="155">
        <f t="shared" si="28"/>
        <v>12.733000000000001</v>
      </c>
      <c r="N31" s="156">
        <f t="shared" si="29"/>
        <v>0.27300000000000002</v>
      </c>
      <c r="O31" s="156">
        <f t="shared" si="30"/>
        <v>19.074000000000002</v>
      </c>
      <c r="P31" s="157">
        <f t="shared" si="31"/>
        <v>2.5000000000000001E-2</v>
      </c>
      <c r="Q31" s="158">
        <f t="shared" si="32"/>
        <v>85</v>
      </c>
      <c r="R31" s="159">
        <f t="shared" si="33"/>
        <v>25.107678515259678</v>
      </c>
      <c r="S31" s="144">
        <f t="shared" si="34"/>
        <v>15</v>
      </c>
      <c r="T31" s="144">
        <f t="shared" si="35"/>
        <v>1049</v>
      </c>
      <c r="U31" t="s">
        <v>116</v>
      </c>
      <c r="V31" t="s">
        <v>120</v>
      </c>
      <c r="W31" s="4" t="s">
        <v>116</v>
      </c>
      <c r="X31" s="4" t="s">
        <v>120</v>
      </c>
      <c r="Y31" s="4" t="s">
        <v>234</v>
      </c>
      <c r="Z31" s="4" t="s">
        <v>198</v>
      </c>
      <c r="AA31" s="4" t="s">
        <v>48</v>
      </c>
      <c r="AB31" s="4">
        <v>516</v>
      </c>
      <c r="AC31" s="4">
        <v>5499.4979999999996</v>
      </c>
      <c r="AD31" s="4">
        <v>2286.9540000000002</v>
      </c>
      <c r="AE31" s="4">
        <v>2.4049999999999998</v>
      </c>
      <c r="AF31" s="4">
        <v>2.7</v>
      </c>
      <c r="AG31" s="4">
        <v>12.733000000000001</v>
      </c>
      <c r="AH31" s="4">
        <v>352.20933300000002</v>
      </c>
      <c r="AI31" s="4">
        <v>2.4496220000000002</v>
      </c>
      <c r="AJ31" s="4">
        <v>130.72321199999999</v>
      </c>
      <c r="AK31" s="4">
        <v>1381</v>
      </c>
      <c r="AL31" s="4">
        <v>15</v>
      </c>
      <c r="AM31" s="4">
        <v>1049</v>
      </c>
      <c r="AN31" s="4">
        <v>85</v>
      </c>
      <c r="AO31" s="4">
        <v>15.614288</v>
      </c>
      <c r="AP31" s="4">
        <v>2603.1</v>
      </c>
      <c r="AQ31" s="4">
        <v>1.5</v>
      </c>
      <c r="AR31" s="4">
        <v>1</v>
      </c>
      <c r="AS31" s="4">
        <v>566</v>
      </c>
      <c r="AT31" s="4">
        <v>0.27300000000000002</v>
      </c>
      <c r="AU31" s="4">
        <v>19.074000000000002</v>
      </c>
      <c r="AV31" s="4">
        <v>43320</v>
      </c>
      <c r="AW31" s="4">
        <v>0</v>
      </c>
      <c r="AX31" s="4">
        <v>0.63</v>
      </c>
      <c r="AY31">
        <v>0.89074074074074061</v>
      </c>
      <c r="AZ31" t="s">
        <v>68</v>
      </c>
      <c r="BA31" t="s">
        <v>227</v>
      </c>
      <c r="BB31">
        <v>2</v>
      </c>
      <c r="BC31" t="s">
        <v>533</v>
      </c>
      <c r="BD31">
        <v>8</v>
      </c>
      <c r="BE31">
        <v>104056.61599999999</v>
      </c>
      <c r="BF31">
        <v>5.2851017180877764E-2</v>
      </c>
      <c r="BG31">
        <v>4.7076554192596667E-2</v>
      </c>
      <c r="BH31">
        <v>306103.62400000013</v>
      </c>
      <c r="BI31">
        <v>1.7966131626066594E-2</v>
      </c>
      <c r="BJ31">
        <v>1.6003165392848205E-2</v>
      </c>
      <c r="BK31">
        <v>1</v>
      </c>
      <c r="BL31" t="s">
        <v>66</v>
      </c>
      <c r="BM31">
        <v>1</v>
      </c>
      <c r="BN31" t="s">
        <v>556</v>
      </c>
    </row>
    <row r="32" spans="1:66">
      <c r="A32" s="139" t="str">
        <f t="shared" si="20"/>
        <v>선진여객</v>
      </c>
      <c r="B32" s="139" t="str">
        <f t="shared" si="21"/>
        <v>80</v>
      </c>
      <c r="C32" s="140" t="str">
        <f t="shared" si="22"/>
        <v>78바1146</v>
      </c>
      <c r="D32" s="114" t="str">
        <f t="shared" si="23"/>
        <v>중형</v>
      </c>
      <c r="E32" s="110" t="str">
        <f t="shared" si="16"/>
        <v>B</v>
      </c>
      <c r="F32" s="160">
        <f t="shared" si="17"/>
        <v>0.93259259259259242</v>
      </c>
      <c r="G32" s="161">
        <f t="shared" si="18"/>
        <v>2.5179999999999998</v>
      </c>
      <c r="H32" s="162">
        <f t="shared" si="19"/>
        <v>2.7</v>
      </c>
      <c r="I32" s="163">
        <f t="shared" si="24"/>
        <v>5371.692</v>
      </c>
      <c r="J32" s="164">
        <f t="shared" si="25"/>
        <v>6.2123120816511635E-3</v>
      </c>
      <c r="K32" s="164">
        <f t="shared" si="26"/>
        <v>0.35365107629961939</v>
      </c>
      <c r="L32" s="164">
        <f t="shared" si="27"/>
        <v>0.21576069514037663</v>
      </c>
      <c r="M32" s="165">
        <f t="shared" si="28"/>
        <v>10.176</v>
      </c>
      <c r="N32" s="166">
        <f t="shared" si="29"/>
        <v>0.24199999999999999</v>
      </c>
      <c r="O32" s="166">
        <f t="shared" si="30"/>
        <v>14.744</v>
      </c>
      <c r="P32" s="167">
        <f t="shared" si="31"/>
        <v>0.105</v>
      </c>
      <c r="Q32" s="168">
        <f t="shared" si="32"/>
        <v>84</v>
      </c>
      <c r="R32" s="169">
        <f t="shared" si="33"/>
        <v>24.027181077017971</v>
      </c>
      <c r="S32" s="141">
        <f t="shared" si="34"/>
        <v>13</v>
      </c>
      <c r="T32" s="141">
        <f t="shared" si="35"/>
        <v>792</v>
      </c>
      <c r="U32" t="s">
        <v>116</v>
      </c>
      <c r="V32" s="5" t="s">
        <v>120</v>
      </c>
      <c r="W32" t="s">
        <v>116</v>
      </c>
      <c r="X32" s="5" t="s">
        <v>120</v>
      </c>
      <c r="Y32" t="s">
        <v>235</v>
      </c>
      <c r="Z32" t="s">
        <v>198</v>
      </c>
      <c r="AA32" t="s">
        <v>48</v>
      </c>
      <c r="AB32">
        <v>516</v>
      </c>
      <c r="AC32" s="1">
        <v>5371.692</v>
      </c>
      <c r="AD32" s="1">
        <v>2133.4369999999999</v>
      </c>
      <c r="AE32" s="28">
        <v>2.5179999999999998</v>
      </c>
      <c r="AF32">
        <v>2.7</v>
      </c>
      <c r="AG32">
        <v>10.176</v>
      </c>
      <c r="AH32">
        <v>349.24935699999997</v>
      </c>
      <c r="AI32">
        <v>2.1696460000000002</v>
      </c>
      <c r="AJ32">
        <v>123.512411</v>
      </c>
      <c r="AK32">
        <v>1159</v>
      </c>
      <c r="AL32">
        <v>13</v>
      </c>
      <c r="AM32">
        <v>792</v>
      </c>
      <c r="AN32">
        <v>84</v>
      </c>
      <c r="AO32">
        <v>15.380678</v>
      </c>
      <c r="AP32">
        <v>847.4</v>
      </c>
      <c r="AQ32">
        <v>6.3</v>
      </c>
      <c r="AR32">
        <v>3</v>
      </c>
      <c r="AS32">
        <v>445</v>
      </c>
      <c r="AT32">
        <v>0.24199999999999999</v>
      </c>
      <c r="AU32">
        <v>14.744</v>
      </c>
      <c r="AV32">
        <v>45213</v>
      </c>
      <c r="AW32">
        <v>0</v>
      </c>
      <c r="AX32">
        <v>0.6</v>
      </c>
      <c r="AY32">
        <v>0.93259259259259242</v>
      </c>
      <c r="AZ32" t="s">
        <v>67</v>
      </c>
      <c r="BA32" t="s">
        <v>227</v>
      </c>
      <c r="BB32">
        <v>2</v>
      </c>
      <c r="BC32" t="s">
        <v>612</v>
      </c>
      <c r="BD32">
        <v>9</v>
      </c>
      <c r="BE32">
        <v>104056.61599999999</v>
      </c>
      <c r="BF32">
        <v>5.1622781967078389E-2</v>
      </c>
      <c r="BG32">
        <v>4.8143024071519762E-2</v>
      </c>
      <c r="BH32">
        <v>306103.62400000013</v>
      </c>
      <c r="BI32">
        <v>1.7548606350377603E-2</v>
      </c>
      <c r="BJ32">
        <v>1.636570029268548E-2</v>
      </c>
      <c r="BK32">
        <v>1</v>
      </c>
      <c r="BL32" t="s">
        <v>68</v>
      </c>
      <c r="BM32">
        <v>1</v>
      </c>
      <c r="BN32" t="s">
        <v>556</v>
      </c>
    </row>
    <row r="33" spans="1:66">
      <c r="A33" s="142" t="str">
        <f t="shared" si="20"/>
        <v>선진여객</v>
      </c>
      <c r="B33" s="142" t="str">
        <f t="shared" si="21"/>
        <v>80</v>
      </c>
      <c r="C33" s="143" t="str">
        <f t="shared" si="22"/>
        <v>78바1147</v>
      </c>
      <c r="D33" s="131" t="str">
        <f t="shared" si="23"/>
        <v>중형</v>
      </c>
      <c r="E33" s="127" t="str">
        <f t="shared" si="16"/>
        <v>B</v>
      </c>
      <c r="F33" s="150">
        <f t="shared" si="17"/>
        <v>0.9176923076923077</v>
      </c>
      <c r="G33" s="151">
        <f t="shared" si="18"/>
        <v>2.3860000000000001</v>
      </c>
      <c r="H33" s="152">
        <f t="shared" si="19"/>
        <v>2.6</v>
      </c>
      <c r="I33" s="153">
        <f t="shared" si="24"/>
        <v>4998.4750000000004</v>
      </c>
      <c r="J33" s="154">
        <f t="shared" si="25"/>
        <v>7.8920613903083157E-3</v>
      </c>
      <c r="K33" s="154">
        <f t="shared" si="26"/>
        <v>0.34161555122962634</v>
      </c>
      <c r="L33" s="154">
        <f t="shared" si="27"/>
        <v>0.17045198785629614</v>
      </c>
      <c r="M33" s="155">
        <f t="shared" si="28"/>
        <v>10.414999999999999</v>
      </c>
      <c r="N33" s="156">
        <f t="shared" si="29"/>
        <v>0.14000000000000001</v>
      </c>
      <c r="O33" s="156">
        <f t="shared" si="30"/>
        <v>13.423999999999999</v>
      </c>
      <c r="P33" s="157">
        <f t="shared" si="31"/>
        <v>0.23333333333333334</v>
      </c>
      <c r="Q33" s="158">
        <f t="shared" si="32"/>
        <v>86</v>
      </c>
      <c r="R33" s="159">
        <f t="shared" si="33"/>
        <v>23.878691455877224</v>
      </c>
      <c r="S33" s="144">
        <f t="shared" si="34"/>
        <v>7</v>
      </c>
      <c r="T33" s="144">
        <f t="shared" si="35"/>
        <v>671</v>
      </c>
      <c r="U33" t="s">
        <v>116</v>
      </c>
      <c r="V33" t="s">
        <v>120</v>
      </c>
      <c r="W33" t="s">
        <v>116</v>
      </c>
      <c r="X33" s="4" t="s">
        <v>120</v>
      </c>
      <c r="Y33" s="4" t="s">
        <v>236</v>
      </c>
      <c r="Z33" s="4" t="s">
        <v>198</v>
      </c>
      <c r="AA33" s="4" t="s">
        <v>48</v>
      </c>
      <c r="AB33" s="4">
        <v>516</v>
      </c>
      <c r="AC33" s="4">
        <v>4998.4750000000004</v>
      </c>
      <c r="AD33" s="4">
        <v>2095.1019999999999</v>
      </c>
      <c r="AE33" s="4">
        <v>2.3860000000000001</v>
      </c>
      <c r="AF33" s="4">
        <v>2.6</v>
      </c>
      <c r="AG33" s="4">
        <v>10.414999999999999</v>
      </c>
      <c r="AH33" s="4">
        <v>321.79906799999998</v>
      </c>
      <c r="AI33" s="4">
        <v>2.5396580000000002</v>
      </c>
      <c r="AJ33" s="4">
        <v>109.931566</v>
      </c>
      <c r="AK33" s="4">
        <v>852</v>
      </c>
      <c r="AL33" s="4">
        <v>7</v>
      </c>
      <c r="AM33" s="4">
        <v>671</v>
      </c>
      <c r="AN33" s="4">
        <v>86</v>
      </c>
      <c r="AO33" s="4">
        <v>15.532907</v>
      </c>
      <c r="AP33" s="4">
        <v>1652.1</v>
      </c>
      <c r="AQ33" s="4">
        <v>14</v>
      </c>
      <c r="AR33" s="4">
        <v>8</v>
      </c>
      <c r="AS33" s="4">
        <v>1096</v>
      </c>
      <c r="AT33" s="4">
        <v>0.14000000000000001</v>
      </c>
      <c r="AU33" s="4">
        <v>13.423999999999999</v>
      </c>
      <c r="AV33" s="4">
        <v>43268</v>
      </c>
      <c r="AW33" s="4">
        <v>0</v>
      </c>
      <c r="AX33" s="4">
        <v>0.57999999999999996</v>
      </c>
      <c r="AY33">
        <v>0.9176923076923077</v>
      </c>
      <c r="AZ33" t="s">
        <v>67</v>
      </c>
      <c r="BA33" t="s">
        <v>227</v>
      </c>
      <c r="BB33">
        <v>4</v>
      </c>
      <c r="BC33" t="s">
        <v>609</v>
      </c>
      <c r="BD33">
        <v>9</v>
      </c>
      <c r="BE33">
        <v>104056.61599999999</v>
      </c>
      <c r="BF33">
        <v>4.8036109496391852E-2</v>
      </c>
      <c r="BG33">
        <v>4.4082368176304218E-2</v>
      </c>
      <c r="BH33">
        <v>306103.62400000013</v>
      </c>
      <c r="BI33">
        <v>1.6329355839315374E-2</v>
      </c>
      <c r="BJ33">
        <v>1.4985324243310186E-2</v>
      </c>
      <c r="BK33">
        <v>1</v>
      </c>
      <c r="BL33" t="s">
        <v>68</v>
      </c>
      <c r="BM33">
        <v>1</v>
      </c>
      <c r="BN33" t="s">
        <v>556</v>
      </c>
    </row>
    <row r="34" spans="1:66">
      <c r="A34" s="139" t="str">
        <f t="shared" si="20"/>
        <v>선진여객</v>
      </c>
      <c r="B34" s="139" t="str">
        <f t="shared" si="21"/>
        <v>80</v>
      </c>
      <c r="C34" s="140" t="str">
        <f t="shared" si="22"/>
        <v>78바1149</v>
      </c>
      <c r="D34" s="114" t="str">
        <f t="shared" si="23"/>
        <v>중형</v>
      </c>
      <c r="E34" s="110" t="str">
        <f t="shared" si="16"/>
        <v>C</v>
      </c>
      <c r="F34" s="160">
        <f t="shared" si="17"/>
        <v>0.86592592592592588</v>
      </c>
      <c r="G34" s="161">
        <f t="shared" si="18"/>
        <v>2.3380000000000001</v>
      </c>
      <c r="H34" s="162">
        <f t="shared" si="19"/>
        <v>2.7</v>
      </c>
      <c r="I34" s="163">
        <f t="shared" si="24"/>
        <v>5378.4939999999997</v>
      </c>
      <c r="J34" s="164">
        <f t="shared" si="25"/>
        <v>1.1642501307530797E-2</v>
      </c>
      <c r="K34" s="164">
        <f t="shared" si="26"/>
        <v>0.34697700025139405</v>
      </c>
      <c r="L34" s="164">
        <f t="shared" si="27"/>
        <v>0.18239306393202262</v>
      </c>
      <c r="M34" s="165">
        <f t="shared" si="28"/>
        <v>10.692</v>
      </c>
      <c r="N34" s="166">
        <f t="shared" si="29"/>
        <v>0.14899999999999999</v>
      </c>
      <c r="O34" s="166">
        <f t="shared" si="30"/>
        <v>25.620999999999999</v>
      </c>
      <c r="P34" s="167">
        <f t="shared" si="31"/>
        <v>0.12000000000000001</v>
      </c>
      <c r="Q34" s="168">
        <f t="shared" si="32"/>
        <v>83</v>
      </c>
      <c r="R34" s="169">
        <f t="shared" si="33"/>
        <v>24.190090490153981</v>
      </c>
      <c r="S34" s="141">
        <f t="shared" si="34"/>
        <v>8</v>
      </c>
      <c r="T34" s="141">
        <f t="shared" si="35"/>
        <v>1378</v>
      </c>
      <c r="U34" t="s">
        <v>116</v>
      </c>
      <c r="V34" t="s">
        <v>120</v>
      </c>
      <c r="W34" s="4" t="s">
        <v>116</v>
      </c>
      <c r="X34" s="4" t="s">
        <v>120</v>
      </c>
      <c r="Y34" s="4" t="s">
        <v>238</v>
      </c>
      <c r="Z34" s="4" t="s">
        <v>198</v>
      </c>
      <c r="AA34" s="4" t="s">
        <v>48</v>
      </c>
      <c r="AB34" s="4">
        <v>516</v>
      </c>
      <c r="AC34" s="4">
        <v>5378.4939999999997</v>
      </c>
      <c r="AD34" s="4">
        <v>2300.337</v>
      </c>
      <c r="AE34" s="4">
        <v>2.3380000000000001</v>
      </c>
      <c r="AF34" s="4">
        <v>2.7</v>
      </c>
      <c r="AG34" s="4">
        <v>10.692</v>
      </c>
      <c r="AH34" s="4">
        <v>346.66296299999999</v>
      </c>
      <c r="AI34" s="4">
        <v>4.0360240000000003</v>
      </c>
      <c r="AJ34" s="4">
        <v>120.284075</v>
      </c>
      <c r="AK34" s="4">
        <v>981</v>
      </c>
      <c r="AL34" s="4">
        <v>8</v>
      </c>
      <c r="AM34" s="4">
        <v>1378</v>
      </c>
      <c r="AN34" s="4">
        <v>83</v>
      </c>
      <c r="AO34" s="4">
        <v>15.515052000000001</v>
      </c>
      <c r="AP34" s="4">
        <v>1174.7</v>
      </c>
      <c r="AQ34" s="4">
        <v>7.2</v>
      </c>
      <c r="AR34" s="4">
        <v>9</v>
      </c>
      <c r="AS34" s="4">
        <v>1522</v>
      </c>
      <c r="AT34" s="4">
        <v>0.14899999999999999</v>
      </c>
      <c r="AU34" s="4">
        <v>25.620999999999999</v>
      </c>
      <c r="AV34" s="4">
        <v>42107</v>
      </c>
      <c r="AW34" s="4">
        <v>0</v>
      </c>
      <c r="AX34" s="4">
        <v>0.56999999999999995</v>
      </c>
      <c r="AY34">
        <v>0.86592592592592588</v>
      </c>
      <c r="AZ34" t="s">
        <v>68</v>
      </c>
      <c r="BA34" t="s">
        <v>227</v>
      </c>
      <c r="BB34">
        <v>4</v>
      </c>
      <c r="BC34" t="s">
        <v>544</v>
      </c>
      <c r="BD34">
        <v>9</v>
      </c>
      <c r="BE34">
        <v>104056.61599999999</v>
      </c>
      <c r="BF34">
        <v>5.1688150227756781E-2</v>
      </c>
      <c r="BG34">
        <v>4.4758109345368648E-2</v>
      </c>
      <c r="BH34">
        <v>306103.62400000013</v>
      </c>
      <c r="BI34">
        <v>1.7570827583537521E-2</v>
      </c>
      <c r="BJ34">
        <v>1.5215035144559526E-2</v>
      </c>
      <c r="BK34">
        <v>1</v>
      </c>
      <c r="BL34" t="s">
        <v>69</v>
      </c>
      <c r="BM34">
        <v>2</v>
      </c>
      <c r="BN34" t="s">
        <v>556</v>
      </c>
    </row>
    <row r="35" spans="1:66">
      <c r="A35" s="142" t="str">
        <f t="shared" si="20"/>
        <v>선진여객</v>
      </c>
      <c r="B35" s="142" t="str">
        <f t="shared" si="21"/>
        <v>80</v>
      </c>
      <c r="C35" s="143" t="str">
        <f t="shared" si="22"/>
        <v>78바1150</v>
      </c>
      <c r="D35" s="131" t="str">
        <f t="shared" si="23"/>
        <v>중형</v>
      </c>
      <c r="E35" s="127" t="str">
        <f t="shared" si="16"/>
        <v>A</v>
      </c>
      <c r="F35" s="150">
        <f t="shared" si="17"/>
        <v>0.97370370370370363</v>
      </c>
      <c r="G35" s="151">
        <f t="shared" si="18"/>
        <v>2.629</v>
      </c>
      <c r="H35" s="152">
        <f t="shared" si="19"/>
        <v>2.7</v>
      </c>
      <c r="I35" s="153">
        <f t="shared" si="24"/>
        <v>5684.0889999999999</v>
      </c>
      <c r="J35" s="154">
        <f t="shared" si="25"/>
        <v>8.1540751144546578E-3</v>
      </c>
      <c r="K35" s="154">
        <f t="shared" si="26"/>
        <v>0.36146886992298971</v>
      </c>
      <c r="L35" s="154">
        <f t="shared" si="27"/>
        <v>0.31051589797415208</v>
      </c>
      <c r="M35" s="155">
        <f t="shared" si="28"/>
        <v>10.432</v>
      </c>
      <c r="N35" s="156">
        <f t="shared" si="29"/>
        <v>0.123</v>
      </c>
      <c r="O35" s="156">
        <f t="shared" si="30"/>
        <v>16.062000000000001</v>
      </c>
      <c r="P35" s="157">
        <f t="shared" si="31"/>
        <v>0.25</v>
      </c>
      <c r="Q35" s="158">
        <f t="shared" si="32"/>
        <v>87</v>
      </c>
      <c r="R35" s="159">
        <f t="shared" si="33"/>
        <v>24.636715345147046</v>
      </c>
      <c r="S35" s="144">
        <f t="shared" si="34"/>
        <v>7</v>
      </c>
      <c r="T35" s="144">
        <f t="shared" si="35"/>
        <v>913</v>
      </c>
      <c r="U35" t="s">
        <v>116</v>
      </c>
      <c r="V35" t="s">
        <v>120</v>
      </c>
      <c r="W35" t="s">
        <v>116</v>
      </c>
      <c r="X35" s="4" t="s">
        <v>120</v>
      </c>
      <c r="Y35" s="4" t="s">
        <v>239</v>
      </c>
      <c r="Z35" s="4" t="s">
        <v>198</v>
      </c>
      <c r="AA35" s="4" t="s">
        <v>48</v>
      </c>
      <c r="AB35" s="4">
        <v>516</v>
      </c>
      <c r="AC35" s="4">
        <v>5684.0889999999999</v>
      </c>
      <c r="AD35" s="4">
        <v>2162.2950000000001</v>
      </c>
      <c r="AE35" s="4">
        <v>2.629</v>
      </c>
      <c r="AF35" s="4">
        <v>2.7</v>
      </c>
      <c r="AG35" s="4">
        <v>10.432</v>
      </c>
      <c r="AH35" s="4">
        <v>365.997119</v>
      </c>
      <c r="AI35" s="4">
        <v>2.9843679999999999</v>
      </c>
      <c r="AJ35" s="4">
        <v>132.29656499999999</v>
      </c>
      <c r="AK35" s="4">
        <v>1765</v>
      </c>
      <c r="AL35" s="4">
        <v>7</v>
      </c>
      <c r="AM35" s="4">
        <v>913</v>
      </c>
      <c r="AN35" s="4">
        <v>87</v>
      </c>
      <c r="AO35" s="4">
        <v>15.530419999999999</v>
      </c>
      <c r="AP35" s="4">
        <v>1937.1</v>
      </c>
      <c r="AQ35" s="4">
        <v>15</v>
      </c>
      <c r="AR35" s="4">
        <v>1</v>
      </c>
      <c r="AS35" s="4">
        <v>825</v>
      </c>
      <c r="AT35" s="4">
        <v>0.123</v>
      </c>
      <c r="AU35" s="4">
        <v>16.062000000000001</v>
      </c>
      <c r="AV35" s="4">
        <v>46506</v>
      </c>
      <c r="AW35" s="4">
        <v>0</v>
      </c>
      <c r="AX35" s="4">
        <v>0.62</v>
      </c>
      <c r="AY35">
        <v>0.97370370370370363</v>
      </c>
      <c r="AZ35" t="s">
        <v>597</v>
      </c>
      <c r="BA35" t="s">
        <v>227</v>
      </c>
      <c r="BB35">
        <v>2</v>
      </c>
      <c r="BC35" t="s">
        <v>654</v>
      </c>
      <c r="BD35">
        <v>10</v>
      </c>
      <c r="BE35">
        <v>104056.61599999999</v>
      </c>
      <c r="BF35">
        <v>5.4624964932551721E-2</v>
      </c>
      <c r="BG35">
        <v>5.3188530669510542E-2</v>
      </c>
      <c r="BH35">
        <v>306103.62400000013</v>
      </c>
      <c r="BI35">
        <v>1.8569165976290426E-2</v>
      </c>
      <c r="BJ35">
        <v>1.8080865685802788E-2</v>
      </c>
      <c r="BK35">
        <v>1</v>
      </c>
      <c r="BL35" t="s">
        <v>68</v>
      </c>
      <c r="BM35">
        <v>2</v>
      </c>
      <c r="BN35" t="s">
        <v>556</v>
      </c>
    </row>
    <row r="36" spans="1:66">
      <c r="A36" s="139" t="str">
        <f t="shared" si="20"/>
        <v>선진여객</v>
      </c>
      <c r="B36" s="139" t="str">
        <f t="shared" si="21"/>
        <v>80</v>
      </c>
      <c r="C36" s="140" t="str">
        <f t="shared" si="22"/>
        <v>78바1152</v>
      </c>
      <c r="D36" s="114" t="str">
        <f t="shared" si="23"/>
        <v>중형</v>
      </c>
      <c r="E36" s="110" t="str">
        <f t="shared" si="16"/>
        <v>A</v>
      </c>
      <c r="F36" s="160">
        <f t="shared" si="17"/>
        <v>0.99629629629629624</v>
      </c>
      <c r="G36" s="161">
        <f t="shared" si="18"/>
        <v>2.69</v>
      </c>
      <c r="H36" s="162">
        <f t="shared" si="19"/>
        <v>2.7</v>
      </c>
      <c r="I36" s="163">
        <f t="shared" si="24"/>
        <v>5293.7359999999999</v>
      </c>
      <c r="J36" s="164">
        <f t="shared" si="25"/>
        <v>1.1554450604656411E-2</v>
      </c>
      <c r="K36" s="164">
        <f t="shared" si="26"/>
        <v>0.34006675048097468</v>
      </c>
      <c r="L36" s="164">
        <f t="shared" si="27"/>
        <v>0.18474665151416694</v>
      </c>
      <c r="M36" s="165">
        <f t="shared" si="28"/>
        <v>9.7170000000000005</v>
      </c>
      <c r="N36" s="166">
        <f t="shared" si="29"/>
        <v>0.20799999999999999</v>
      </c>
      <c r="O36" s="166">
        <f t="shared" si="30"/>
        <v>13.922000000000001</v>
      </c>
      <c r="P36" s="167">
        <f t="shared" si="31"/>
        <v>0</v>
      </c>
      <c r="Q36" s="168">
        <f t="shared" si="32"/>
        <v>80</v>
      </c>
      <c r="R36" s="169">
        <f t="shared" si="33"/>
        <v>23.415800310358428</v>
      </c>
      <c r="S36" s="141">
        <f t="shared" si="34"/>
        <v>11</v>
      </c>
      <c r="T36" s="141">
        <f t="shared" si="35"/>
        <v>737</v>
      </c>
      <c r="U36" t="s">
        <v>116</v>
      </c>
      <c r="V36" s="5" t="s">
        <v>120</v>
      </c>
      <c r="W36" t="s">
        <v>116</v>
      </c>
      <c r="X36" s="5" t="s">
        <v>120</v>
      </c>
      <c r="Y36" t="s">
        <v>240</v>
      </c>
      <c r="Z36" t="s">
        <v>198</v>
      </c>
      <c r="AA36" t="s">
        <v>48</v>
      </c>
      <c r="AB36">
        <v>516</v>
      </c>
      <c r="AC36" s="1">
        <v>5293.7359999999999</v>
      </c>
      <c r="AD36" s="1">
        <v>1968.2860000000001</v>
      </c>
      <c r="AE36" s="28">
        <v>2.69</v>
      </c>
      <c r="AF36">
        <v>2.7</v>
      </c>
      <c r="AG36">
        <v>9.7170000000000005</v>
      </c>
      <c r="AH36">
        <v>348.67793699999999</v>
      </c>
      <c r="AI36">
        <v>4.0287819999999996</v>
      </c>
      <c r="AJ36">
        <v>118.573773</v>
      </c>
      <c r="AK36">
        <v>978</v>
      </c>
      <c r="AL36">
        <v>11</v>
      </c>
      <c r="AM36">
        <v>737</v>
      </c>
      <c r="AN36">
        <v>80</v>
      </c>
      <c r="AO36">
        <v>15.182308000000001</v>
      </c>
      <c r="AP36">
        <v>1148.7</v>
      </c>
      <c r="AQ36">
        <v>0</v>
      </c>
      <c r="AR36">
        <v>3</v>
      </c>
      <c r="AS36">
        <v>123</v>
      </c>
      <c r="AT36">
        <v>0.20799999999999999</v>
      </c>
      <c r="AU36">
        <v>13.922000000000001</v>
      </c>
      <c r="AV36">
        <v>45113</v>
      </c>
      <c r="AW36">
        <v>0</v>
      </c>
      <c r="AX36">
        <v>0.64</v>
      </c>
      <c r="AY36">
        <v>0.99629629629629624</v>
      </c>
      <c r="AZ36" t="s">
        <v>597</v>
      </c>
      <c r="BA36" t="s">
        <v>227</v>
      </c>
      <c r="BB36">
        <v>1</v>
      </c>
      <c r="BC36" t="s">
        <v>655</v>
      </c>
      <c r="BD36">
        <v>13</v>
      </c>
      <c r="BE36">
        <v>104056.61599999999</v>
      </c>
      <c r="BF36">
        <v>5.087361288012672E-2</v>
      </c>
      <c r="BG36">
        <v>5.0685192091681805E-2</v>
      </c>
      <c r="BH36">
        <v>306103.62400000013</v>
      </c>
      <c r="BI36">
        <v>1.729393442267772E-2</v>
      </c>
      <c r="BJ36">
        <v>1.7229882813704838E-2</v>
      </c>
      <c r="BK36">
        <v>1</v>
      </c>
      <c r="BL36" t="s">
        <v>67</v>
      </c>
      <c r="BM36">
        <v>1</v>
      </c>
      <c r="BN36" t="s">
        <v>556</v>
      </c>
    </row>
    <row r="37" spans="1:66">
      <c r="A37" s="142" t="str">
        <f t="shared" si="20"/>
        <v>선진여객</v>
      </c>
      <c r="B37" s="142" t="str">
        <f t="shared" si="21"/>
        <v>80</v>
      </c>
      <c r="C37" s="143" t="str">
        <f t="shared" si="22"/>
        <v>78바1153</v>
      </c>
      <c r="D37" s="131" t="str">
        <f t="shared" si="23"/>
        <v>중형</v>
      </c>
      <c r="E37" s="127" t="str">
        <f t="shared" si="16"/>
        <v>B</v>
      </c>
      <c r="F37" s="150">
        <f t="shared" si="17"/>
        <v>0.91814814814814816</v>
      </c>
      <c r="G37" s="151">
        <f t="shared" si="18"/>
        <v>2.4790000000000001</v>
      </c>
      <c r="H37" s="152">
        <f t="shared" si="19"/>
        <v>2.7</v>
      </c>
      <c r="I37" s="153">
        <f t="shared" si="24"/>
        <v>5678.9040000000005</v>
      </c>
      <c r="J37" s="154">
        <f t="shared" si="25"/>
        <v>6.8573135042746857E-3</v>
      </c>
      <c r="K37" s="154">
        <f t="shared" si="26"/>
        <v>0.3511280257510091</v>
      </c>
      <c r="L37" s="154">
        <f t="shared" si="27"/>
        <v>0.21535845649090035</v>
      </c>
      <c r="M37" s="155">
        <f t="shared" si="28"/>
        <v>9.5429999999999993</v>
      </c>
      <c r="N37" s="156">
        <f t="shared" si="29"/>
        <v>0.123</v>
      </c>
      <c r="O37" s="156">
        <f t="shared" si="30"/>
        <v>9.5440000000000005</v>
      </c>
      <c r="P37" s="157">
        <f t="shared" si="31"/>
        <v>0</v>
      </c>
      <c r="Q37" s="158">
        <f t="shared" si="32"/>
        <v>80</v>
      </c>
      <c r="R37" s="159">
        <f t="shared" si="33"/>
        <v>23.978219251321725</v>
      </c>
      <c r="S37" s="144">
        <f t="shared" si="34"/>
        <v>7</v>
      </c>
      <c r="T37" s="144">
        <f t="shared" si="35"/>
        <v>542</v>
      </c>
      <c r="U37" t="s">
        <v>116</v>
      </c>
      <c r="V37" t="s">
        <v>120</v>
      </c>
      <c r="W37" s="4" t="s">
        <v>116</v>
      </c>
      <c r="X37" s="4" t="s">
        <v>120</v>
      </c>
      <c r="Y37" s="4" t="s">
        <v>241</v>
      </c>
      <c r="Z37" s="4" t="s">
        <v>198</v>
      </c>
      <c r="AA37" s="4" t="s">
        <v>48</v>
      </c>
      <c r="AB37" s="4">
        <v>516</v>
      </c>
      <c r="AC37" s="4">
        <v>5678.9040000000005</v>
      </c>
      <c r="AD37" s="4">
        <v>2291.201</v>
      </c>
      <c r="AE37" s="4">
        <v>2.4790000000000001</v>
      </c>
      <c r="AF37" s="4">
        <v>2.7</v>
      </c>
      <c r="AG37" s="4">
        <v>9.5429999999999993</v>
      </c>
      <c r="AH37" s="4">
        <v>368.894903</v>
      </c>
      <c r="AI37" s="4">
        <v>2.5296280000000002</v>
      </c>
      <c r="AJ37" s="4">
        <v>129.52933899999999</v>
      </c>
      <c r="AK37" s="4">
        <v>1223</v>
      </c>
      <c r="AL37" s="4">
        <v>7</v>
      </c>
      <c r="AM37" s="4">
        <v>542</v>
      </c>
      <c r="AN37" s="4">
        <v>80</v>
      </c>
      <c r="AO37" s="4">
        <v>15.394368</v>
      </c>
      <c r="AP37" s="4">
        <v>272.8</v>
      </c>
      <c r="AQ37" s="4">
        <v>0</v>
      </c>
      <c r="AR37" s="4">
        <v>3</v>
      </c>
      <c r="AS37" s="4">
        <v>783</v>
      </c>
      <c r="AT37" s="4">
        <v>0.123</v>
      </c>
      <c r="AU37" s="4">
        <v>9.5440000000000005</v>
      </c>
      <c r="AV37" s="4">
        <v>46292</v>
      </c>
      <c r="AW37" s="4">
        <v>0</v>
      </c>
      <c r="AX37" s="4">
        <v>0.56999999999999995</v>
      </c>
      <c r="AY37">
        <v>0.91814814814814816</v>
      </c>
      <c r="AZ37" t="s">
        <v>67</v>
      </c>
      <c r="BA37" t="s">
        <v>227</v>
      </c>
      <c r="BB37">
        <v>3</v>
      </c>
      <c r="BC37" t="s">
        <v>608</v>
      </c>
      <c r="BD37">
        <v>9</v>
      </c>
      <c r="BE37">
        <v>104056.61599999999</v>
      </c>
      <c r="BF37">
        <v>5.4575136289267766E-2</v>
      </c>
      <c r="BG37">
        <v>5.0108060318923994E-2</v>
      </c>
      <c r="BH37">
        <v>306103.62400000013</v>
      </c>
      <c r="BI37">
        <v>1.8552227267979022E-2</v>
      </c>
      <c r="BJ37">
        <v>1.7033693110118518E-2</v>
      </c>
      <c r="BK37">
        <v>1</v>
      </c>
      <c r="BL37" t="s">
        <v>66</v>
      </c>
      <c r="BM37">
        <v>2</v>
      </c>
      <c r="BN37" t="s">
        <v>556</v>
      </c>
    </row>
    <row r="38" spans="1:66">
      <c r="A38" s="139" t="str">
        <f t="shared" si="20"/>
        <v>선진여객</v>
      </c>
      <c r="B38" s="139" t="str">
        <f t="shared" si="21"/>
        <v>80</v>
      </c>
      <c r="C38" s="140" t="str">
        <f t="shared" si="22"/>
        <v>78바1154</v>
      </c>
      <c r="D38" s="114" t="str">
        <f t="shared" si="23"/>
        <v>중형</v>
      </c>
      <c r="E38" s="110" t="str">
        <f t="shared" si="16"/>
        <v>A</v>
      </c>
      <c r="F38" s="160">
        <f t="shared" si="17"/>
        <v>0.96222222222222209</v>
      </c>
      <c r="G38" s="161">
        <f t="shared" si="18"/>
        <v>2.5979999999999999</v>
      </c>
      <c r="H38" s="162">
        <f t="shared" si="19"/>
        <v>2.7</v>
      </c>
      <c r="I38" s="163">
        <f t="shared" si="24"/>
        <v>5523.4080000000004</v>
      </c>
      <c r="J38" s="164">
        <f t="shared" si="25"/>
        <v>1.4311328608580651E-2</v>
      </c>
      <c r="K38" s="164">
        <f t="shared" si="26"/>
        <v>0.34942137519186289</v>
      </c>
      <c r="L38" s="164">
        <f t="shared" si="27"/>
        <v>0.25419089084130664</v>
      </c>
      <c r="M38" s="165">
        <f t="shared" si="28"/>
        <v>9.782</v>
      </c>
      <c r="N38" s="166">
        <f t="shared" si="29"/>
        <v>3.82</v>
      </c>
      <c r="O38" s="166">
        <f t="shared" si="30"/>
        <v>14.247999999999999</v>
      </c>
      <c r="P38" s="167">
        <f t="shared" si="31"/>
        <v>0</v>
      </c>
      <c r="Q38" s="168">
        <f t="shared" si="32"/>
        <v>72</v>
      </c>
      <c r="R38" s="169">
        <f t="shared" si="33"/>
        <v>24.227377446027734</v>
      </c>
      <c r="S38" s="141">
        <f t="shared" si="34"/>
        <v>211</v>
      </c>
      <c r="T38" s="141">
        <f t="shared" si="35"/>
        <v>787</v>
      </c>
      <c r="U38" t="s">
        <v>116</v>
      </c>
      <c r="V38" t="s">
        <v>120</v>
      </c>
      <c r="W38" t="s">
        <v>116</v>
      </c>
      <c r="X38" s="4" t="s">
        <v>120</v>
      </c>
      <c r="Y38" s="4" t="s">
        <v>242</v>
      </c>
      <c r="Z38" s="4" t="s">
        <v>198</v>
      </c>
      <c r="AA38" s="4" t="s">
        <v>48</v>
      </c>
      <c r="AB38" s="4">
        <v>516</v>
      </c>
      <c r="AC38" s="4">
        <v>5523.4080000000004</v>
      </c>
      <c r="AD38" s="4">
        <v>2125.7440000000001</v>
      </c>
      <c r="AE38" s="4">
        <v>2.5979999999999999</v>
      </c>
      <c r="AF38" s="4">
        <v>2.7</v>
      </c>
      <c r="AG38" s="4">
        <v>9.782</v>
      </c>
      <c r="AH38" s="4">
        <v>358.31180599999999</v>
      </c>
      <c r="AI38" s="4">
        <v>5.1279180000000002</v>
      </c>
      <c r="AJ38" s="4">
        <v>125.201804</v>
      </c>
      <c r="AK38" s="4">
        <v>1404</v>
      </c>
      <c r="AL38" s="4">
        <v>211</v>
      </c>
      <c r="AM38" s="4">
        <v>787</v>
      </c>
      <c r="AN38" s="4">
        <v>72</v>
      </c>
      <c r="AO38" s="4">
        <v>15.415087</v>
      </c>
      <c r="AP38" s="4">
        <v>150.80000000000001</v>
      </c>
      <c r="AQ38" s="4">
        <v>0</v>
      </c>
      <c r="AR38" s="4">
        <v>4</v>
      </c>
      <c r="AS38" s="4">
        <v>563</v>
      </c>
      <c r="AT38" s="4">
        <v>3.82</v>
      </c>
      <c r="AU38" s="4">
        <v>14.247999999999999</v>
      </c>
      <c r="AV38" s="4">
        <v>48176</v>
      </c>
      <c r="AW38" s="4">
        <v>0</v>
      </c>
      <c r="AX38" s="4">
        <v>0.6</v>
      </c>
      <c r="AY38">
        <v>0.96222222222222209</v>
      </c>
      <c r="AZ38" t="s">
        <v>597</v>
      </c>
      <c r="BA38" t="s">
        <v>227</v>
      </c>
      <c r="BB38">
        <v>3</v>
      </c>
      <c r="BC38" t="s">
        <v>656</v>
      </c>
      <c r="BD38">
        <v>9</v>
      </c>
      <c r="BE38">
        <v>104056.61599999999</v>
      </c>
      <c r="BF38">
        <v>5.3080795939010744E-2</v>
      </c>
      <c r="BG38">
        <v>5.1075521425759218E-2</v>
      </c>
      <c r="BH38">
        <v>306103.62400000013</v>
      </c>
      <c r="BI38">
        <v>1.8044242429485245E-2</v>
      </c>
      <c r="BJ38">
        <v>1.7362571048815799E-2</v>
      </c>
      <c r="BK38">
        <v>1</v>
      </c>
      <c r="BL38" t="s">
        <v>68</v>
      </c>
      <c r="BM38">
        <v>2</v>
      </c>
      <c r="BN38" t="s">
        <v>556</v>
      </c>
    </row>
    <row r="39" spans="1:66">
      <c r="A39" s="142" t="str">
        <f t="shared" si="20"/>
        <v>선진여객</v>
      </c>
      <c r="B39" s="142" t="str">
        <f t="shared" si="21"/>
        <v>80</v>
      </c>
      <c r="C39" s="143" t="str">
        <f t="shared" si="22"/>
        <v>78바1157</v>
      </c>
      <c r="D39" s="131" t="str">
        <f t="shared" si="23"/>
        <v>중형</v>
      </c>
      <c r="E39" s="127" t="str">
        <f t="shared" si="16"/>
        <v>A</v>
      </c>
      <c r="F39" s="150">
        <f t="shared" si="17"/>
        <v>0.95153846153846156</v>
      </c>
      <c r="G39" s="151">
        <f t="shared" si="18"/>
        <v>2.4740000000000002</v>
      </c>
      <c r="H39" s="152">
        <f t="shared" si="19"/>
        <v>2.6</v>
      </c>
      <c r="I39" s="153">
        <f t="shared" si="24"/>
        <v>5091.4219999999996</v>
      </c>
      <c r="J39" s="154">
        <f t="shared" si="25"/>
        <v>1.0221802148040349E-2</v>
      </c>
      <c r="K39" s="154">
        <f t="shared" si="26"/>
        <v>0.36014105353539189</v>
      </c>
      <c r="L39" s="154">
        <f t="shared" si="27"/>
        <v>0.28165019517140794</v>
      </c>
      <c r="M39" s="155">
        <f t="shared" si="28"/>
        <v>11.589</v>
      </c>
      <c r="N39" s="156">
        <f t="shared" si="29"/>
        <v>2.907</v>
      </c>
      <c r="O39" s="156">
        <f t="shared" si="30"/>
        <v>12.472</v>
      </c>
      <c r="P39" s="157">
        <f t="shared" si="31"/>
        <v>0</v>
      </c>
      <c r="Q39" s="158">
        <f t="shared" si="32"/>
        <v>78</v>
      </c>
      <c r="R39" s="159">
        <f t="shared" si="33"/>
        <v>24.723530583383599</v>
      </c>
      <c r="S39" s="144">
        <f t="shared" si="34"/>
        <v>148</v>
      </c>
      <c r="T39" s="144">
        <f t="shared" si="35"/>
        <v>635</v>
      </c>
      <c r="U39" t="s">
        <v>116</v>
      </c>
      <c r="V39" s="5" t="s">
        <v>120</v>
      </c>
      <c r="W39" t="s">
        <v>116</v>
      </c>
      <c r="X39" s="5" t="s">
        <v>120</v>
      </c>
      <c r="Y39" t="s">
        <v>243</v>
      </c>
      <c r="Z39" t="s">
        <v>198</v>
      </c>
      <c r="AA39" t="s">
        <v>48</v>
      </c>
      <c r="AB39">
        <v>516</v>
      </c>
      <c r="AC39" s="1">
        <v>5091.4219999999996</v>
      </c>
      <c r="AD39" s="1">
        <v>2058.0529999999999</v>
      </c>
      <c r="AE39" s="28">
        <v>2.4740000000000002</v>
      </c>
      <c r="AF39">
        <v>2.6</v>
      </c>
      <c r="AG39">
        <v>11.589</v>
      </c>
      <c r="AH39">
        <v>327.06815799999998</v>
      </c>
      <c r="AI39">
        <v>3.343226</v>
      </c>
      <c r="AJ39">
        <v>117.790671</v>
      </c>
      <c r="AK39">
        <v>1434</v>
      </c>
      <c r="AL39">
        <v>148</v>
      </c>
      <c r="AM39">
        <v>635</v>
      </c>
      <c r="AN39">
        <v>78</v>
      </c>
      <c r="AO39">
        <v>15.566853</v>
      </c>
      <c r="AP39">
        <v>688.3</v>
      </c>
      <c r="AQ39">
        <v>0</v>
      </c>
      <c r="AR39">
        <v>4</v>
      </c>
      <c r="AS39">
        <v>782</v>
      </c>
      <c r="AT39">
        <v>2.907</v>
      </c>
      <c r="AU39">
        <v>12.472</v>
      </c>
      <c r="AV39">
        <v>41409</v>
      </c>
      <c r="AW39">
        <v>0</v>
      </c>
      <c r="AX39">
        <v>0.62</v>
      </c>
      <c r="AY39">
        <v>0.95153846153846156</v>
      </c>
      <c r="AZ39" t="s">
        <v>597</v>
      </c>
      <c r="BA39" t="s">
        <v>227</v>
      </c>
      <c r="BB39">
        <v>6</v>
      </c>
      <c r="BC39" t="s">
        <v>657</v>
      </c>
      <c r="BD39">
        <v>13</v>
      </c>
      <c r="BE39">
        <v>104056.61599999999</v>
      </c>
      <c r="BF39">
        <v>4.8929344386905681E-2</v>
      </c>
      <c r="BG39">
        <v>4.6558153082001792E-2</v>
      </c>
      <c r="BH39">
        <v>306103.62400000013</v>
      </c>
      <c r="BI39">
        <v>1.6633001378644239E-2</v>
      </c>
      <c r="BJ39">
        <v>1.5826940542602249E-2</v>
      </c>
      <c r="BK39">
        <v>1</v>
      </c>
      <c r="BL39" t="s">
        <v>68</v>
      </c>
      <c r="BM39">
        <v>2</v>
      </c>
      <c r="BN39" t="s">
        <v>556</v>
      </c>
    </row>
    <row r="40" spans="1:66">
      <c r="A40" s="139" t="str">
        <f t="shared" si="20"/>
        <v>선진여객</v>
      </c>
      <c r="B40" s="139" t="str">
        <f t="shared" si="21"/>
        <v>80</v>
      </c>
      <c r="C40" s="140" t="str">
        <f t="shared" si="22"/>
        <v>78바1158</v>
      </c>
      <c r="D40" s="114" t="str">
        <f t="shared" si="23"/>
        <v>중형</v>
      </c>
      <c r="E40" s="110" t="str">
        <f t="shared" si="16"/>
        <v>B</v>
      </c>
      <c r="F40" s="160">
        <f t="shared" si="17"/>
        <v>0.903076923076923</v>
      </c>
      <c r="G40" s="161">
        <f t="shared" si="18"/>
        <v>2.3479999999999999</v>
      </c>
      <c r="H40" s="162">
        <f t="shared" si="19"/>
        <v>2.6</v>
      </c>
      <c r="I40" s="163">
        <f t="shared" si="24"/>
        <v>6234.8919999999998</v>
      </c>
      <c r="J40" s="164">
        <f t="shared" si="25"/>
        <v>1.1301919377197314E-2</v>
      </c>
      <c r="K40" s="164">
        <f t="shared" si="26"/>
        <v>0.36179598351506387</v>
      </c>
      <c r="L40" s="164">
        <f t="shared" si="27"/>
        <v>0.21748572389064638</v>
      </c>
      <c r="M40" s="165">
        <f t="shared" si="28"/>
        <v>10.821999999999999</v>
      </c>
      <c r="N40" s="166">
        <f t="shared" si="29"/>
        <v>3.2000000000000001E-2</v>
      </c>
      <c r="O40" s="166">
        <f t="shared" si="30"/>
        <v>12.51</v>
      </c>
      <c r="P40" s="167">
        <f t="shared" si="31"/>
        <v>0</v>
      </c>
      <c r="Q40" s="168">
        <f t="shared" si="32"/>
        <v>83</v>
      </c>
      <c r="R40" s="169">
        <f t="shared" si="33"/>
        <v>24.473049706826036</v>
      </c>
      <c r="S40" s="141">
        <f t="shared" si="34"/>
        <v>2</v>
      </c>
      <c r="T40" s="141">
        <f t="shared" si="35"/>
        <v>780</v>
      </c>
      <c r="U40" t="s">
        <v>116</v>
      </c>
      <c r="V40" t="s">
        <v>120</v>
      </c>
      <c r="W40" s="4" t="s">
        <v>116</v>
      </c>
      <c r="X40" s="4" t="s">
        <v>120</v>
      </c>
      <c r="Y40" s="4" t="s">
        <v>244</v>
      </c>
      <c r="Z40" s="4" t="s">
        <v>198</v>
      </c>
      <c r="AA40" s="4" t="s">
        <v>48</v>
      </c>
      <c r="AB40" s="4">
        <v>516</v>
      </c>
      <c r="AC40" s="4">
        <v>6234.8919999999998</v>
      </c>
      <c r="AD40" s="4">
        <v>2655.1010000000001</v>
      </c>
      <c r="AE40" s="4">
        <v>2.3479999999999999</v>
      </c>
      <c r="AF40" s="4">
        <v>2.6</v>
      </c>
      <c r="AG40" s="4">
        <v>10.821999999999999</v>
      </c>
      <c r="AH40" s="4">
        <v>406.38822900000002</v>
      </c>
      <c r="AI40" s="4">
        <v>4.5929669999999998</v>
      </c>
      <c r="AJ40" s="4">
        <v>147.029629</v>
      </c>
      <c r="AK40" s="4">
        <v>1356</v>
      </c>
      <c r="AL40" s="4">
        <v>2</v>
      </c>
      <c r="AM40" s="4">
        <v>780</v>
      </c>
      <c r="AN40" s="4">
        <v>83</v>
      </c>
      <c r="AO40" s="4">
        <v>15.342205999999999</v>
      </c>
      <c r="AP40" s="4">
        <v>469.2</v>
      </c>
      <c r="AQ40" s="4">
        <v>0</v>
      </c>
      <c r="AR40" s="4">
        <v>3</v>
      </c>
      <c r="AS40" s="4">
        <v>515</v>
      </c>
      <c r="AT40" s="4">
        <v>3.2000000000000001E-2</v>
      </c>
      <c r="AU40" s="4">
        <v>12.51</v>
      </c>
      <c r="AV40" s="4">
        <v>51863</v>
      </c>
      <c r="AW40" s="4">
        <v>0</v>
      </c>
      <c r="AX40" s="4">
        <v>0.56999999999999995</v>
      </c>
      <c r="AY40">
        <v>0.903076923076923</v>
      </c>
      <c r="AZ40" t="s">
        <v>67</v>
      </c>
      <c r="BA40" t="s">
        <v>227</v>
      </c>
      <c r="BB40">
        <v>7</v>
      </c>
      <c r="BC40" t="s">
        <v>658</v>
      </c>
      <c r="BD40">
        <v>13</v>
      </c>
      <c r="BE40">
        <v>104056.61599999999</v>
      </c>
      <c r="BF40">
        <v>5.9918266033175634E-2</v>
      </c>
      <c r="BG40">
        <v>5.4110803325344757E-2</v>
      </c>
      <c r="BH40">
        <v>306103.62400000013</v>
      </c>
      <c r="BI40">
        <v>2.0368566430301386E-2</v>
      </c>
      <c r="BJ40">
        <v>1.8394382299364482E-2</v>
      </c>
      <c r="BK40">
        <v>1</v>
      </c>
      <c r="BL40" t="s">
        <v>66</v>
      </c>
      <c r="BM40">
        <v>2</v>
      </c>
      <c r="BN40" t="s">
        <v>556</v>
      </c>
    </row>
    <row r="41" spans="1:66">
      <c r="A41" s="142" t="str">
        <f t="shared" si="20"/>
        <v>선진여객</v>
      </c>
      <c r="B41" s="142" t="str">
        <f t="shared" si="21"/>
        <v>80</v>
      </c>
      <c r="C41" s="143" t="str">
        <f t="shared" si="22"/>
        <v>78바1159</v>
      </c>
      <c r="D41" s="131" t="str">
        <f t="shared" si="23"/>
        <v>중형</v>
      </c>
      <c r="E41" s="127" t="str">
        <f t="shared" si="16"/>
        <v>C</v>
      </c>
      <c r="F41" s="150">
        <f t="shared" si="17"/>
        <v>0.89185185185185178</v>
      </c>
      <c r="G41" s="151">
        <f t="shared" si="18"/>
        <v>2.4079999999999999</v>
      </c>
      <c r="H41" s="152">
        <f t="shared" si="19"/>
        <v>2.7</v>
      </c>
      <c r="I41" s="153">
        <f t="shared" si="24"/>
        <v>489.44099999999997</v>
      </c>
      <c r="J41" s="154">
        <f t="shared" si="25"/>
        <v>2.286414404546094E-2</v>
      </c>
      <c r="K41" s="154">
        <f t="shared" si="26"/>
        <v>0.3911556927449138</v>
      </c>
      <c r="L41" s="154">
        <f t="shared" si="27"/>
        <v>0.21861674849471133</v>
      </c>
      <c r="M41" s="155">
        <f t="shared" si="28"/>
        <v>13.03</v>
      </c>
      <c r="N41" s="156">
        <f t="shared" si="29"/>
        <v>1.022</v>
      </c>
      <c r="O41" s="156">
        <f t="shared" si="30"/>
        <v>34.734000000000002</v>
      </c>
      <c r="P41" s="157">
        <f t="shared" si="31"/>
        <v>0</v>
      </c>
      <c r="Q41" s="158">
        <f t="shared" si="32"/>
        <v>72</v>
      </c>
      <c r="R41" s="159">
        <f t="shared" si="33"/>
        <v>26.351414431246386</v>
      </c>
      <c r="S41" s="144">
        <f t="shared" si="34"/>
        <v>5</v>
      </c>
      <c r="T41" s="144">
        <f t="shared" si="35"/>
        <v>170</v>
      </c>
      <c r="U41" t="s">
        <v>116</v>
      </c>
      <c r="V41" t="s">
        <v>120</v>
      </c>
      <c r="W41" t="s">
        <v>116</v>
      </c>
      <c r="X41" s="4" t="s">
        <v>120</v>
      </c>
      <c r="Y41" s="4" t="s">
        <v>245</v>
      </c>
      <c r="Z41" s="4" t="s">
        <v>198</v>
      </c>
      <c r="AA41" s="4" t="s">
        <v>48</v>
      </c>
      <c r="AB41" s="4">
        <v>516</v>
      </c>
      <c r="AC41" s="4">
        <v>489.44099999999997</v>
      </c>
      <c r="AD41" s="4">
        <v>203.255</v>
      </c>
      <c r="AE41" s="4">
        <v>2.4079999999999999</v>
      </c>
      <c r="AF41" s="4">
        <v>2.7</v>
      </c>
      <c r="AG41" s="4">
        <v>13.03</v>
      </c>
      <c r="AH41" s="4">
        <v>31.696660000000001</v>
      </c>
      <c r="AI41" s="4">
        <v>0.72471699999999994</v>
      </c>
      <c r="AJ41" s="4">
        <v>12.398329</v>
      </c>
      <c r="AK41" s="4">
        <v>107</v>
      </c>
      <c r="AL41" s="4">
        <v>5</v>
      </c>
      <c r="AM41" s="4">
        <v>170</v>
      </c>
      <c r="AN41" s="4">
        <v>72</v>
      </c>
      <c r="AO41" s="4">
        <v>15.441406000000001</v>
      </c>
      <c r="AP41" s="4">
        <v>680.3</v>
      </c>
      <c r="AQ41" s="4">
        <v>0</v>
      </c>
      <c r="AR41" s="4">
        <v>6</v>
      </c>
      <c r="AS41" s="4">
        <v>2390</v>
      </c>
      <c r="AT41" s="4">
        <v>1.022</v>
      </c>
      <c r="AU41" s="4">
        <v>34.734000000000002</v>
      </c>
      <c r="AV41" s="4">
        <v>0</v>
      </c>
      <c r="AW41" s="4">
        <v>0</v>
      </c>
      <c r="AX41" s="4">
        <v>0.61</v>
      </c>
      <c r="AY41">
        <v>0.89185185185185178</v>
      </c>
      <c r="AZ41" t="s">
        <v>68</v>
      </c>
      <c r="BA41" t="s">
        <v>227</v>
      </c>
      <c r="BB41">
        <v>1</v>
      </c>
      <c r="BC41" t="s">
        <v>247</v>
      </c>
      <c r="BD41">
        <v>1</v>
      </c>
      <c r="BE41">
        <v>104056.61599999999</v>
      </c>
      <c r="BF41">
        <v>4.7036028924869128E-3</v>
      </c>
      <c r="BG41">
        <v>4.1949169500401793E-3</v>
      </c>
      <c r="BH41">
        <v>306103.62400000013</v>
      </c>
      <c r="BI41">
        <v>1.5989389266426973E-3</v>
      </c>
      <c r="BJ41">
        <v>1.4260166427243017E-3</v>
      </c>
      <c r="BK41">
        <v>1</v>
      </c>
      <c r="BL41" t="s">
        <v>659</v>
      </c>
      <c r="BM41" t="s">
        <v>660</v>
      </c>
      <c r="BN41" t="s">
        <v>659</v>
      </c>
    </row>
    <row r="42" spans="1:66">
      <c r="A42" s="139" t="str">
        <f t="shared" si="20"/>
        <v>선진여객</v>
      </c>
      <c r="B42" s="139" t="str">
        <f t="shared" si="21"/>
        <v>80</v>
      </c>
      <c r="C42" s="140" t="str">
        <f t="shared" si="22"/>
        <v>78바1160</v>
      </c>
      <c r="D42" s="114" t="str">
        <f t="shared" si="23"/>
        <v>중형</v>
      </c>
      <c r="E42" s="110" t="str">
        <f t="shared" si="16"/>
        <v>C</v>
      </c>
      <c r="F42" s="160">
        <f t="shared" si="17"/>
        <v>0.88407407407407401</v>
      </c>
      <c r="G42" s="161">
        <f t="shared" si="18"/>
        <v>2.387</v>
      </c>
      <c r="H42" s="162">
        <f t="shared" si="19"/>
        <v>2.7</v>
      </c>
      <c r="I42" s="163">
        <f t="shared" si="24"/>
        <v>4622.7269999999999</v>
      </c>
      <c r="J42" s="164">
        <f t="shared" si="25"/>
        <v>1.6557697035617498E-2</v>
      </c>
      <c r="K42" s="164">
        <f t="shared" si="26"/>
        <v>0.36299295611873678</v>
      </c>
      <c r="L42" s="164">
        <f t="shared" si="27"/>
        <v>0.23254671971760393</v>
      </c>
      <c r="M42" s="165">
        <f t="shared" si="28"/>
        <v>12.089</v>
      </c>
      <c r="N42" s="166">
        <f t="shared" si="29"/>
        <v>1.3839999999999999</v>
      </c>
      <c r="O42" s="166">
        <f t="shared" si="30"/>
        <v>15.943</v>
      </c>
      <c r="P42" s="167">
        <f t="shared" si="31"/>
        <v>0.54500000000000004</v>
      </c>
      <c r="Q42" s="168">
        <f t="shared" si="32"/>
        <v>101</v>
      </c>
      <c r="R42" s="169">
        <f t="shared" si="33"/>
        <v>25.316129396883579</v>
      </c>
      <c r="S42" s="141">
        <f t="shared" si="34"/>
        <v>64</v>
      </c>
      <c r="T42" s="141">
        <f t="shared" si="35"/>
        <v>737</v>
      </c>
      <c r="U42" t="s">
        <v>116</v>
      </c>
      <c r="V42" t="s">
        <v>120</v>
      </c>
      <c r="W42" t="s">
        <v>116</v>
      </c>
      <c r="X42" s="4" t="s">
        <v>120</v>
      </c>
      <c r="Y42" s="4" t="s">
        <v>246</v>
      </c>
      <c r="Z42" s="4" t="s">
        <v>198</v>
      </c>
      <c r="AA42" s="4" t="s">
        <v>48</v>
      </c>
      <c r="AB42" s="4">
        <v>516</v>
      </c>
      <c r="AC42" s="4">
        <v>4622.7269999999999</v>
      </c>
      <c r="AD42" s="4">
        <v>1936.3389999999999</v>
      </c>
      <c r="AE42" s="4">
        <v>2.387</v>
      </c>
      <c r="AF42" s="4">
        <v>2.7</v>
      </c>
      <c r="AG42" s="4">
        <v>12.089</v>
      </c>
      <c r="AH42" s="4">
        <v>294.30294500000002</v>
      </c>
      <c r="AI42" s="4">
        <v>4.8729789999999999</v>
      </c>
      <c r="AJ42" s="4">
        <v>106.82989600000001</v>
      </c>
      <c r="AK42" s="4">
        <v>1075</v>
      </c>
      <c r="AL42" s="4">
        <v>64</v>
      </c>
      <c r="AM42" s="4">
        <v>737</v>
      </c>
      <c r="AN42" s="4">
        <v>101</v>
      </c>
      <c r="AO42" s="4">
        <v>15.707375000000001</v>
      </c>
      <c r="AP42" s="4">
        <v>907.8</v>
      </c>
      <c r="AQ42" s="4">
        <v>32.700000000000003</v>
      </c>
      <c r="AR42" s="4">
        <v>6</v>
      </c>
      <c r="AS42" s="4">
        <v>1325</v>
      </c>
      <c r="AT42" s="4">
        <v>1.3839999999999999</v>
      </c>
      <c r="AU42" s="4">
        <v>15.943</v>
      </c>
      <c r="AV42" s="4">
        <v>34890</v>
      </c>
      <c r="AW42" s="4">
        <v>0</v>
      </c>
      <c r="AX42" s="4">
        <v>0.6</v>
      </c>
      <c r="AY42">
        <v>0.88407407407407401</v>
      </c>
      <c r="AZ42" t="s">
        <v>68</v>
      </c>
      <c r="BA42" t="s">
        <v>227</v>
      </c>
      <c r="BB42">
        <v>3</v>
      </c>
      <c r="BC42" t="s">
        <v>534</v>
      </c>
      <c r="BD42">
        <v>11</v>
      </c>
      <c r="BE42">
        <v>104056.61599999999</v>
      </c>
      <c r="BF42">
        <v>4.4425113728472583E-2</v>
      </c>
      <c r="BG42">
        <v>3.927509128513483E-2</v>
      </c>
      <c r="BH42">
        <v>306103.62400000013</v>
      </c>
      <c r="BI42">
        <v>1.5101836886452537E-2</v>
      </c>
      <c r="BJ42">
        <v>1.3351142462208223E-2</v>
      </c>
      <c r="BK42">
        <v>1</v>
      </c>
      <c r="BL42" t="s">
        <v>66</v>
      </c>
      <c r="BM42">
        <v>1</v>
      </c>
      <c r="BN42" t="s">
        <v>556</v>
      </c>
    </row>
    <row r="43" spans="1:66">
      <c r="A43" s="142" t="str">
        <f t="shared" si="20"/>
        <v>선진여객</v>
      </c>
      <c r="B43" s="142" t="str">
        <f t="shared" si="21"/>
        <v>80</v>
      </c>
      <c r="C43" s="143" t="str">
        <f t="shared" si="22"/>
        <v>78바1164</v>
      </c>
      <c r="D43" s="131" t="str">
        <f t="shared" si="23"/>
        <v>중형</v>
      </c>
      <c r="E43" s="127" t="str">
        <f t="shared" si="16"/>
        <v>B</v>
      </c>
      <c r="F43" s="150">
        <f t="shared" si="17"/>
        <v>0.91296296296296287</v>
      </c>
      <c r="G43" s="151">
        <f t="shared" si="18"/>
        <v>2.4649999999999999</v>
      </c>
      <c r="H43" s="152">
        <f t="shared" si="19"/>
        <v>2.7</v>
      </c>
      <c r="I43" s="153">
        <f t="shared" si="24"/>
        <v>6083.9989999999998</v>
      </c>
      <c r="J43" s="154">
        <f t="shared" si="25"/>
        <v>1.2312125794718696E-2</v>
      </c>
      <c r="K43" s="154">
        <f t="shared" si="26"/>
        <v>0.36467921670372433</v>
      </c>
      <c r="L43" s="154">
        <f t="shared" si="27"/>
        <v>0.2098948405481329</v>
      </c>
      <c r="M43" s="155">
        <f t="shared" si="28"/>
        <v>10.773999999999999</v>
      </c>
      <c r="N43" s="156">
        <f t="shared" si="29"/>
        <v>0.14799999999999999</v>
      </c>
      <c r="O43" s="156">
        <f t="shared" si="30"/>
        <v>16.173999999999999</v>
      </c>
      <c r="P43" s="157">
        <f t="shared" si="31"/>
        <v>0</v>
      </c>
      <c r="Q43" s="158">
        <f t="shared" si="32"/>
        <v>72</v>
      </c>
      <c r="R43" s="159">
        <f t="shared" si="33"/>
        <v>24.747118493697155</v>
      </c>
      <c r="S43" s="144">
        <f t="shared" si="34"/>
        <v>9</v>
      </c>
      <c r="T43" s="144">
        <f t="shared" si="35"/>
        <v>984</v>
      </c>
      <c r="U43" t="s">
        <v>116</v>
      </c>
      <c r="V43" t="s">
        <v>120</v>
      </c>
      <c r="W43" s="4" t="s">
        <v>116</v>
      </c>
      <c r="X43" s="4" t="s">
        <v>120</v>
      </c>
      <c r="Y43" s="4" t="s">
        <v>248</v>
      </c>
      <c r="Z43" s="4" t="s">
        <v>198</v>
      </c>
      <c r="AA43" s="4" t="s">
        <v>48</v>
      </c>
      <c r="AB43" s="4">
        <v>516</v>
      </c>
      <c r="AC43" s="4">
        <v>6083.9989999999998</v>
      </c>
      <c r="AD43" s="4">
        <v>2468.6239999999998</v>
      </c>
      <c r="AE43" s="4">
        <v>2.4649999999999999</v>
      </c>
      <c r="AF43" s="4">
        <v>2.7</v>
      </c>
      <c r="AG43" s="4">
        <v>10.773999999999999</v>
      </c>
      <c r="AH43" s="4">
        <v>394.61211500000002</v>
      </c>
      <c r="AI43" s="4">
        <v>4.8585140000000004</v>
      </c>
      <c r="AJ43" s="4">
        <v>143.906837</v>
      </c>
      <c r="AK43" s="4">
        <v>1277</v>
      </c>
      <c r="AL43" s="4">
        <v>9</v>
      </c>
      <c r="AM43" s="4">
        <v>984</v>
      </c>
      <c r="AN43" s="4">
        <v>72</v>
      </c>
      <c r="AO43" s="4">
        <v>15.417669</v>
      </c>
      <c r="AP43" s="4">
        <v>1154</v>
      </c>
      <c r="AQ43" s="4">
        <v>0</v>
      </c>
      <c r="AR43" s="4">
        <v>5</v>
      </c>
      <c r="AS43" s="4">
        <v>609</v>
      </c>
      <c r="AT43" s="4">
        <v>0.14799999999999999</v>
      </c>
      <c r="AU43" s="4">
        <v>16.173999999999999</v>
      </c>
      <c r="AV43" s="4">
        <v>51300</v>
      </c>
      <c r="AW43" s="4">
        <v>0</v>
      </c>
      <c r="AX43" s="4">
        <v>0.59</v>
      </c>
      <c r="AY43">
        <v>0.91296296296296287</v>
      </c>
      <c r="AZ43" t="s">
        <v>67</v>
      </c>
      <c r="BA43" t="s">
        <v>227</v>
      </c>
      <c r="BB43">
        <v>6</v>
      </c>
      <c r="BC43" t="s">
        <v>661</v>
      </c>
      <c r="BD43">
        <v>12</v>
      </c>
      <c r="BE43">
        <v>104056.61599999999</v>
      </c>
      <c r="BF43">
        <v>5.8468161217158934E-2</v>
      </c>
      <c r="BG43">
        <v>5.3379265703813614E-2</v>
      </c>
      <c r="BH43">
        <v>306103.62400000013</v>
      </c>
      <c r="BI43">
        <v>1.9875618983197656E-2</v>
      </c>
      <c r="BJ43">
        <v>1.8145703997623042E-2</v>
      </c>
      <c r="BK43">
        <v>1</v>
      </c>
      <c r="BL43" t="s">
        <v>68</v>
      </c>
      <c r="BM43">
        <v>1</v>
      </c>
      <c r="BN43" t="s">
        <v>556</v>
      </c>
    </row>
    <row r="44" spans="1:66">
      <c r="A44" s="139" t="str">
        <f t="shared" si="20"/>
        <v>선진여객</v>
      </c>
      <c r="B44" s="139" t="str">
        <f t="shared" si="21"/>
        <v>87</v>
      </c>
      <c r="C44" s="140" t="str">
        <f t="shared" si="22"/>
        <v>70바3824</v>
      </c>
      <c r="D44" s="114" t="str">
        <f t="shared" si="23"/>
        <v>저상</v>
      </c>
      <c r="E44" s="110" t="str">
        <f t="shared" si="16"/>
        <v>D</v>
      </c>
      <c r="F44" s="160">
        <f t="shared" si="17"/>
        <v>0.8247619047619047</v>
      </c>
      <c r="G44" s="161">
        <f t="shared" si="18"/>
        <v>1.732</v>
      </c>
      <c r="H44" s="162">
        <f t="shared" si="19"/>
        <v>2.1</v>
      </c>
      <c r="I44" s="163">
        <f t="shared" si="24"/>
        <v>5576.7470000000003</v>
      </c>
      <c r="J44" s="164">
        <f t="shared" si="25"/>
        <v>8.5459883458033695E-3</v>
      </c>
      <c r="K44" s="164">
        <f t="shared" si="26"/>
        <v>0.38010314845901028</v>
      </c>
      <c r="L44" s="164">
        <f t="shared" si="27"/>
        <v>0.29999567848424896</v>
      </c>
      <c r="M44" s="165">
        <f t="shared" si="28"/>
        <v>17.431999999999999</v>
      </c>
      <c r="N44" s="166">
        <f t="shared" si="29"/>
        <v>0.126</v>
      </c>
      <c r="O44" s="166">
        <f t="shared" si="30"/>
        <v>31.649000000000001</v>
      </c>
      <c r="P44" s="167">
        <f t="shared" si="31"/>
        <v>0</v>
      </c>
      <c r="Q44" s="168">
        <f t="shared" si="32"/>
        <v>81</v>
      </c>
      <c r="R44" s="169">
        <f t="shared" si="33"/>
        <v>26.617329190527432</v>
      </c>
      <c r="S44" s="141">
        <f t="shared" si="34"/>
        <v>7</v>
      </c>
      <c r="T44" s="141">
        <f t="shared" si="35"/>
        <v>1765</v>
      </c>
      <c r="U44" t="s">
        <v>116</v>
      </c>
      <c r="V44" t="s">
        <v>121</v>
      </c>
      <c r="W44" t="s">
        <v>116</v>
      </c>
      <c r="X44" s="4" t="s">
        <v>121</v>
      </c>
      <c r="Y44" s="4" t="s">
        <v>249</v>
      </c>
      <c r="Z44" s="4" t="s">
        <v>191</v>
      </c>
      <c r="AA44" s="4" t="s">
        <v>48</v>
      </c>
      <c r="AB44" s="4">
        <v>516</v>
      </c>
      <c r="AC44" s="4">
        <v>5576.7470000000003</v>
      </c>
      <c r="AD44" s="4">
        <v>3219.3510000000001</v>
      </c>
      <c r="AE44" s="4">
        <v>1.732</v>
      </c>
      <c r="AF44" s="4">
        <v>2.1</v>
      </c>
      <c r="AG44" s="4">
        <v>17.431999999999999</v>
      </c>
      <c r="AH44" s="4">
        <v>342.709337</v>
      </c>
      <c r="AI44" s="4">
        <v>2.9287899999999998</v>
      </c>
      <c r="AJ44" s="4">
        <v>130.26489799999999</v>
      </c>
      <c r="AK44" s="4">
        <v>1673</v>
      </c>
      <c r="AL44" s="4">
        <v>7</v>
      </c>
      <c r="AM44" s="4">
        <v>1765</v>
      </c>
      <c r="AN44" s="4">
        <v>81</v>
      </c>
      <c r="AO44" s="4">
        <v>16.272527</v>
      </c>
      <c r="AP44" s="4">
        <v>4400.3</v>
      </c>
      <c r="AQ44" s="4">
        <v>0</v>
      </c>
      <c r="AR44" s="4">
        <v>11</v>
      </c>
      <c r="AS44" s="4">
        <v>1591</v>
      </c>
      <c r="AT44" s="4">
        <v>0.126</v>
      </c>
      <c r="AU44" s="4">
        <v>31.649000000000001</v>
      </c>
      <c r="AV44" s="4">
        <v>48435</v>
      </c>
      <c r="AW44" s="4">
        <v>0</v>
      </c>
      <c r="AX44" s="4">
        <v>0.53</v>
      </c>
      <c r="AY44">
        <v>0.8247619047619047</v>
      </c>
      <c r="AZ44" t="s">
        <v>66</v>
      </c>
      <c r="BA44" t="s">
        <v>250</v>
      </c>
      <c r="BB44">
        <v>3</v>
      </c>
      <c r="BC44" t="s">
        <v>662</v>
      </c>
      <c r="BD44">
        <v>22</v>
      </c>
      <c r="BE44">
        <v>103119.30300000001</v>
      </c>
      <c r="BF44">
        <v>5.4080534272036337E-2</v>
      </c>
      <c r="BG44">
        <v>4.460356445674616E-2</v>
      </c>
      <c r="BH44">
        <v>306103.62400000013</v>
      </c>
      <c r="BI44">
        <v>1.8218493878399813E-2</v>
      </c>
      <c r="BJ44">
        <v>1.5025919713042131E-2</v>
      </c>
      <c r="BK44">
        <v>1</v>
      </c>
      <c r="BL44" t="s">
        <v>66</v>
      </c>
      <c r="BM44">
        <v>0</v>
      </c>
      <c r="BN44" t="s">
        <v>554</v>
      </c>
    </row>
    <row r="45" spans="1:66">
      <c r="A45" s="142" t="str">
        <f t="shared" si="20"/>
        <v>선진여객</v>
      </c>
      <c r="B45" s="142" t="str">
        <f t="shared" si="21"/>
        <v>87</v>
      </c>
      <c r="C45" s="143" t="str">
        <f t="shared" si="22"/>
        <v>70바3827</v>
      </c>
      <c r="D45" s="131" t="str">
        <f t="shared" si="23"/>
        <v>저상</v>
      </c>
      <c r="E45" s="127" t="str">
        <f t="shared" si="16"/>
        <v>D</v>
      </c>
      <c r="F45" s="150">
        <f t="shared" si="17"/>
        <v>0.8219047619047618</v>
      </c>
      <c r="G45" s="151">
        <f t="shared" si="18"/>
        <v>1.726</v>
      </c>
      <c r="H45" s="152">
        <f t="shared" si="19"/>
        <v>2.1</v>
      </c>
      <c r="I45" s="153">
        <f t="shared" si="24"/>
        <v>4900.951</v>
      </c>
      <c r="J45" s="154">
        <f t="shared" si="25"/>
        <v>8.5213344092321206E-3</v>
      </c>
      <c r="K45" s="154">
        <f t="shared" si="26"/>
        <v>0.36273514486551101</v>
      </c>
      <c r="L45" s="154">
        <f t="shared" si="27"/>
        <v>0.26688697764984798</v>
      </c>
      <c r="M45" s="155">
        <f t="shared" si="28"/>
        <v>17.634</v>
      </c>
      <c r="N45" s="156">
        <f t="shared" si="29"/>
        <v>8.2000000000000003E-2</v>
      </c>
      <c r="O45" s="156">
        <f t="shared" si="30"/>
        <v>38.726999999999997</v>
      </c>
      <c r="P45" s="157">
        <f t="shared" si="31"/>
        <v>0.105</v>
      </c>
      <c r="Q45" s="158">
        <f t="shared" si="32"/>
        <v>82</v>
      </c>
      <c r="R45" s="159">
        <f t="shared" si="33"/>
        <v>27.263674909874741</v>
      </c>
      <c r="S45" s="144">
        <f t="shared" si="34"/>
        <v>4</v>
      </c>
      <c r="T45" s="144">
        <f t="shared" si="35"/>
        <v>1898</v>
      </c>
      <c r="U45" t="s">
        <v>116</v>
      </c>
      <c r="V45" t="s">
        <v>121</v>
      </c>
      <c r="W45" t="s">
        <v>116</v>
      </c>
      <c r="X45" s="4" t="s">
        <v>121</v>
      </c>
      <c r="Y45" s="4" t="s">
        <v>252</v>
      </c>
      <c r="Z45" s="4" t="s">
        <v>191</v>
      </c>
      <c r="AA45" s="4" t="s">
        <v>48</v>
      </c>
      <c r="AB45" s="4">
        <v>516</v>
      </c>
      <c r="AC45" s="4">
        <v>4900.951</v>
      </c>
      <c r="AD45" s="4">
        <v>2838.931</v>
      </c>
      <c r="AE45" s="4">
        <v>1.726</v>
      </c>
      <c r="AF45" s="4">
        <v>2.1</v>
      </c>
      <c r="AG45" s="4">
        <v>17.634</v>
      </c>
      <c r="AH45" s="4">
        <v>285.90545600000002</v>
      </c>
      <c r="AI45" s="4">
        <v>2.436296</v>
      </c>
      <c r="AJ45" s="4">
        <v>103.70795699999999</v>
      </c>
      <c r="AK45" s="4">
        <v>1308</v>
      </c>
      <c r="AL45" s="4">
        <v>4</v>
      </c>
      <c r="AM45" s="4">
        <v>1898</v>
      </c>
      <c r="AN45" s="4">
        <v>82</v>
      </c>
      <c r="AO45" s="4">
        <v>17.141857999999999</v>
      </c>
      <c r="AP45" s="4">
        <v>3809.6</v>
      </c>
      <c r="AQ45" s="4">
        <v>6.3</v>
      </c>
      <c r="AR45" s="4">
        <v>2</v>
      </c>
      <c r="AS45" s="4">
        <v>248</v>
      </c>
      <c r="AT45" s="4">
        <v>8.2000000000000003E-2</v>
      </c>
      <c r="AU45" s="4">
        <v>38.726999999999997</v>
      </c>
      <c r="AV45" s="4">
        <v>39460</v>
      </c>
      <c r="AW45" s="4">
        <v>0</v>
      </c>
      <c r="AX45" s="4">
        <v>0.52</v>
      </c>
      <c r="AY45">
        <v>0.8219047619047618</v>
      </c>
      <c r="AZ45" t="s">
        <v>66</v>
      </c>
      <c r="BA45" t="s">
        <v>250</v>
      </c>
      <c r="BB45">
        <v>5</v>
      </c>
      <c r="BC45" t="s">
        <v>663</v>
      </c>
      <c r="BD45">
        <v>10</v>
      </c>
      <c r="BE45">
        <v>103119.30300000001</v>
      </c>
      <c r="BF45">
        <v>4.7526998897577881E-2</v>
      </c>
      <c r="BG45">
        <v>3.9062666712961623E-2</v>
      </c>
      <c r="BH45">
        <v>306103.62400000013</v>
      </c>
      <c r="BI45">
        <v>1.6010757847153088E-2</v>
      </c>
      <c r="BJ45">
        <v>1.3159318116279154E-2</v>
      </c>
      <c r="BK45">
        <v>1</v>
      </c>
      <c r="BL45" t="s">
        <v>66</v>
      </c>
      <c r="BM45">
        <v>0</v>
      </c>
      <c r="BN45" t="s">
        <v>554</v>
      </c>
    </row>
    <row r="46" spans="1:66">
      <c r="A46" s="139" t="str">
        <f t="shared" ref="A46:A52" si="36">W46</f>
        <v>선진여객</v>
      </c>
      <c r="B46" s="139" t="str">
        <f t="shared" ref="B46:B52" si="37">V46</f>
        <v>87</v>
      </c>
      <c r="C46" s="140" t="str">
        <f t="shared" ref="C46:C52" si="38">Y46</f>
        <v>71바5757</v>
      </c>
      <c r="D46" s="114" t="str">
        <f t="shared" ref="D46:D52" si="39">Z46</f>
        <v>저상</v>
      </c>
      <c r="E46" s="110" t="str">
        <f t="shared" ref="E46:E52" si="40">AZ46</f>
        <v>D</v>
      </c>
      <c r="F46" s="160">
        <f t="shared" ref="F46:F52" si="41">G46/H46</f>
        <v>0.82</v>
      </c>
      <c r="G46" s="161">
        <f t="shared" ref="G46:G52" si="42">AE46</f>
        <v>1.722</v>
      </c>
      <c r="H46" s="162">
        <f t="shared" ref="H46:H52" si="43">AF46</f>
        <v>2.1</v>
      </c>
      <c r="I46" s="163">
        <f t="shared" ref="I46:I52" si="44">AC46</f>
        <v>3982.317</v>
      </c>
      <c r="J46" s="164">
        <f t="shared" ref="J46:J52" si="45">AI46/AH46</f>
        <v>4.9373463879280426E-3</v>
      </c>
      <c r="K46" s="164">
        <f t="shared" ref="K46:K52" si="46">AJ46/AH46</f>
        <v>0.370230518457141</v>
      </c>
      <c r="L46" s="164">
        <f t="shared" ref="L46:L52" si="47">AK46/AC46</f>
        <v>0.30786097641147103</v>
      </c>
      <c r="M46" s="165">
        <f t="shared" ref="M46:M52" si="48">AG46</f>
        <v>17.347000000000001</v>
      </c>
      <c r="N46" s="166">
        <f t="shared" ref="N46:N52" si="49">IF(AW46=0,AT46,"속도계이상")</f>
        <v>0.126</v>
      </c>
      <c r="O46" s="166">
        <f t="shared" ref="O46:O52" si="50">IF(AW46=0,AU46,"속도계이상")</f>
        <v>21.721</v>
      </c>
      <c r="P46" s="167">
        <f t="shared" ref="P46:P52" si="51">AQ46/60</f>
        <v>0</v>
      </c>
      <c r="Q46" s="168">
        <f t="shared" ref="Q46:Q52" si="52">AN46</f>
        <v>81</v>
      </c>
      <c r="R46" s="169">
        <f t="shared" ref="R46:R52" si="53">AC46/(AH46-AI46-AJ46)</f>
        <v>26.371200030959521</v>
      </c>
      <c r="S46" s="141">
        <f t="shared" ref="S46:S52" si="54">IF(AW46=0,AL46,"속도계이상")</f>
        <v>5</v>
      </c>
      <c r="T46" s="141">
        <f t="shared" ref="T46:T52" si="55">IF(AW46=0,AM46,"속도계이상")</f>
        <v>865</v>
      </c>
      <c r="U46" t="s">
        <v>116</v>
      </c>
      <c r="V46" t="s">
        <v>121</v>
      </c>
      <c r="W46" t="s">
        <v>116</v>
      </c>
      <c r="X46" s="4" t="s">
        <v>121</v>
      </c>
      <c r="Y46" s="4" t="s">
        <v>253</v>
      </c>
      <c r="Z46" s="4" t="s">
        <v>191</v>
      </c>
      <c r="AA46" s="4" t="s">
        <v>48</v>
      </c>
      <c r="AB46" s="4">
        <v>516</v>
      </c>
      <c r="AC46" s="4">
        <v>3982.317</v>
      </c>
      <c r="AD46" s="4">
        <v>2312.3539999999998</v>
      </c>
      <c r="AE46" s="4">
        <v>1.722</v>
      </c>
      <c r="AF46" s="4">
        <v>2.1</v>
      </c>
      <c r="AG46" s="4">
        <v>17.347000000000001</v>
      </c>
      <c r="AH46" s="4">
        <v>241.681038</v>
      </c>
      <c r="AI46" s="4">
        <v>1.193263</v>
      </c>
      <c r="AJ46" s="4">
        <v>89.477695999999995</v>
      </c>
      <c r="AK46" s="4">
        <v>1226</v>
      </c>
      <c r="AL46" s="4">
        <v>5</v>
      </c>
      <c r="AM46" s="4">
        <v>865</v>
      </c>
      <c r="AN46" s="4">
        <v>81</v>
      </c>
      <c r="AO46" s="4">
        <v>16.477573</v>
      </c>
      <c r="AP46" s="4">
        <v>3484.2</v>
      </c>
      <c r="AQ46" s="4">
        <v>0</v>
      </c>
      <c r="AR46" s="4">
        <v>6</v>
      </c>
      <c r="AS46" s="4">
        <v>356</v>
      </c>
      <c r="AT46" s="4">
        <v>0.126</v>
      </c>
      <c r="AU46" s="4">
        <v>21.721</v>
      </c>
      <c r="AV46" s="4">
        <v>33138</v>
      </c>
      <c r="AW46" s="4">
        <v>0</v>
      </c>
      <c r="AX46" s="4">
        <v>0.53</v>
      </c>
      <c r="AY46">
        <v>0.82</v>
      </c>
      <c r="AZ46" t="s">
        <v>66</v>
      </c>
      <c r="BA46" t="s">
        <v>250</v>
      </c>
      <c r="BB46">
        <v>6</v>
      </c>
      <c r="BC46" t="s">
        <v>664</v>
      </c>
      <c r="BD46">
        <v>13</v>
      </c>
      <c r="BE46">
        <v>103119.30300000001</v>
      </c>
      <c r="BF46">
        <v>3.8618540701346668E-2</v>
      </c>
      <c r="BG46">
        <v>3.1667203375104265E-2</v>
      </c>
      <c r="BH46">
        <v>306103.62400000013</v>
      </c>
      <c r="BI46">
        <v>1.3009702230771362E-2</v>
      </c>
      <c r="BJ46">
        <v>1.0667955829232516E-2</v>
      </c>
      <c r="BK46">
        <v>1</v>
      </c>
      <c r="BL46" t="s">
        <v>66</v>
      </c>
      <c r="BM46">
        <v>0</v>
      </c>
      <c r="BN46" t="s">
        <v>554</v>
      </c>
    </row>
    <row r="47" spans="1:66">
      <c r="A47" s="142" t="str">
        <f t="shared" si="36"/>
        <v>선진여객</v>
      </c>
      <c r="B47" s="142" t="str">
        <f t="shared" si="37"/>
        <v>87</v>
      </c>
      <c r="C47" s="143" t="str">
        <f t="shared" si="38"/>
        <v>71바5759</v>
      </c>
      <c r="D47" s="131" t="str">
        <f t="shared" si="39"/>
        <v>저상</v>
      </c>
      <c r="E47" s="127" t="str">
        <f t="shared" si="40"/>
        <v>D</v>
      </c>
      <c r="F47" s="150">
        <f t="shared" si="41"/>
        <v>0.80714285714285716</v>
      </c>
      <c r="G47" s="151">
        <f t="shared" si="42"/>
        <v>1.6950000000000001</v>
      </c>
      <c r="H47" s="152">
        <f t="shared" si="43"/>
        <v>2.1</v>
      </c>
      <c r="I47" s="153">
        <f t="shared" si="44"/>
        <v>3746.2570000000001</v>
      </c>
      <c r="J47" s="154">
        <f t="shared" si="45"/>
        <v>7.3763873033201666E-3</v>
      </c>
      <c r="K47" s="154">
        <f t="shared" si="46"/>
        <v>0.36592420405979781</v>
      </c>
      <c r="L47" s="154">
        <f t="shared" si="47"/>
        <v>0.26960243250796728</v>
      </c>
      <c r="M47" s="155">
        <f t="shared" si="48"/>
        <v>17.277999999999999</v>
      </c>
      <c r="N47" s="156">
        <f t="shared" si="49"/>
        <v>0.107</v>
      </c>
      <c r="O47" s="156">
        <f t="shared" si="50"/>
        <v>44.043999999999997</v>
      </c>
      <c r="P47" s="157">
        <f t="shared" si="51"/>
        <v>0</v>
      </c>
      <c r="Q47" s="158">
        <f t="shared" si="52"/>
        <v>80</v>
      </c>
      <c r="R47" s="159">
        <f t="shared" si="53"/>
        <v>27.431472082110339</v>
      </c>
      <c r="S47" s="144">
        <f t="shared" si="54"/>
        <v>4</v>
      </c>
      <c r="T47" s="144">
        <f t="shared" si="55"/>
        <v>1650</v>
      </c>
      <c r="U47" t="s">
        <v>116</v>
      </c>
      <c r="V47" t="s">
        <v>121</v>
      </c>
      <c r="W47" t="s">
        <v>116</v>
      </c>
      <c r="X47" s="4" t="s">
        <v>121</v>
      </c>
      <c r="Y47" s="4" t="s">
        <v>254</v>
      </c>
      <c r="Z47" s="4" t="s">
        <v>191</v>
      </c>
      <c r="AA47" s="4" t="s">
        <v>48</v>
      </c>
      <c r="AB47" s="4">
        <v>516</v>
      </c>
      <c r="AC47" s="4">
        <v>3746.2570000000001</v>
      </c>
      <c r="AD47" s="4">
        <v>2210.3330000000001</v>
      </c>
      <c r="AE47" s="4">
        <v>1.6950000000000001</v>
      </c>
      <c r="AF47" s="4">
        <v>2.1</v>
      </c>
      <c r="AG47" s="4">
        <v>17.277999999999999</v>
      </c>
      <c r="AH47" s="4">
        <v>217.91602499999999</v>
      </c>
      <c r="AI47" s="4">
        <v>1.6074329999999999</v>
      </c>
      <c r="AJ47" s="4">
        <v>79.740747999999996</v>
      </c>
      <c r="AK47" s="4">
        <v>1010</v>
      </c>
      <c r="AL47" s="4">
        <v>4</v>
      </c>
      <c r="AM47" s="4">
        <v>1650</v>
      </c>
      <c r="AN47" s="4">
        <v>80</v>
      </c>
      <c r="AO47" s="4">
        <v>17.191286999999999</v>
      </c>
      <c r="AP47" s="4">
        <v>3484.7</v>
      </c>
      <c r="AQ47" s="4">
        <v>0</v>
      </c>
      <c r="AR47" s="4">
        <v>10</v>
      </c>
      <c r="AS47" s="4">
        <v>746</v>
      </c>
      <c r="AT47" s="4">
        <v>0.107</v>
      </c>
      <c r="AU47" s="4">
        <v>44.043999999999997</v>
      </c>
      <c r="AV47" s="4">
        <v>30833</v>
      </c>
      <c r="AW47" s="4">
        <v>0</v>
      </c>
      <c r="AX47" s="4">
        <v>0.5</v>
      </c>
      <c r="AY47">
        <v>0.80714285714285716</v>
      </c>
      <c r="AZ47" t="s">
        <v>66</v>
      </c>
      <c r="BA47" t="s">
        <v>250</v>
      </c>
      <c r="BB47">
        <v>8</v>
      </c>
      <c r="BC47" t="s">
        <v>665</v>
      </c>
      <c r="BD47">
        <v>9</v>
      </c>
      <c r="BE47">
        <v>103119.30300000001</v>
      </c>
      <c r="BF47">
        <v>3.6329347571327157E-2</v>
      </c>
      <c r="BG47">
        <v>2.9322973396856921E-2</v>
      </c>
      <c r="BH47">
        <v>306103.62400000013</v>
      </c>
      <c r="BI47">
        <v>1.2238525473974781E-2</v>
      </c>
      <c r="BJ47">
        <v>9.8782384182796446E-3</v>
      </c>
      <c r="BK47">
        <v>1</v>
      </c>
      <c r="BL47" t="s">
        <v>66</v>
      </c>
      <c r="BM47">
        <v>0</v>
      </c>
      <c r="BN47" t="s">
        <v>554</v>
      </c>
    </row>
    <row r="48" spans="1:66">
      <c r="A48" s="139" t="str">
        <f t="shared" si="36"/>
        <v>선진여객</v>
      </c>
      <c r="B48" s="139" t="str">
        <f t="shared" si="37"/>
        <v>87</v>
      </c>
      <c r="C48" s="140" t="str">
        <f t="shared" si="38"/>
        <v>73아1091</v>
      </c>
      <c r="D48" s="114" t="str">
        <f t="shared" si="39"/>
        <v>대형</v>
      </c>
      <c r="E48" s="110" t="str">
        <f t="shared" si="40"/>
        <v>F</v>
      </c>
      <c r="F48" s="160">
        <f t="shared" si="41"/>
        <v>0.75359999999999994</v>
      </c>
      <c r="G48" s="161">
        <f t="shared" si="42"/>
        <v>1.8839999999999999</v>
      </c>
      <c r="H48" s="162">
        <f t="shared" si="43"/>
        <v>2.5</v>
      </c>
      <c r="I48" s="163">
        <f t="shared" si="44"/>
        <v>5420.0020000000004</v>
      </c>
      <c r="J48" s="164">
        <f t="shared" si="45"/>
        <v>1.2897022519997099E-2</v>
      </c>
      <c r="K48" s="164">
        <f t="shared" si="46"/>
        <v>0.38893698623311201</v>
      </c>
      <c r="L48" s="164">
        <f t="shared" si="47"/>
        <v>0.23099622472464029</v>
      </c>
      <c r="M48" s="165">
        <f t="shared" si="48"/>
        <v>16.276</v>
      </c>
      <c r="N48" s="166">
        <f t="shared" si="49"/>
        <v>7.3999999999999996E-2</v>
      </c>
      <c r="O48" s="166">
        <f t="shared" si="50"/>
        <v>31.771000000000001</v>
      </c>
      <c r="P48" s="167">
        <f t="shared" si="51"/>
        <v>0.25166666666666665</v>
      </c>
      <c r="Q48" s="168">
        <f t="shared" si="52"/>
        <v>88</v>
      </c>
      <c r="R48" s="169">
        <f t="shared" si="53"/>
        <v>26.564791610657618</v>
      </c>
      <c r="S48" s="141">
        <f t="shared" si="54"/>
        <v>4</v>
      </c>
      <c r="T48" s="141">
        <f t="shared" si="55"/>
        <v>1722</v>
      </c>
      <c r="U48" t="s">
        <v>116</v>
      </c>
      <c r="V48" t="s">
        <v>121</v>
      </c>
      <c r="W48" t="s">
        <v>116</v>
      </c>
      <c r="X48" s="4" t="s">
        <v>121</v>
      </c>
      <c r="Y48" s="4" t="s">
        <v>255</v>
      </c>
      <c r="Z48" s="4" t="s">
        <v>139</v>
      </c>
      <c r="AA48" s="4" t="s">
        <v>48</v>
      </c>
      <c r="AB48" s="4">
        <v>516</v>
      </c>
      <c r="AC48" s="4">
        <v>5420.0020000000004</v>
      </c>
      <c r="AD48" s="4">
        <v>2877.5</v>
      </c>
      <c r="AE48" s="4">
        <v>1.8839999999999999</v>
      </c>
      <c r="AF48" s="4">
        <v>2.5</v>
      </c>
      <c r="AG48" s="4">
        <v>16.276</v>
      </c>
      <c r="AH48" s="4">
        <v>341.09182900000002</v>
      </c>
      <c r="AI48" s="4">
        <v>4.3990689999999999</v>
      </c>
      <c r="AJ48" s="4">
        <v>132.663228</v>
      </c>
      <c r="AK48" s="4">
        <v>1252</v>
      </c>
      <c r="AL48" s="4">
        <v>4</v>
      </c>
      <c r="AM48" s="4">
        <v>1722</v>
      </c>
      <c r="AN48" s="4">
        <v>88</v>
      </c>
      <c r="AO48" s="4">
        <v>15.890154000000001</v>
      </c>
      <c r="AP48" s="4">
        <v>4230.3</v>
      </c>
      <c r="AQ48" s="4">
        <v>15.1</v>
      </c>
      <c r="AR48" s="4">
        <v>6</v>
      </c>
      <c r="AS48" s="4">
        <v>123</v>
      </c>
      <c r="AT48" s="4">
        <v>7.3999999999999996E-2</v>
      </c>
      <c r="AU48" s="4">
        <v>31.771000000000001</v>
      </c>
      <c r="AV48" s="4">
        <v>47194</v>
      </c>
      <c r="AW48" s="4">
        <v>0</v>
      </c>
      <c r="AX48" s="4">
        <v>0.55000000000000004</v>
      </c>
      <c r="AY48">
        <v>0.75359999999999994</v>
      </c>
      <c r="AZ48" t="s">
        <v>69</v>
      </c>
      <c r="BA48" t="s">
        <v>250</v>
      </c>
      <c r="BB48">
        <v>6</v>
      </c>
      <c r="BC48" t="s">
        <v>570</v>
      </c>
      <c r="BD48">
        <v>12</v>
      </c>
      <c r="BE48">
        <v>103119.30300000001</v>
      </c>
      <c r="BF48">
        <v>5.2560498784597093E-2</v>
      </c>
      <c r="BG48">
        <v>3.9609591884072363E-2</v>
      </c>
      <c r="BH48">
        <v>306103.62400000013</v>
      </c>
      <c r="BI48">
        <v>1.7706428722320512E-2</v>
      </c>
      <c r="BJ48">
        <v>1.3343564685140736E-2</v>
      </c>
      <c r="BK48">
        <v>2</v>
      </c>
      <c r="BL48" t="s">
        <v>69</v>
      </c>
      <c r="BM48">
        <v>0</v>
      </c>
      <c r="BN48" t="s">
        <v>554</v>
      </c>
    </row>
    <row r="49" spans="1:66">
      <c r="A49" s="142" t="str">
        <f t="shared" si="36"/>
        <v>선진여객</v>
      </c>
      <c r="B49" s="142" t="str">
        <f t="shared" si="37"/>
        <v>87</v>
      </c>
      <c r="C49" s="143" t="str">
        <f t="shared" si="38"/>
        <v>73아1298</v>
      </c>
      <c r="D49" s="131" t="str">
        <f t="shared" si="39"/>
        <v>저상</v>
      </c>
      <c r="E49" s="127" t="str">
        <f t="shared" si="40"/>
        <v>D</v>
      </c>
      <c r="F49" s="150">
        <f t="shared" si="41"/>
        <v>0.83238095238095233</v>
      </c>
      <c r="G49" s="151">
        <f t="shared" si="42"/>
        <v>1.748</v>
      </c>
      <c r="H49" s="152">
        <f t="shared" si="43"/>
        <v>2.1</v>
      </c>
      <c r="I49" s="153">
        <f t="shared" si="44"/>
        <v>3564.1950000000002</v>
      </c>
      <c r="J49" s="154">
        <f t="shared" si="45"/>
        <v>7.2866905039840743E-3</v>
      </c>
      <c r="K49" s="154">
        <f t="shared" si="46"/>
        <v>0.34729785873636576</v>
      </c>
      <c r="L49" s="154">
        <f t="shared" si="47"/>
        <v>0.27664030727836159</v>
      </c>
      <c r="M49" s="155">
        <f t="shared" si="48"/>
        <v>15.692</v>
      </c>
      <c r="N49" s="156">
        <f t="shared" si="49"/>
        <v>0.14000000000000001</v>
      </c>
      <c r="O49" s="156">
        <f t="shared" si="50"/>
        <v>22.109000000000002</v>
      </c>
      <c r="P49" s="157">
        <f t="shared" si="51"/>
        <v>0</v>
      </c>
      <c r="Q49" s="158">
        <f t="shared" si="52"/>
        <v>80</v>
      </c>
      <c r="R49" s="159">
        <f t="shared" si="53"/>
        <v>26.445508538449179</v>
      </c>
      <c r="S49" s="144">
        <f t="shared" si="54"/>
        <v>5</v>
      </c>
      <c r="T49" s="144">
        <f t="shared" si="55"/>
        <v>788</v>
      </c>
      <c r="U49" t="s">
        <v>116</v>
      </c>
      <c r="V49" t="s">
        <v>121</v>
      </c>
      <c r="W49" t="s">
        <v>116</v>
      </c>
      <c r="X49" s="4" t="s">
        <v>121</v>
      </c>
      <c r="Y49" s="4" t="s">
        <v>257</v>
      </c>
      <c r="Z49" s="4" t="s">
        <v>191</v>
      </c>
      <c r="AA49" s="4" t="s">
        <v>48</v>
      </c>
      <c r="AB49" s="4">
        <v>516</v>
      </c>
      <c r="AC49" s="4">
        <v>3564.1950000000002</v>
      </c>
      <c r="AD49" s="4">
        <v>2038.443</v>
      </c>
      <c r="AE49" s="4">
        <v>1.748</v>
      </c>
      <c r="AF49" s="4">
        <v>2.1</v>
      </c>
      <c r="AG49" s="4">
        <v>15.692</v>
      </c>
      <c r="AH49" s="4">
        <v>208.81907899999999</v>
      </c>
      <c r="AI49" s="4">
        <v>1.5216000000000001</v>
      </c>
      <c r="AJ49" s="4">
        <v>72.522418999999999</v>
      </c>
      <c r="AK49" s="4">
        <v>986</v>
      </c>
      <c r="AL49" s="4">
        <v>5</v>
      </c>
      <c r="AM49" s="4">
        <v>788</v>
      </c>
      <c r="AN49" s="4">
        <v>80</v>
      </c>
      <c r="AO49" s="4">
        <v>17.068339000000002</v>
      </c>
      <c r="AP49" s="4">
        <v>3740.2</v>
      </c>
      <c r="AQ49" s="4">
        <v>0</v>
      </c>
      <c r="AR49" s="4">
        <v>23</v>
      </c>
      <c r="AS49" s="4">
        <v>4319</v>
      </c>
      <c r="AT49" s="4">
        <v>0.14000000000000001</v>
      </c>
      <c r="AU49" s="4">
        <v>22.109000000000002</v>
      </c>
      <c r="AV49" s="4">
        <v>24063</v>
      </c>
      <c r="AW49" s="4">
        <v>0</v>
      </c>
      <c r="AX49" s="4">
        <v>0.5</v>
      </c>
      <c r="AY49">
        <v>0.83238095238095233</v>
      </c>
      <c r="AZ49" t="s">
        <v>66</v>
      </c>
      <c r="BA49" t="s">
        <v>250</v>
      </c>
      <c r="BB49">
        <v>2</v>
      </c>
      <c r="BC49" t="s">
        <v>666</v>
      </c>
      <c r="BD49">
        <v>9</v>
      </c>
      <c r="BE49">
        <v>103119.30300000001</v>
      </c>
      <c r="BF49">
        <v>3.4563800339108185E-2</v>
      </c>
      <c r="BG49">
        <v>2.8770249044171955E-2</v>
      </c>
      <c r="BH49">
        <v>306103.62400000013</v>
      </c>
      <c r="BI49">
        <v>1.1643753031816436E-2</v>
      </c>
      <c r="BJ49">
        <v>9.6920382379119662E-3</v>
      </c>
      <c r="BK49">
        <v>1</v>
      </c>
      <c r="BL49" t="s">
        <v>68</v>
      </c>
      <c r="BM49">
        <v>-1</v>
      </c>
      <c r="BN49" t="s">
        <v>650</v>
      </c>
    </row>
    <row r="50" spans="1:66">
      <c r="A50" s="139" t="str">
        <f t="shared" si="36"/>
        <v>선진여객</v>
      </c>
      <c r="B50" s="139" t="str">
        <f t="shared" si="37"/>
        <v>87</v>
      </c>
      <c r="C50" s="140" t="str">
        <f t="shared" si="38"/>
        <v>73아1299</v>
      </c>
      <c r="D50" s="114" t="str">
        <f t="shared" si="39"/>
        <v>저상</v>
      </c>
      <c r="E50" s="110" t="str">
        <f t="shared" si="40"/>
        <v>D</v>
      </c>
      <c r="F50" s="160">
        <f t="shared" si="41"/>
        <v>0.82285714285714284</v>
      </c>
      <c r="G50" s="161">
        <f t="shared" si="42"/>
        <v>1.728</v>
      </c>
      <c r="H50" s="162">
        <f t="shared" si="43"/>
        <v>2.1</v>
      </c>
      <c r="I50" s="163">
        <f t="shared" si="44"/>
        <v>3611.7559999999999</v>
      </c>
      <c r="J50" s="164">
        <f t="shared" si="45"/>
        <v>1.1242727882559939E-2</v>
      </c>
      <c r="K50" s="164">
        <f t="shared" si="46"/>
        <v>0.37151494792153661</v>
      </c>
      <c r="L50" s="164">
        <f t="shared" si="47"/>
        <v>0.26579868628999304</v>
      </c>
      <c r="M50" s="165">
        <f t="shared" si="48"/>
        <v>17.338999999999999</v>
      </c>
      <c r="N50" s="166">
        <f t="shared" si="49"/>
        <v>5.5E-2</v>
      </c>
      <c r="O50" s="166">
        <f t="shared" si="50"/>
        <v>42.997999999999998</v>
      </c>
      <c r="P50" s="167">
        <f t="shared" si="51"/>
        <v>0.21833333333333332</v>
      </c>
      <c r="Q50" s="168">
        <f t="shared" si="52"/>
        <v>88</v>
      </c>
      <c r="R50" s="169">
        <f t="shared" si="53"/>
        <v>27.491131360913368</v>
      </c>
      <c r="S50" s="141">
        <f t="shared" si="54"/>
        <v>2</v>
      </c>
      <c r="T50" s="141">
        <f t="shared" si="55"/>
        <v>1553</v>
      </c>
      <c r="U50" t="s">
        <v>116</v>
      </c>
      <c r="V50" t="s">
        <v>121</v>
      </c>
      <c r="W50" t="s">
        <v>116</v>
      </c>
      <c r="X50" s="4" t="s">
        <v>121</v>
      </c>
      <c r="Y50" s="4" t="s">
        <v>258</v>
      </c>
      <c r="Z50" s="4" t="s">
        <v>191</v>
      </c>
      <c r="AA50" s="4" t="s">
        <v>48</v>
      </c>
      <c r="AB50" s="4">
        <v>516</v>
      </c>
      <c r="AC50" s="4">
        <v>3611.7559999999999</v>
      </c>
      <c r="AD50" s="4">
        <v>2089.567</v>
      </c>
      <c r="AE50" s="4">
        <v>1.728</v>
      </c>
      <c r="AF50" s="4">
        <v>2.1</v>
      </c>
      <c r="AG50" s="4">
        <v>17.338999999999999</v>
      </c>
      <c r="AH50" s="4">
        <v>212.848254</v>
      </c>
      <c r="AI50" s="4">
        <v>2.392995</v>
      </c>
      <c r="AJ50" s="4">
        <v>79.076307999999997</v>
      </c>
      <c r="AK50" s="4">
        <v>960</v>
      </c>
      <c r="AL50" s="4">
        <v>2</v>
      </c>
      <c r="AM50" s="4">
        <v>1553</v>
      </c>
      <c r="AN50" s="4">
        <v>88</v>
      </c>
      <c r="AO50" s="4">
        <v>16.968689000000001</v>
      </c>
      <c r="AP50" s="4">
        <v>3572.9</v>
      </c>
      <c r="AQ50" s="4">
        <v>13.1</v>
      </c>
      <c r="AR50" s="4">
        <v>12</v>
      </c>
      <c r="AS50" s="4">
        <v>1076</v>
      </c>
      <c r="AT50" s="4">
        <v>5.5E-2</v>
      </c>
      <c r="AU50" s="4">
        <v>42.997999999999998</v>
      </c>
      <c r="AV50" s="4">
        <v>28980</v>
      </c>
      <c r="AW50" s="4">
        <v>0</v>
      </c>
      <c r="AX50" s="4">
        <v>0.51</v>
      </c>
      <c r="AY50">
        <v>0.82285714285714284</v>
      </c>
      <c r="AZ50" t="s">
        <v>66</v>
      </c>
      <c r="BA50" t="s">
        <v>250</v>
      </c>
      <c r="BB50">
        <v>4</v>
      </c>
      <c r="BC50" t="s">
        <v>667</v>
      </c>
      <c r="BD50">
        <v>12</v>
      </c>
      <c r="BE50">
        <v>103119.30300000001</v>
      </c>
      <c r="BF50">
        <v>3.5025023394504515E-2</v>
      </c>
      <c r="BG50">
        <v>2.882059067890657E-2</v>
      </c>
      <c r="BH50">
        <v>306103.62400000013</v>
      </c>
      <c r="BI50">
        <v>1.1799128519955054E-2</v>
      </c>
      <c r="BJ50">
        <v>9.7089971821344434E-3</v>
      </c>
      <c r="BK50">
        <v>1</v>
      </c>
      <c r="BL50" t="s">
        <v>66</v>
      </c>
      <c r="BM50">
        <v>0</v>
      </c>
      <c r="BN50" t="s">
        <v>554</v>
      </c>
    </row>
    <row r="51" spans="1:66">
      <c r="A51" s="142" t="str">
        <f t="shared" si="36"/>
        <v>선진여객</v>
      </c>
      <c r="B51" s="142" t="str">
        <f t="shared" si="37"/>
        <v>87</v>
      </c>
      <c r="C51" s="143" t="str">
        <f t="shared" si="38"/>
        <v>73아1418</v>
      </c>
      <c r="D51" s="131" t="str">
        <f t="shared" si="39"/>
        <v>대형</v>
      </c>
      <c r="E51" s="127" t="str">
        <f t="shared" si="40"/>
        <v>D</v>
      </c>
      <c r="F51" s="150">
        <f t="shared" si="41"/>
        <v>0.8103999999999999</v>
      </c>
      <c r="G51" s="151">
        <f t="shared" si="42"/>
        <v>2.0259999999999998</v>
      </c>
      <c r="H51" s="152">
        <f t="shared" si="43"/>
        <v>2.5</v>
      </c>
      <c r="I51" s="153">
        <f t="shared" si="44"/>
        <v>5916.0159999999996</v>
      </c>
      <c r="J51" s="154">
        <f t="shared" si="45"/>
        <v>1.0394024586371566E-2</v>
      </c>
      <c r="K51" s="154">
        <f t="shared" si="46"/>
        <v>0.35211219543402722</v>
      </c>
      <c r="L51" s="154">
        <f t="shared" si="47"/>
        <v>0.15973587630594643</v>
      </c>
      <c r="M51" s="155">
        <f t="shared" si="48"/>
        <v>11.519</v>
      </c>
      <c r="N51" s="156">
        <f t="shared" si="49"/>
        <v>1.7000000000000001E-2</v>
      </c>
      <c r="O51" s="156">
        <f t="shared" si="50"/>
        <v>14.3</v>
      </c>
      <c r="P51" s="157">
        <f t="shared" si="51"/>
        <v>1.2766666666666666</v>
      </c>
      <c r="Q51" s="158">
        <f t="shared" si="52"/>
        <v>92</v>
      </c>
      <c r="R51" s="159">
        <f t="shared" si="53"/>
        <v>24.521943191781091</v>
      </c>
      <c r="S51" s="144">
        <f t="shared" si="54"/>
        <v>1</v>
      </c>
      <c r="T51" s="144">
        <f t="shared" si="55"/>
        <v>846</v>
      </c>
      <c r="U51" t="s">
        <v>116</v>
      </c>
      <c r="V51" t="s">
        <v>121</v>
      </c>
      <c r="W51" t="s">
        <v>116</v>
      </c>
      <c r="X51" s="4" t="s">
        <v>121</v>
      </c>
      <c r="Y51" s="4" t="s">
        <v>259</v>
      </c>
      <c r="Z51" s="4" t="s">
        <v>139</v>
      </c>
      <c r="AA51" s="4" t="s">
        <v>48</v>
      </c>
      <c r="AB51" s="4">
        <v>516</v>
      </c>
      <c r="AC51" s="4">
        <v>5916.0159999999996</v>
      </c>
      <c r="AD51" s="4">
        <v>2920.3159999999998</v>
      </c>
      <c r="AE51" s="4">
        <v>2.0259999999999998</v>
      </c>
      <c r="AF51" s="4">
        <v>2.5</v>
      </c>
      <c r="AG51" s="4">
        <v>11.519</v>
      </c>
      <c r="AH51" s="4">
        <v>378.441283</v>
      </c>
      <c r="AI51" s="4">
        <v>3.9335279999999999</v>
      </c>
      <c r="AJ51" s="4">
        <v>133.25379100000001</v>
      </c>
      <c r="AK51" s="4">
        <v>945</v>
      </c>
      <c r="AL51" s="4">
        <v>1</v>
      </c>
      <c r="AM51" s="4">
        <v>846</v>
      </c>
      <c r="AN51" s="4">
        <v>92</v>
      </c>
      <c r="AO51" s="4">
        <v>15.632586</v>
      </c>
      <c r="AP51" s="4">
        <v>3795.6</v>
      </c>
      <c r="AQ51" s="4">
        <v>76.599999999999994</v>
      </c>
      <c r="AR51" s="4">
        <v>9</v>
      </c>
      <c r="AS51" s="4">
        <v>533</v>
      </c>
      <c r="AT51" s="4">
        <v>1.7000000000000001E-2</v>
      </c>
      <c r="AU51" s="4">
        <v>14.3</v>
      </c>
      <c r="AV51" s="4">
        <v>50895</v>
      </c>
      <c r="AW51" s="4">
        <v>0</v>
      </c>
      <c r="AX51" s="4">
        <v>0.51</v>
      </c>
      <c r="AY51">
        <v>0.8103999999999999</v>
      </c>
      <c r="AZ51" t="s">
        <v>66</v>
      </c>
      <c r="BA51" t="s">
        <v>250</v>
      </c>
      <c r="BB51">
        <v>7</v>
      </c>
      <c r="BC51" t="s">
        <v>668</v>
      </c>
      <c r="BD51">
        <v>13</v>
      </c>
      <c r="BE51">
        <v>103119.30300000001</v>
      </c>
      <c r="BF51">
        <v>5.7370597239199711E-2</v>
      </c>
      <c r="BG51">
        <v>4.6493132002647437E-2</v>
      </c>
      <c r="BH51">
        <v>306103.62400000013</v>
      </c>
      <c r="BI51">
        <v>1.932684076945132E-2</v>
      </c>
      <c r="BJ51">
        <v>1.5662471759563347E-2</v>
      </c>
      <c r="BK51">
        <v>1</v>
      </c>
      <c r="BL51" t="s">
        <v>69</v>
      </c>
      <c r="BM51">
        <v>1</v>
      </c>
      <c r="BN51" t="s">
        <v>556</v>
      </c>
    </row>
    <row r="52" spans="1:66">
      <c r="A52" s="139" t="str">
        <f t="shared" si="36"/>
        <v>선진여객</v>
      </c>
      <c r="B52" s="139" t="str">
        <f t="shared" si="37"/>
        <v>87</v>
      </c>
      <c r="C52" s="140" t="str">
        <f t="shared" si="38"/>
        <v>73아1419</v>
      </c>
      <c r="D52" s="114" t="str">
        <f t="shared" si="39"/>
        <v>대형</v>
      </c>
      <c r="E52" s="110" t="str">
        <f t="shared" si="40"/>
        <v>F</v>
      </c>
      <c r="F52" s="160">
        <f t="shared" si="41"/>
        <v>0.72839999999999994</v>
      </c>
      <c r="G52" s="161">
        <f t="shared" si="42"/>
        <v>1.821</v>
      </c>
      <c r="H52" s="162">
        <f t="shared" si="43"/>
        <v>2.5</v>
      </c>
      <c r="I52" s="163">
        <f t="shared" si="44"/>
        <v>5523.4530000000004</v>
      </c>
      <c r="J52" s="164">
        <f t="shared" si="45"/>
        <v>1.5054709250865269E-2</v>
      </c>
      <c r="K52" s="164">
        <f t="shared" si="46"/>
        <v>0.37021429669773975</v>
      </c>
      <c r="L52" s="164">
        <f t="shared" si="47"/>
        <v>0.19715927699574884</v>
      </c>
      <c r="M52" s="165">
        <f t="shared" si="48"/>
        <v>14.532999999999999</v>
      </c>
      <c r="N52" s="166">
        <f t="shared" si="49"/>
        <v>9.0999999999999998E-2</v>
      </c>
      <c r="O52" s="166">
        <f t="shared" si="50"/>
        <v>38.906999999999996</v>
      </c>
      <c r="P52" s="167">
        <f t="shared" si="51"/>
        <v>2.89</v>
      </c>
      <c r="Q52" s="168">
        <f t="shared" si="52"/>
        <v>87</v>
      </c>
      <c r="R52" s="169">
        <f t="shared" si="53"/>
        <v>26.14499868426606</v>
      </c>
      <c r="S52" s="141">
        <f t="shared" si="54"/>
        <v>5</v>
      </c>
      <c r="T52" s="141">
        <f t="shared" si="55"/>
        <v>2149</v>
      </c>
      <c r="U52" t="s">
        <v>116</v>
      </c>
      <c r="V52" t="s">
        <v>121</v>
      </c>
      <c r="W52" t="s">
        <v>116</v>
      </c>
      <c r="X52" s="4" t="s">
        <v>121</v>
      </c>
      <c r="Y52" s="4" t="s">
        <v>260</v>
      </c>
      <c r="Z52" s="4" t="s">
        <v>139</v>
      </c>
      <c r="AA52" s="4" t="s">
        <v>48</v>
      </c>
      <c r="AB52" s="4">
        <v>516</v>
      </c>
      <c r="AC52" s="4">
        <v>5523.4530000000004</v>
      </c>
      <c r="AD52" s="4">
        <v>3032.7570000000001</v>
      </c>
      <c r="AE52" s="4">
        <v>1.821</v>
      </c>
      <c r="AF52" s="4">
        <v>2.5</v>
      </c>
      <c r="AG52" s="4">
        <v>14.532999999999999</v>
      </c>
      <c r="AH52" s="4">
        <v>343.66628500000002</v>
      </c>
      <c r="AI52" s="4">
        <v>5.1737960000000003</v>
      </c>
      <c r="AJ52" s="4">
        <v>127.230172</v>
      </c>
      <c r="AK52" s="4">
        <v>1089</v>
      </c>
      <c r="AL52" s="4">
        <v>5</v>
      </c>
      <c r="AM52" s="4">
        <v>2149</v>
      </c>
      <c r="AN52" s="4">
        <v>87</v>
      </c>
      <c r="AO52" s="4">
        <v>16.072140999999998</v>
      </c>
      <c r="AP52" s="4">
        <v>3549.2</v>
      </c>
      <c r="AQ52" s="4">
        <v>173.4</v>
      </c>
      <c r="AR52" s="4">
        <v>23</v>
      </c>
      <c r="AS52" s="4">
        <v>4174</v>
      </c>
      <c r="AT52" s="4">
        <v>9.0999999999999998E-2</v>
      </c>
      <c r="AU52" s="4">
        <v>38.906999999999996</v>
      </c>
      <c r="AV52" s="4">
        <v>47486</v>
      </c>
      <c r="AW52" s="4">
        <v>0</v>
      </c>
      <c r="AX52" s="4">
        <v>0.5</v>
      </c>
      <c r="AY52">
        <v>0.72839999999999994</v>
      </c>
      <c r="AZ52" t="s">
        <v>69</v>
      </c>
      <c r="BA52" t="s">
        <v>250</v>
      </c>
      <c r="BB52">
        <v>9</v>
      </c>
      <c r="BC52" t="s">
        <v>572</v>
      </c>
      <c r="BD52">
        <v>11</v>
      </c>
      <c r="BE52">
        <v>103119.30300000001</v>
      </c>
      <c r="BF52">
        <v>5.3563715418053201E-2</v>
      </c>
      <c r="BG52">
        <v>3.9015810310509949E-2</v>
      </c>
      <c r="BH52">
        <v>306103.62400000013</v>
      </c>
      <c r="BI52">
        <v>1.8044389438525557E-2</v>
      </c>
      <c r="BJ52">
        <v>1.3143533267022015E-2</v>
      </c>
      <c r="BK52">
        <v>1</v>
      </c>
      <c r="BL52" t="s">
        <v>69</v>
      </c>
      <c r="BM52">
        <v>0</v>
      </c>
      <c r="BN52" t="s">
        <v>554</v>
      </c>
    </row>
    <row r="53" spans="1:66">
      <c r="A53" s="142" t="str">
        <f t="shared" ref="A53:A59" si="56">W53</f>
        <v>선진여객</v>
      </c>
      <c r="B53" s="142" t="str">
        <f t="shared" ref="B53:B59" si="57">V53</f>
        <v>87</v>
      </c>
      <c r="C53" s="143" t="str">
        <f t="shared" ref="C53:C59" si="58">Y53</f>
        <v>78바1155</v>
      </c>
      <c r="D53" s="131" t="str">
        <f t="shared" ref="D53:D59" si="59">Z53</f>
        <v>중형</v>
      </c>
      <c r="E53" s="127" t="str">
        <f t="shared" ref="E53:E59" si="60">AZ53</f>
        <v>C</v>
      </c>
      <c r="F53" s="150">
        <f t="shared" ref="F53:F59" si="61">G53/H53</f>
        <v>0.8966666666666665</v>
      </c>
      <c r="G53" s="151">
        <f t="shared" ref="G53:G59" si="62">AE53</f>
        <v>2.4209999999999998</v>
      </c>
      <c r="H53" s="152">
        <f t="shared" ref="H53:H59" si="63">AF53</f>
        <v>2.7</v>
      </c>
      <c r="I53" s="153">
        <f t="shared" ref="I53:I59" si="64">AC53</f>
        <v>4119.1139999999996</v>
      </c>
      <c r="J53" s="154">
        <f t="shared" ref="J53:J59" si="65">AI53/AH53</f>
        <v>1.06141485893059E-2</v>
      </c>
      <c r="K53" s="154">
        <f t="shared" ref="K53:K59" si="66">AJ53/AH53</f>
        <v>0.3763108117343103</v>
      </c>
      <c r="L53" s="154">
        <f t="shared" ref="L53:L59" si="67">AK53/AC53</f>
        <v>0.30055006974800896</v>
      </c>
      <c r="M53" s="155">
        <f t="shared" ref="M53:M59" si="68">AG53</f>
        <v>12.532</v>
      </c>
      <c r="N53" s="156">
        <f t="shared" ref="N53:N59" si="69">IF(AW53=0,AT53,"속도계이상")</f>
        <v>7.2999999999999995E-2</v>
      </c>
      <c r="O53" s="156">
        <f t="shared" ref="O53:O59" si="70">IF(AW53=0,AU53,"속도계이상")</f>
        <v>11.603999999999999</v>
      </c>
      <c r="P53" s="157">
        <f t="shared" ref="P53:P59" si="71">AQ53/60</f>
        <v>0</v>
      </c>
      <c r="Q53" s="158">
        <f t="shared" ref="Q53:Q59" si="72">AN53</f>
        <v>80</v>
      </c>
      <c r="R53" s="159">
        <f t="shared" ref="R53:R59" si="73">AC53/(AH53-AI53-AJ53)</f>
        <v>23.8869120150556</v>
      </c>
      <c r="S53" s="144">
        <f t="shared" ref="S53:S59" si="74">IF(AW53=0,AL53,"속도계이상")</f>
        <v>3</v>
      </c>
      <c r="T53" s="144">
        <f t="shared" ref="T53:T59" si="75">IF(AW53=0,AM53,"속도계이상")</f>
        <v>478</v>
      </c>
      <c r="U53" t="s">
        <v>116</v>
      </c>
      <c r="V53" t="s">
        <v>121</v>
      </c>
      <c r="W53" t="s">
        <v>116</v>
      </c>
      <c r="X53" s="4" t="s">
        <v>121</v>
      </c>
      <c r="Y53" s="4" t="s">
        <v>261</v>
      </c>
      <c r="Z53" s="4" t="s">
        <v>198</v>
      </c>
      <c r="AA53" s="4" t="s">
        <v>48</v>
      </c>
      <c r="AB53" s="4">
        <v>516</v>
      </c>
      <c r="AC53" s="4">
        <v>4119.1139999999996</v>
      </c>
      <c r="AD53" s="4">
        <v>1701.1010000000001</v>
      </c>
      <c r="AE53" s="4">
        <v>2.4209999999999998</v>
      </c>
      <c r="AF53" s="4">
        <v>2.7</v>
      </c>
      <c r="AG53" s="4">
        <v>12.532</v>
      </c>
      <c r="AH53" s="4">
        <v>281.27437400000002</v>
      </c>
      <c r="AI53" s="4">
        <v>2.9854880000000001</v>
      </c>
      <c r="AJ53" s="4">
        <v>105.846588</v>
      </c>
      <c r="AK53" s="4">
        <v>1238</v>
      </c>
      <c r="AL53" s="4">
        <v>3</v>
      </c>
      <c r="AM53" s="4">
        <v>478</v>
      </c>
      <c r="AN53" s="4">
        <v>80</v>
      </c>
      <c r="AO53" s="4">
        <v>14.644469000000001</v>
      </c>
      <c r="AP53" s="4">
        <v>1686.9</v>
      </c>
      <c r="AQ53" s="4">
        <v>0</v>
      </c>
      <c r="AR53" s="4">
        <v>8</v>
      </c>
      <c r="AS53" s="4">
        <v>1331</v>
      </c>
      <c r="AT53" s="4">
        <v>7.2999999999999995E-2</v>
      </c>
      <c r="AU53" s="4">
        <v>11.603999999999999</v>
      </c>
      <c r="AV53" s="4">
        <v>35589</v>
      </c>
      <c r="AW53" s="4">
        <v>0</v>
      </c>
      <c r="AX53" s="4">
        <v>0.66</v>
      </c>
      <c r="AY53">
        <v>0.8966666666666665</v>
      </c>
      <c r="AZ53" t="s">
        <v>68</v>
      </c>
      <c r="BA53" t="s">
        <v>250</v>
      </c>
      <c r="BB53">
        <v>1</v>
      </c>
      <c r="BC53" t="s">
        <v>558</v>
      </c>
      <c r="BD53">
        <v>6</v>
      </c>
      <c r="BE53">
        <v>103119.30300000001</v>
      </c>
      <c r="BF53">
        <v>3.9945130350619217E-2</v>
      </c>
      <c r="BG53">
        <v>3.5817466881055221E-2</v>
      </c>
      <c r="BH53">
        <v>306103.62400000013</v>
      </c>
      <c r="BI53">
        <v>1.3456599912714518E-2</v>
      </c>
      <c r="BJ53">
        <v>1.2066084588400682E-2</v>
      </c>
      <c r="BK53">
        <v>1</v>
      </c>
      <c r="BL53" t="s">
        <v>66</v>
      </c>
      <c r="BM53">
        <v>1</v>
      </c>
      <c r="BN53" t="s">
        <v>556</v>
      </c>
    </row>
    <row r="54" spans="1:66">
      <c r="A54" s="139" t="str">
        <f t="shared" si="56"/>
        <v>선진여객</v>
      </c>
      <c r="B54" s="139" t="str">
        <f t="shared" si="57"/>
        <v>87</v>
      </c>
      <c r="C54" s="140" t="str">
        <f t="shared" si="58"/>
        <v>78바1156</v>
      </c>
      <c r="D54" s="114" t="str">
        <f t="shared" si="59"/>
        <v>대형</v>
      </c>
      <c r="E54" s="110" t="str">
        <f t="shared" si="60"/>
        <v>F</v>
      </c>
      <c r="F54" s="160">
        <f t="shared" si="61"/>
        <v>0.76760000000000006</v>
      </c>
      <c r="G54" s="161">
        <f t="shared" si="62"/>
        <v>1.919</v>
      </c>
      <c r="H54" s="162">
        <f t="shared" si="63"/>
        <v>2.5</v>
      </c>
      <c r="I54" s="163">
        <f t="shared" si="64"/>
        <v>3605.7530000000002</v>
      </c>
      <c r="J54" s="164">
        <f t="shared" si="65"/>
        <v>1.0617896648578699E-2</v>
      </c>
      <c r="K54" s="164">
        <f t="shared" si="66"/>
        <v>0.3876252173046586</v>
      </c>
      <c r="L54" s="164">
        <f t="shared" si="67"/>
        <v>0.20522759046446054</v>
      </c>
      <c r="M54" s="165">
        <f t="shared" si="68"/>
        <v>13.502000000000001</v>
      </c>
      <c r="N54" s="166">
        <f t="shared" si="69"/>
        <v>5.5E-2</v>
      </c>
      <c r="O54" s="166">
        <f t="shared" si="70"/>
        <v>48.7</v>
      </c>
      <c r="P54" s="167">
        <f t="shared" si="71"/>
        <v>0.65499999999999992</v>
      </c>
      <c r="Q54" s="168">
        <f t="shared" si="72"/>
        <v>95</v>
      </c>
      <c r="R54" s="169">
        <f t="shared" si="73"/>
        <v>25.715517682198474</v>
      </c>
      <c r="S54" s="141">
        <f t="shared" si="74"/>
        <v>2</v>
      </c>
      <c r="T54" s="141">
        <f t="shared" si="75"/>
        <v>1756</v>
      </c>
      <c r="U54" t="s">
        <v>116</v>
      </c>
      <c r="V54" t="s">
        <v>121</v>
      </c>
      <c r="W54" t="s">
        <v>116</v>
      </c>
      <c r="X54" s="4" t="s">
        <v>121</v>
      </c>
      <c r="Y54" s="4" t="s">
        <v>262</v>
      </c>
      <c r="Z54" s="4" t="s">
        <v>139</v>
      </c>
      <c r="AA54" s="4" t="s">
        <v>48</v>
      </c>
      <c r="AB54" s="4">
        <v>516</v>
      </c>
      <c r="AC54" s="4">
        <v>3605.7530000000002</v>
      </c>
      <c r="AD54" s="4">
        <v>1879.1079999999999</v>
      </c>
      <c r="AE54" s="4">
        <v>1.919</v>
      </c>
      <c r="AF54" s="4">
        <v>2.5</v>
      </c>
      <c r="AG54" s="4">
        <v>13.502000000000001</v>
      </c>
      <c r="AH54" s="4">
        <v>233.012722</v>
      </c>
      <c r="AI54" s="4">
        <v>2.4741050000000002</v>
      </c>
      <c r="AJ54" s="4">
        <v>90.321607</v>
      </c>
      <c r="AK54" s="4">
        <v>740</v>
      </c>
      <c r="AL54" s="4">
        <v>2</v>
      </c>
      <c r="AM54" s="4">
        <v>1756</v>
      </c>
      <c r="AN54" s="4">
        <v>95</v>
      </c>
      <c r="AO54" s="4">
        <v>15.474489</v>
      </c>
      <c r="AP54" s="4">
        <v>3079.4</v>
      </c>
      <c r="AQ54" s="4">
        <v>39.299999999999997</v>
      </c>
      <c r="AR54" s="4">
        <v>2</v>
      </c>
      <c r="AS54" s="4">
        <v>158</v>
      </c>
      <c r="AT54" s="4">
        <v>5.5E-2</v>
      </c>
      <c r="AU54" s="4">
        <v>48.7</v>
      </c>
      <c r="AV54" s="4">
        <v>31343</v>
      </c>
      <c r="AW54" s="4">
        <v>0</v>
      </c>
      <c r="AX54" s="4">
        <v>0.51</v>
      </c>
      <c r="AY54">
        <v>0.76760000000000006</v>
      </c>
      <c r="AZ54" t="s">
        <v>69</v>
      </c>
      <c r="BA54" t="s">
        <v>250</v>
      </c>
      <c r="BB54">
        <v>3</v>
      </c>
      <c r="BC54" t="s">
        <v>574</v>
      </c>
      <c r="BD54">
        <v>5</v>
      </c>
      <c r="BE54">
        <v>103119.30300000001</v>
      </c>
      <c r="BF54">
        <v>3.4966809269453648E-2</v>
      </c>
      <c r="BG54">
        <v>2.6840522795232621E-2</v>
      </c>
      <c r="BH54">
        <v>306103.62400000013</v>
      </c>
      <c r="BI54">
        <v>1.177951751397755E-2</v>
      </c>
      <c r="BJ54">
        <v>9.041957643729167E-3</v>
      </c>
      <c r="BK54">
        <v>1</v>
      </c>
      <c r="BL54" t="s">
        <v>69</v>
      </c>
      <c r="BM54">
        <v>0</v>
      </c>
      <c r="BN54" t="s">
        <v>554</v>
      </c>
    </row>
    <row r="55" spans="1:66">
      <c r="A55" s="142" t="str">
        <f t="shared" si="56"/>
        <v>선진여객</v>
      </c>
      <c r="B55" s="142" t="str">
        <f t="shared" si="57"/>
        <v>87</v>
      </c>
      <c r="C55" s="143" t="str">
        <f t="shared" si="58"/>
        <v>78바1168</v>
      </c>
      <c r="D55" s="131" t="str">
        <f t="shared" si="59"/>
        <v>중형</v>
      </c>
      <c r="E55" s="127" t="str">
        <f t="shared" si="60"/>
        <v>D</v>
      </c>
      <c r="F55" s="150">
        <f t="shared" si="61"/>
        <v>0.8362962962962962</v>
      </c>
      <c r="G55" s="151">
        <f t="shared" si="62"/>
        <v>2.258</v>
      </c>
      <c r="H55" s="152">
        <f t="shared" si="63"/>
        <v>2.7</v>
      </c>
      <c r="I55" s="153">
        <f t="shared" si="64"/>
        <v>5322.16</v>
      </c>
      <c r="J55" s="154">
        <f t="shared" si="65"/>
        <v>7.654389484782231E-3</v>
      </c>
      <c r="K55" s="154">
        <f t="shared" si="66"/>
        <v>0.36426123709763525</v>
      </c>
      <c r="L55" s="154">
        <f t="shared" si="67"/>
        <v>0.28052520029461725</v>
      </c>
      <c r="M55" s="155">
        <f t="shared" si="68"/>
        <v>11.021000000000001</v>
      </c>
      <c r="N55" s="156">
        <f t="shared" si="69"/>
        <v>5.6000000000000001E-2</v>
      </c>
      <c r="O55" s="156">
        <f t="shared" si="70"/>
        <v>23.111000000000001</v>
      </c>
      <c r="P55" s="157">
        <f t="shared" si="71"/>
        <v>0</v>
      </c>
      <c r="Q55" s="158">
        <f t="shared" si="72"/>
        <v>80</v>
      </c>
      <c r="R55" s="159">
        <f t="shared" si="73"/>
        <v>25.116201293383192</v>
      </c>
      <c r="S55" s="144">
        <f t="shared" si="74"/>
        <v>3</v>
      </c>
      <c r="T55" s="144">
        <f t="shared" si="75"/>
        <v>1230</v>
      </c>
      <c r="U55" t="s">
        <v>116</v>
      </c>
      <c r="V55" t="s">
        <v>121</v>
      </c>
      <c r="W55" t="s">
        <v>116</v>
      </c>
      <c r="X55" s="4" t="s">
        <v>121</v>
      </c>
      <c r="Y55" s="4" t="s">
        <v>264</v>
      </c>
      <c r="Z55" s="4" t="s">
        <v>198</v>
      </c>
      <c r="AA55" s="4" t="s">
        <v>48</v>
      </c>
      <c r="AB55" s="4">
        <v>516</v>
      </c>
      <c r="AC55" s="4">
        <v>5322.16</v>
      </c>
      <c r="AD55" s="4">
        <v>2357.2260000000001</v>
      </c>
      <c r="AE55" s="4">
        <v>2.258</v>
      </c>
      <c r="AF55" s="4">
        <v>2.7</v>
      </c>
      <c r="AG55" s="4">
        <v>11.021000000000001</v>
      </c>
      <c r="AH55" s="4">
        <v>337.37739699999997</v>
      </c>
      <c r="AI55" s="4">
        <v>2.5824180000000001</v>
      </c>
      <c r="AJ55" s="4">
        <v>122.893508</v>
      </c>
      <c r="AK55" s="4">
        <v>1493</v>
      </c>
      <c r="AL55" s="4">
        <v>3</v>
      </c>
      <c r="AM55" s="4">
        <v>1230</v>
      </c>
      <c r="AN55" s="4">
        <v>80</v>
      </c>
      <c r="AO55" s="4">
        <v>15.775093</v>
      </c>
      <c r="AP55" s="4">
        <v>2845.9</v>
      </c>
      <c r="AQ55" s="4">
        <v>0</v>
      </c>
      <c r="AR55" s="4">
        <v>2</v>
      </c>
      <c r="AS55" s="4">
        <v>172</v>
      </c>
      <c r="AT55" s="4">
        <v>5.6000000000000001E-2</v>
      </c>
      <c r="AU55" s="4">
        <v>23.111000000000001</v>
      </c>
      <c r="AV55" s="4">
        <v>44924</v>
      </c>
      <c r="AW55" s="4">
        <v>0</v>
      </c>
      <c r="AX55" s="4">
        <v>0.54</v>
      </c>
      <c r="AY55">
        <v>0.8362962962962962</v>
      </c>
      <c r="AZ55" t="s">
        <v>66</v>
      </c>
      <c r="BA55" t="s">
        <v>250</v>
      </c>
      <c r="BB55">
        <v>1</v>
      </c>
      <c r="BC55" t="s">
        <v>669</v>
      </c>
      <c r="BD55">
        <v>9</v>
      </c>
      <c r="BE55">
        <v>103119.30300000001</v>
      </c>
      <c r="BF55">
        <v>5.1611675459055414E-2</v>
      </c>
      <c r="BG55">
        <v>4.3162653032054486E-2</v>
      </c>
      <c r="BH55">
        <v>306103.62400000013</v>
      </c>
      <c r="BI55">
        <v>1.7386791866273357E-2</v>
      </c>
      <c r="BJ55">
        <v>1.4540509642238976E-2</v>
      </c>
      <c r="BK55">
        <v>1</v>
      </c>
      <c r="BL55" t="s">
        <v>69</v>
      </c>
      <c r="BM55">
        <v>1</v>
      </c>
      <c r="BN55" t="s">
        <v>556</v>
      </c>
    </row>
    <row r="56" spans="1:66">
      <c r="A56" s="139" t="str">
        <f t="shared" si="56"/>
        <v>선진여객</v>
      </c>
      <c r="B56" s="139" t="str">
        <f t="shared" si="57"/>
        <v>87</v>
      </c>
      <c r="C56" s="140" t="str">
        <f t="shared" si="58"/>
        <v>78바1176</v>
      </c>
      <c r="D56" s="114" t="str">
        <f t="shared" si="59"/>
        <v>중형</v>
      </c>
      <c r="E56" s="110" t="str">
        <f t="shared" si="60"/>
        <v>A</v>
      </c>
      <c r="F56" s="160">
        <f t="shared" si="61"/>
        <v>0.96629629629629621</v>
      </c>
      <c r="G56" s="161">
        <f t="shared" si="62"/>
        <v>2.609</v>
      </c>
      <c r="H56" s="162">
        <f t="shared" si="63"/>
        <v>2.7</v>
      </c>
      <c r="I56" s="163">
        <f t="shared" si="64"/>
        <v>3795.62</v>
      </c>
      <c r="J56" s="164">
        <f t="shared" si="65"/>
        <v>7.1252672263770241E-3</v>
      </c>
      <c r="K56" s="164">
        <f t="shared" si="66"/>
        <v>0.39415426204819148</v>
      </c>
      <c r="L56" s="164">
        <f t="shared" si="67"/>
        <v>0.2091884856755945</v>
      </c>
      <c r="M56" s="165">
        <f t="shared" si="68"/>
        <v>11.295999999999999</v>
      </c>
      <c r="N56" s="166">
        <f t="shared" si="69"/>
        <v>2.5999999999999999E-2</v>
      </c>
      <c r="O56" s="166">
        <f t="shared" si="70"/>
        <v>50.268000000000001</v>
      </c>
      <c r="P56" s="167">
        <f t="shared" si="71"/>
        <v>0</v>
      </c>
      <c r="Q56" s="168">
        <f t="shared" si="72"/>
        <v>78</v>
      </c>
      <c r="R56" s="169">
        <f t="shared" si="73"/>
        <v>24.109964692579592</v>
      </c>
      <c r="S56" s="141">
        <f t="shared" si="74"/>
        <v>1</v>
      </c>
      <c r="T56" s="141">
        <f t="shared" si="75"/>
        <v>1908</v>
      </c>
      <c r="U56" t="s">
        <v>116</v>
      </c>
      <c r="V56" t="s">
        <v>121</v>
      </c>
      <c r="W56" t="s">
        <v>116</v>
      </c>
      <c r="X56" s="4" t="s">
        <v>121</v>
      </c>
      <c r="Y56" s="4" t="s">
        <v>265</v>
      </c>
      <c r="Z56" s="4" t="s">
        <v>198</v>
      </c>
      <c r="AA56" s="4" t="s">
        <v>48</v>
      </c>
      <c r="AB56" s="4">
        <v>516</v>
      </c>
      <c r="AC56" s="4">
        <v>3795.62</v>
      </c>
      <c r="AD56" s="4">
        <v>1454.88</v>
      </c>
      <c r="AE56" s="4">
        <v>2.609</v>
      </c>
      <c r="AF56" s="4">
        <v>2.7</v>
      </c>
      <c r="AG56" s="4">
        <v>11.295999999999999</v>
      </c>
      <c r="AH56" s="4">
        <v>262.94326100000001</v>
      </c>
      <c r="AI56" s="4">
        <v>1.8735409999999999</v>
      </c>
      <c r="AJ56" s="4">
        <v>103.640207</v>
      </c>
      <c r="AK56" s="4">
        <v>794</v>
      </c>
      <c r="AL56" s="4">
        <v>1</v>
      </c>
      <c r="AM56" s="4">
        <v>1908</v>
      </c>
      <c r="AN56" s="4">
        <v>78</v>
      </c>
      <c r="AO56" s="4">
        <v>14.435129</v>
      </c>
      <c r="AP56" s="4">
        <v>1951</v>
      </c>
      <c r="AQ56" s="4">
        <v>0</v>
      </c>
      <c r="AR56" s="4">
        <v>2</v>
      </c>
      <c r="AS56" s="4">
        <v>112</v>
      </c>
      <c r="AT56" s="4">
        <v>2.5999999999999999E-2</v>
      </c>
      <c r="AU56" s="4">
        <v>50.268000000000001</v>
      </c>
      <c r="AV56" s="4">
        <v>32009</v>
      </c>
      <c r="AW56" s="4">
        <v>0</v>
      </c>
      <c r="AX56" s="4">
        <v>0.66</v>
      </c>
      <c r="AY56">
        <v>0.96629629629629621</v>
      </c>
      <c r="AZ56" t="s">
        <v>597</v>
      </c>
      <c r="BA56" t="s">
        <v>250</v>
      </c>
      <c r="BB56">
        <v>1</v>
      </c>
      <c r="BC56" t="s">
        <v>670</v>
      </c>
      <c r="BD56">
        <v>9</v>
      </c>
      <c r="BE56">
        <v>103119.30300000001</v>
      </c>
      <c r="BF56">
        <v>3.6808045531494714E-2</v>
      </c>
      <c r="BG56">
        <v>3.5567478070988777E-2</v>
      </c>
      <c r="BH56">
        <v>306103.62400000013</v>
      </c>
      <c r="BI56">
        <v>1.2399787857460969E-2</v>
      </c>
      <c r="BJ56">
        <v>1.1981869081524321E-2</v>
      </c>
      <c r="BK56">
        <v>1</v>
      </c>
      <c r="BL56" t="s">
        <v>68</v>
      </c>
      <c r="BM56">
        <v>2</v>
      </c>
      <c r="BN56" t="s">
        <v>556</v>
      </c>
    </row>
    <row r="57" spans="1:66">
      <c r="A57" s="142" t="str">
        <f t="shared" si="56"/>
        <v>선진여객</v>
      </c>
      <c r="B57" s="142" t="str">
        <f t="shared" si="57"/>
        <v>87</v>
      </c>
      <c r="C57" s="143" t="str">
        <f t="shared" si="58"/>
        <v>78바1183</v>
      </c>
      <c r="D57" s="131" t="str">
        <f t="shared" si="59"/>
        <v>대형</v>
      </c>
      <c r="E57" s="127" t="str">
        <f t="shared" si="60"/>
        <v>F</v>
      </c>
      <c r="F57" s="150">
        <f t="shared" si="61"/>
        <v>0.76360000000000006</v>
      </c>
      <c r="G57" s="151">
        <f t="shared" si="62"/>
        <v>1.909</v>
      </c>
      <c r="H57" s="152">
        <f t="shared" si="63"/>
        <v>2.5</v>
      </c>
      <c r="I57" s="153">
        <f t="shared" si="64"/>
        <v>6018.4260000000004</v>
      </c>
      <c r="J57" s="154">
        <f t="shared" si="65"/>
        <v>7.5970716886045288E-3</v>
      </c>
      <c r="K57" s="154">
        <f t="shared" si="66"/>
        <v>0.37898863721567894</v>
      </c>
      <c r="L57" s="154">
        <f t="shared" si="67"/>
        <v>0.19589839602580475</v>
      </c>
      <c r="M57" s="155">
        <f t="shared" si="68"/>
        <v>15.347</v>
      </c>
      <c r="N57" s="156">
        <f t="shared" si="69"/>
        <v>0.1</v>
      </c>
      <c r="O57" s="156">
        <f t="shared" si="70"/>
        <v>28.164000000000001</v>
      </c>
      <c r="P57" s="157">
        <f t="shared" si="71"/>
        <v>0.68500000000000005</v>
      </c>
      <c r="Q57" s="158">
        <f t="shared" si="72"/>
        <v>89</v>
      </c>
      <c r="R57" s="159">
        <f t="shared" si="73"/>
        <v>25.394489371510748</v>
      </c>
      <c r="S57" s="144">
        <f t="shared" si="74"/>
        <v>6</v>
      </c>
      <c r="T57" s="144">
        <f t="shared" si="75"/>
        <v>1695</v>
      </c>
      <c r="U57" t="s">
        <v>116</v>
      </c>
      <c r="V57" t="s">
        <v>121</v>
      </c>
      <c r="W57" t="s">
        <v>116</v>
      </c>
      <c r="X57" s="4" t="s">
        <v>121</v>
      </c>
      <c r="Y57" s="4" t="s">
        <v>266</v>
      </c>
      <c r="Z57" s="4" t="s">
        <v>139</v>
      </c>
      <c r="AA57" s="4" t="s">
        <v>48</v>
      </c>
      <c r="AB57" s="4">
        <v>516</v>
      </c>
      <c r="AC57" s="4">
        <v>6018.4260000000004</v>
      </c>
      <c r="AD57" s="4">
        <v>3152.4609999999998</v>
      </c>
      <c r="AE57" s="4">
        <v>1.909</v>
      </c>
      <c r="AF57" s="4">
        <v>2.5</v>
      </c>
      <c r="AG57" s="4">
        <v>15.347</v>
      </c>
      <c r="AH57" s="4">
        <v>386.35768100000001</v>
      </c>
      <c r="AI57" s="4">
        <v>2.935187</v>
      </c>
      <c r="AJ57" s="4">
        <v>146.42517100000001</v>
      </c>
      <c r="AK57" s="4">
        <v>1179</v>
      </c>
      <c r="AL57" s="4">
        <v>6</v>
      </c>
      <c r="AM57" s="4">
        <v>1695</v>
      </c>
      <c r="AN57" s="4">
        <v>89</v>
      </c>
      <c r="AO57" s="4">
        <v>15.577342</v>
      </c>
      <c r="AP57" s="4">
        <v>4627.8999999999996</v>
      </c>
      <c r="AQ57" s="4">
        <v>41.1</v>
      </c>
      <c r="AR57" s="4">
        <v>18</v>
      </c>
      <c r="AS57" s="4">
        <v>2157</v>
      </c>
      <c r="AT57" s="4">
        <v>0.1</v>
      </c>
      <c r="AU57" s="4">
        <v>28.164000000000001</v>
      </c>
      <c r="AV57" s="4">
        <v>52660</v>
      </c>
      <c r="AW57" s="4">
        <v>0</v>
      </c>
      <c r="AX57" s="4">
        <v>0.56000000000000005</v>
      </c>
      <c r="AY57">
        <v>0.76360000000000006</v>
      </c>
      <c r="AZ57" t="s">
        <v>69</v>
      </c>
      <c r="BA57" t="s">
        <v>250</v>
      </c>
      <c r="BB57">
        <v>4</v>
      </c>
      <c r="BC57" t="s">
        <v>573</v>
      </c>
      <c r="BD57">
        <v>13</v>
      </c>
      <c r="BE57">
        <v>103119.30300000001</v>
      </c>
      <c r="BF57">
        <v>5.8363718769511075E-2</v>
      </c>
      <c r="BG57">
        <v>4.456653565239866E-2</v>
      </c>
      <c r="BH57">
        <v>306103.62400000013</v>
      </c>
      <c r="BI57">
        <v>1.9661400676523836E-2</v>
      </c>
      <c r="BJ57">
        <v>1.5013445556593603E-2</v>
      </c>
      <c r="BK57">
        <v>1</v>
      </c>
      <c r="BL57" t="s">
        <v>69</v>
      </c>
      <c r="BM57">
        <v>0</v>
      </c>
      <c r="BN57" t="s">
        <v>554</v>
      </c>
    </row>
    <row r="58" spans="1:66">
      <c r="A58" s="139" t="str">
        <f t="shared" si="56"/>
        <v>선진여객</v>
      </c>
      <c r="B58" s="139" t="str">
        <f t="shared" si="57"/>
        <v>87</v>
      </c>
      <c r="C58" s="140" t="str">
        <f t="shared" si="58"/>
        <v>78바1186</v>
      </c>
      <c r="D58" s="114" t="str">
        <f t="shared" si="59"/>
        <v>대형</v>
      </c>
      <c r="E58" s="110" t="str">
        <f t="shared" si="60"/>
        <v>F</v>
      </c>
      <c r="F58" s="160">
        <f t="shared" si="61"/>
        <v>0.76250000000000007</v>
      </c>
      <c r="G58" s="161">
        <f t="shared" si="62"/>
        <v>1.83</v>
      </c>
      <c r="H58" s="162">
        <f t="shared" si="63"/>
        <v>2.4</v>
      </c>
      <c r="I58" s="163">
        <f t="shared" si="64"/>
        <v>5507.5469999999996</v>
      </c>
      <c r="J58" s="164">
        <f t="shared" si="65"/>
        <v>5.8700012315799424E-3</v>
      </c>
      <c r="K58" s="164">
        <f t="shared" si="66"/>
        <v>0.39701416724290717</v>
      </c>
      <c r="L58" s="164">
        <f t="shared" si="67"/>
        <v>0.16377527055148147</v>
      </c>
      <c r="M58" s="165">
        <f t="shared" si="68"/>
        <v>14.273</v>
      </c>
      <c r="N58" s="166">
        <f t="shared" si="69"/>
        <v>0</v>
      </c>
      <c r="O58" s="166">
        <f t="shared" si="70"/>
        <v>28.797000000000001</v>
      </c>
      <c r="P58" s="167">
        <f t="shared" si="71"/>
        <v>0.125</v>
      </c>
      <c r="Q58" s="168">
        <f t="shared" si="72"/>
        <v>88</v>
      </c>
      <c r="R58" s="169">
        <f t="shared" si="73"/>
        <v>25.948145019338352</v>
      </c>
      <c r="S58" s="141">
        <f t="shared" si="74"/>
        <v>0</v>
      </c>
      <c r="T58" s="141">
        <f t="shared" si="75"/>
        <v>1586</v>
      </c>
      <c r="U58" t="s">
        <v>116</v>
      </c>
      <c r="V58" t="s">
        <v>121</v>
      </c>
      <c r="W58" t="s">
        <v>116</v>
      </c>
      <c r="X58" s="4" t="s">
        <v>121</v>
      </c>
      <c r="Y58" s="4" t="s">
        <v>269</v>
      </c>
      <c r="Z58" s="4" t="s">
        <v>139</v>
      </c>
      <c r="AA58" s="4" t="s">
        <v>48</v>
      </c>
      <c r="AB58" s="4">
        <v>516</v>
      </c>
      <c r="AC58" s="4">
        <v>5507.5469999999996</v>
      </c>
      <c r="AD58" s="4">
        <v>3010.2440000000001</v>
      </c>
      <c r="AE58" s="4">
        <v>1.83</v>
      </c>
      <c r="AF58" s="4">
        <v>2.4</v>
      </c>
      <c r="AG58" s="4">
        <v>14.273</v>
      </c>
      <c r="AH58" s="4">
        <v>355.46210600000001</v>
      </c>
      <c r="AI58" s="4">
        <v>2.0865629999999999</v>
      </c>
      <c r="AJ58" s="4">
        <v>141.123492</v>
      </c>
      <c r="AK58" s="4">
        <v>902</v>
      </c>
      <c r="AL58" s="4">
        <v>0</v>
      </c>
      <c r="AM58" s="4">
        <v>1586</v>
      </c>
      <c r="AN58" s="4">
        <v>88</v>
      </c>
      <c r="AO58" s="4">
        <v>15.494047999999999</v>
      </c>
      <c r="AP58" s="4">
        <v>2434.5</v>
      </c>
      <c r="AQ58" s="4">
        <v>7.5</v>
      </c>
      <c r="AR58" s="4">
        <v>4</v>
      </c>
      <c r="AS58" s="4">
        <v>430</v>
      </c>
      <c r="AT58" s="4">
        <v>0</v>
      </c>
      <c r="AU58" s="4">
        <v>28.797000000000001</v>
      </c>
      <c r="AV58" s="4">
        <v>48365</v>
      </c>
      <c r="AW58" s="4">
        <v>0</v>
      </c>
      <c r="AX58" s="4">
        <v>0.5</v>
      </c>
      <c r="AY58">
        <v>0.76250000000000007</v>
      </c>
      <c r="AZ58" t="s">
        <v>69</v>
      </c>
      <c r="BA58" t="s">
        <v>250</v>
      </c>
      <c r="BB58">
        <v>5</v>
      </c>
      <c r="BC58" t="s">
        <v>535</v>
      </c>
      <c r="BD58">
        <v>12</v>
      </c>
      <c r="BE58">
        <v>103119.30300000001</v>
      </c>
      <c r="BF58">
        <v>5.3409466896803974E-2</v>
      </c>
      <c r="BG58">
        <v>4.0724718508813033E-2</v>
      </c>
      <c r="BH58">
        <v>306103.62400000013</v>
      </c>
      <c r="BI58">
        <v>1.7992426643076914E-2</v>
      </c>
      <c r="BJ58">
        <v>1.3719225315346148E-2</v>
      </c>
      <c r="BK58">
        <v>1</v>
      </c>
      <c r="BL58" t="s">
        <v>69</v>
      </c>
      <c r="BM58">
        <v>0</v>
      </c>
      <c r="BN58" t="s">
        <v>554</v>
      </c>
    </row>
    <row r="59" spans="1:66">
      <c r="A59" s="142" t="str">
        <f t="shared" si="56"/>
        <v>선진여객</v>
      </c>
      <c r="B59" s="142" t="str">
        <f t="shared" si="57"/>
        <v>87</v>
      </c>
      <c r="C59" s="143" t="str">
        <f t="shared" si="58"/>
        <v>78바1187</v>
      </c>
      <c r="D59" s="131" t="str">
        <f t="shared" si="59"/>
        <v>대형</v>
      </c>
      <c r="E59" s="127" t="str">
        <f t="shared" si="60"/>
        <v>F</v>
      </c>
      <c r="F59" s="150">
        <f t="shared" si="61"/>
        <v>0.75359999999999994</v>
      </c>
      <c r="G59" s="151">
        <f t="shared" si="62"/>
        <v>1.8839999999999999</v>
      </c>
      <c r="H59" s="152">
        <f t="shared" si="63"/>
        <v>2.5</v>
      </c>
      <c r="I59" s="153">
        <f t="shared" si="64"/>
        <v>5728.9440000000004</v>
      </c>
      <c r="J59" s="154">
        <f t="shared" si="65"/>
        <v>8.3443498626591516E-3</v>
      </c>
      <c r="K59" s="154">
        <f t="shared" si="66"/>
        <v>0.36612211262611494</v>
      </c>
      <c r="L59" s="154">
        <f t="shared" si="67"/>
        <v>0.21208096989602271</v>
      </c>
      <c r="M59" s="155">
        <f t="shared" si="68"/>
        <v>12.271000000000001</v>
      </c>
      <c r="N59" s="156">
        <f t="shared" si="69"/>
        <v>0.192</v>
      </c>
      <c r="O59" s="156">
        <f t="shared" si="70"/>
        <v>29.29</v>
      </c>
      <c r="P59" s="157">
        <f t="shared" si="71"/>
        <v>0.96499999999999997</v>
      </c>
      <c r="Q59" s="158">
        <f t="shared" si="72"/>
        <v>90</v>
      </c>
      <c r="R59" s="159">
        <f t="shared" si="73"/>
        <v>25.215504330223116</v>
      </c>
      <c r="S59" s="144">
        <f t="shared" si="74"/>
        <v>11</v>
      </c>
      <c r="T59" s="144">
        <f t="shared" si="75"/>
        <v>1678</v>
      </c>
      <c r="U59" t="s">
        <v>116</v>
      </c>
      <c r="V59" t="s">
        <v>121</v>
      </c>
      <c r="W59" t="s">
        <v>116</v>
      </c>
      <c r="X59" s="4" t="s">
        <v>121</v>
      </c>
      <c r="Y59" s="4" t="s">
        <v>270</v>
      </c>
      <c r="Z59" s="4" t="s">
        <v>139</v>
      </c>
      <c r="AA59" s="4" t="s">
        <v>48</v>
      </c>
      <c r="AB59" s="4">
        <v>516</v>
      </c>
      <c r="AC59" s="4">
        <v>5728.9440000000004</v>
      </c>
      <c r="AD59" s="4">
        <v>3040.71</v>
      </c>
      <c r="AE59" s="4">
        <v>1.8839999999999999</v>
      </c>
      <c r="AF59" s="4">
        <v>2.5</v>
      </c>
      <c r="AG59" s="4">
        <v>12.271000000000001</v>
      </c>
      <c r="AH59" s="4">
        <v>363.20876399999997</v>
      </c>
      <c r="AI59" s="4">
        <v>3.0307409999999999</v>
      </c>
      <c r="AJ59" s="4">
        <v>132.97875999999999</v>
      </c>
      <c r="AK59" s="4">
        <v>1215</v>
      </c>
      <c r="AL59" s="4">
        <v>11</v>
      </c>
      <c r="AM59" s="4">
        <v>1678</v>
      </c>
      <c r="AN59" s="4">
        <v>90</v>
      </c>
      <c r="AO59" s="4">
        <v>15.773142999999999</v>
      </c>
      <c r="AP59" s="4">
        <v>2033.9</v>
      </c>
      <c r="AQ59" s="4">
        <v>57.9</v>
      </c>
      <c r="AR59" s="4">
        <v>4</v>
      </c>
      <c r="AS59" s="4">
        <v>129</v>
      </c>
      <c r="AT59" s="4">
        <v>0.192</v>
      </c>
      <c r="AU59" s="4">
        <v>29.29</v>
      </c>
      <c r="AV59" s="4">
        <v>45640</v>
      </c>
      <c r="AW59" s="4">
        <v>0</v>
      </c>
      <c r="AX59" s="4">
        <v>0.48</v>
      </c>
      <c r="AY59">
        <v>0.75359999999999994</v>
      </c>
      <c r="AZ59" t="s">
        <v>69</v>
      </c>
      <c r="BA59" t="s">
        <v>250</v>
      </c>
      <c r="BB59">
        <v>6</v>
      </c>
      <c r="BC59" t="s">
        <v>570</v>
      </c>
      <c r="BD59">
        <v>13</v>
      </c>
      <c r="BE59">
        <v>103119.30300000001</v>
      </c>
      <c r="BF59">
        <v>5.5556465504814356E-2</v>
      </c>
      <c r="BG59">
        <v>4.1867352404428099E-2</v>
      </c>
      <c r="BH59">
        <v>306103.62400000013</v>
      </c>
      <c r="BI59">
        <v>1.8715701320805002E-2</v>
      </c>
      <c r="BJ59">
        <v>1.4104152515358648E-2</v>
      </c>
      <c r="BK59">
        <v>2</v>
      </c>
      <c r="BL59" t="s">
        <v>69</v>
      </c>
      <c r="BM59">
        <v>0</v>
      </c>
      <c r="BN59" t="s">
        <v>554</v>
      </c>
    </row>
    <row r="60" spans="1:66">
      <c r="A60" s="139" t="str">
        <f t="shared" ref="A60:A66" si="76">W60</f>
        <v>선진여객</v>
      </c>
      <c r="B60" s="139" t="str">
        <f t="shared" ref="B60:B66" si="77">V60</f>
        <v>87</v>
      </c>
      <c r="C60" s="140" t="str">
        <f t="shared" ref="C60:C66" si="78">Y60</f>
        <v>78바1188</v>
      </c>
      <c r="D60" s="114" t="str">
        <f t="shared" ref="D60:D66" si="79">Z60</f>
        <v>대형</v>
      </c>
      <c r="E60" s="110" t="str">
        <f t="shared" ref="E60:E66" si="80">AZ60</f>
        <v>F</v>
      </c>
      <c r="F60" s="160">
        <f t="shared" ref="F60:F66" si="81">G60/H60</f>
        <v>0.74880000000000002</v>
      </c>
      <c r="G60" s="161">
        <f t="shared" ref="G60:G66" si="82">AE60</f>
        <v>1.8720000000000001</v>
      </c>
      <c r="H60" s="162">
        <f t="shared" ref="H60:H66" si="83">AF60</f>
        <v>2.5</v>
      </c>
      <c r="I60" s="163">
        <f t="shared" ref="I60:I66" si="84">AC60</f>
        <v>6198.4719999999998</v>
      </c>
      <c r="J60" s="164">
        <f t="shared" ref="J60:J66" si="85">AI60/AH60</f>
        <v>7.757505379553312E-3</v>
      </c>
      <c r="K60" s="164">
        <f t="shared" ref="K60:K66" si="86">AJ60/AH60</f>
        <v>0.38533353036090878</v>
      </c>
      <c r="L60" s="164">
        <f t="shared" ref="L60:L66" si="87">AK60/AC60</f>
        <v>0.18875619668847421</v>
      </c>
      <c r="M60" s="165">
        <f t="shared" ref="M60:M66" si="88">AG60</f>
        <v>16.873999999999999</v>
      </c>
      <c r="N60" s="166">
        <f t="shared" ref="N60:N66" si="89">IF(AW60=0,AT60,"속도계이상")</f>
        <v>0.14499999999999999</v>
      </c>
      <c r="O60" s="166">
        <f t="shared" ref="O60:O66" si="90">IF(AW60=0,AU60,"속도계이상")</f>
        <v>36.024999999999999</v>
      </c>
      <c r="P60" s="167">
        <f t="shared" ref="P60:P66" si="91">AQ60/60</f>
        <v>3.5683333333333334</v>
      </c>
      <c r="Q60" s="168">
        <f t="shared" ref="Q60:Q66" si="92">AN60</f>
        <v>92</v>
      </c>
      <c r="R60" s="169">
        <f t="shared" ref="R60:R66" si="93">AC60/(AH60-AI60-AJ60)</f>
        <v>26.129868346644582</v>
      </c>
      <c r="S60" s="141">
        <f t="shared" ref="S60:S66" si="94">IF(AW60=0,AL60,"속도계이상")</f>
        <v>9</v>
      </c>
      <c r="T60" s="141">
        <f t="shared" ref="T60:T66" si="95">IF(AW60=0,AM60,"속도계이상")</f>
        <v>2233</v>
      </c>
      <c r="U60" t="s">
        <v>116</v>
      </c>
      <c r="V60" t="s">
        <v>121</v>
      </c>
      <c r="W60" t="s">
        <v>116</v>
      </c>
      <c r="X60" s="4" t="s">
        <v>121</v>
      </c>
      <c r="Y60" s="4" t="s">
        <v>271</v>
      </c>
      <c r="Z60" s="4" t="s">
        <v>139</v>
      </c>
      <c r="AA60" s="4" t="s">
        <v>48</v>
      </c>
      <c r="AB60" s="4">
        <v>516</v>
      </c>
      <c r="AC60" s="4">
        <v>6198.4719999999998</v>
      </c>
      <c r="AD60" s="4">
        <v>3311.7820000000002</v>
      </c>
      <c r="AE60" s="4">
        <v>1.8720000000000001</v>
      </c>
      <c r="AF60" s="4">
        <v>2.5</v>
      </c>
      <c r="AG60" s="4">
        <v>16.873999999999999</v>
      </c>
      <c r="AH60" s="4">
        <v>390.86237799999998</v>
      </c>
      <c r="AI60" s="4">
        <v>3.032117</v>
      </c>
      <c r="AJ60" s="4">
        <v>150.61238</v>
      </c>
      <c r="AK60" s="4">
        <v>1170</v>
      </c>
      <c r="AL60" s="4">
        <v>9</v>
      </c>
      <c r="AM60" s="4">
        <v>2233</v>
      </c>
      <c r="AN60" s="4">
        <v>92</v>
      </c>
      <c r="AO60" s="4">
        <v>15.858451000000001</v>
      </c>
      <c r="AP60" s="4">
        <v>3698.7</v>
      </c>
      <c r="AQ60" s="4">
        <v>214.1</v>
      </c>
      <c r="AR60" s="4">
        <v>16</v>
      </c>
      <c r="AS60" s="4">
        <v>1548</v>
      </c>
      <c r="AT60" s="4">
        <v>0.14499999999999999</v>
      </c>
      <c r="AU60" s="4">
        <v>36.024999999999999</v>
      </c>
      <c r="AV60" s="4">
        <v>52625</v>
      </c>
      <c r="AW60" s="4">
        <v>0</v>
      </c>
      <c r="AX60" s="4">
        <v>0.56999999999999995</v>
      </c>
      <c r="AY60">
        <v>0.74880000000000002</v>
      </c>
      <c r="AZ60" t="s">
        <v>69</v>
      </c>
      <c r="BA60" t="s">
        <v>250</v>
      </c>
      <c r="BB60">
        <v>8</v>
      </c>
      <c r="BC60" t="s">
        <v>545</v>
      </c>
      <c r="BD60">
        <v>14</v>
      </c>
      <c r="BE60">
        <v>103119.30300000001</v>
      </c>
      <c r="BF60">
        <v>6.0109715830798417E-2</v>
      </c>
      <c r="BG60">
        <v>4.5010155214101857E-2</v>
      </c>
      <c r="BH60">
        <v>306103.62400000013</v>
      </c>
      <c r="BI60">
        <v>2.0249587113676241E-2</v>
      </c>
      <c r="BJ60">
        <v>1.516289083072077E-2</v>
      </c>
      <c r="BK60">
        <v>1</v>
      </c>
      <c r="BL60" t="s">
        <v>69</v>
      </c>
      <c r="BM60">
        <v>0</v>
      </c>
      <c r="BN60" t="s">
        <v>554</v>
      </c>
    </row>
    <row r="61" spans="1:66">
      <c r="A61" s="142" t="str">
        <f t="shared" si="76"/>
        <v>선진여객</v>
      </c>
      <c r="B61" s="142" t="str">
        <f t="shared" si="77"/>
        <v>87</v>
      </c>
      <c r="C61" s="143" t="str">
        <f t="shared" si="78"/>
        <v>78바1189</v>
      </c>
      <c r="D61" s="131" t="str">
        <f t="shared" si="79"/>
        <v>대형</v>
      </c>
      <c r="E61" s="127" t="str">
        <f t="shared" si="80"/>
        <v>F</v>
      </c>
      <c r="F61" s="150">
        <f t="shared" si="81"/>
        <v>0.72720000000000007</v>
      </c>
      <c r="G61" s="151">
        <f t="shared" si="82"/>
        <v>1.8180000000000001</v>
      </c>
      <c r="H61" s="152">
        <f t="shared" si="83"/>
        <v>2.5</v>
      </c>
      <c r="I61" s="153">
        <f t="shared" si="84"/>
        <v>4740.6480000000001</v>
      </c>
      <c r="J61" s="154">
        <f t="shared" si="85"/>
        <v>8.7059950911739126E-2</v>
      </c>
      <c r="K61" s="154">
        <f t="shared" si="86"/>
        <v>0.35144607314967741</v>
      </c>
      <c r="L61" s="154">
        <f t="shared" si="87"/>
        <v>0.21874646672775536</v>
      </c>
      <c r="M61" s="155">
        <f t="shared" si="88"/>
        <v>15.422000000000001</v>
      </c>
      <c r="N61" s="156">
        <f t="shared" si="89"/>
        <v>6.202</v>
      </c>
      <c r="O61" s="156">
        <f t="shared" si="90"/>
        <v>13.627000000000001</v>
      </c>
      <c r="P61" s="157">
        <f t="shared" si="91"/>
        <v>0</v>
      </c>
      <c r="Q61" s="158">
        <f t="shared" si="92"/>
        <v>73</v>
      </c>
      <c r="R61" s="159">
        <f t="shared" si="93"/>
        <v>25.632810426447492</v>
      </c>
      <c r="S61" s="144">
        <f t="shared" si="94"/>
        <v>294</v>
      </c>
      <c r="T61" s="144">
        <f t="shared" si="95"/>
        <v>646</v>
      </c>
      <c r="U61" t="s">
        <v>116</v>
      </c>
      <c r="V61" t="s">
        <v>121</v>
      </c>
      <c r="W61" t="s">
        <v>116</v>
      </c>
      <c r="X61" s="4" t="s">
        <v>121</v>
      </c>
      <c r="Y61" s="4" t="s">
        <v>272</v>
      </c>
      <c r="Z61" s="4" t="s">
        <v>139</v>
      </c>
      <c r="AA61" s="4" t="s">
        <v>48</v>
      </c>
      <c r="AB61" s="4">
        <v>516</v>
      </c>
      <c r="AC61" s="4">
        <v>4740.6480000000001</v>
      </c>
      <c r="AD61" s="4">
        <v>2607.8249999999998</v>
      </c>
      <c r="AE61" s="4">
        <v>1.8180000000000001</v>
      </c>
      <c r="AF61" s="4">
        <v>2.5</v>
      </c>
      <c r="AG61" s="4">
        <v>15.422000000000001</v>
      </c>
      <c r="AH61" s="4">
        <v>329.37936100000002</v>
      </c>
      <c r="AI61" s="4">
        <v>28.675751000000002</v>
      </c>
      <c r="AJ61" s="4">
        <v>115.759083</v>
      </c>
      <c r="AK61" s="4">
        <v>1037</v>
      </c>
      <c r="AL61" s="4">
        <v>294</v>
      </c>
      <c r="AM61" s="4">
        <v>646</v>
      </c>
      <c r="AN61" s="4">
        <v>73</v>
      </c>
      <c r="AO61" s="4">
        <v>14.392668</v>
      </c>
      <c r="AP61" s="4">
        <v>2831.8</v>
      </c>
      <c r="AQ61" s="4">
        <v>0</v>
      </c>
      <c r="AR61" s="4">
        <v>26</v>
      </c>
      <c r="AS61" s="4">
        <v>5943</v>
      </c>
      <c r="AT61" s="4">
        <v>6.202</v>
      </c>
      <c r="AU61" s="4">
        <v>13.627000000000001</v>
      </c>
      <c r="AV61" s="4">
        <v>45391</v>
      </c>
      <c r="AW61" s="4">
        <v>0</v>
      </c>
      <c r="AX61" s="4">
        <v>0.53</v>
      </c>
      <c r="AY61">
        <v>0.72720000000000007</v>
      </c>
      <c r="AZ61" t="s">
        <v>69</v>
      </c>
      <c r="BA61" t="s">
        <v>250</v>
      </c>
      <c r="BB61">
        <v>10</v>
      </c>
      <c r="BC61" t="s">
        <v>546</v>
      </c>
      <c r="BD61">
        <v>18</v>
      </c>
      <c r="BE61">
        <v>103119.30300000001</v>
      </c>
      <c r="BF61">
        <v>4.5972459685845624E-2</v>
      </c>
      <c r="BG61">
        <v>3.3431172683546943E-2</v>
      </c>
      <c r="BH61">
        <v>306103.62400000013</v>
      </c>
      <c r="BI61">
        <v>1.5487069176286519E-2</v>
      </c>
      <c r="BJ61">
        <v>1.1262196704995557E-2</v>
      </c>
      <c r="BK61">
        <v>1</v>
      </c>
      <c r="BL61" t="s">
        <v>69</v>
      </c>
      <c r="BM61">
        <v>0</v>
      </c>
      <c r="BN61" t="s">
        <v>554</v>
      </c>
    </row>
    <row r="62" spans="1:66">
      <c r="A62" s="139" t="str">
        <f t="shared" si="76"/>
        <v>선진여객</v>
      </c>
      <c r="B62" s="139" t="str">
        <f t="shared" si="77"/>
        <v>87</v>
      </c>
      <c r="C62" s="140" t="str">
        <f t="shared" si="78"/>
        <v>78바1194</v>
      </c>
      <c r="D62" s="114" t="str">
        <f t="shared" si="79"/>
        <v>중형</v>
      </c>
      <c r="E62" s="110" t="str">
        <f t="shared" si="80"/>
        <v>F</v>
      </c>
      <c r="F62" s="160">
        <f t="shared" si="81"/>
        <v>0.79259259259259263</v>
      </c>
      <c r="G62" s="161">
        <f t="shared" si="82"/>
        <v>2.14</v>
      </c>
      <c r="H62" s="162">
        <f t="shared" si="83"/>
        <v>2.7</v>
      </c>
      <c r="I62" s="163">
        <f t="shared" si="84"/>
        <v>2975.3330000000001</v>
      </c>
      <c r="J62" s="164">
        <f t="shared" si="85"/>
        <v>1.682952821604617E-2</v>
      </c>
      <c r="K62" s="164">
        <f t="shared" si="86"/>
        <v>0.39482406020524097</v>
      </c>
      <c r="L62" s="164">
        <f t="shared" si="87"/>
        <v>0.26618869215647456</v>
      </c>
      <c r="M62" s="165">
        <f t="shared" si="88"/>
        <v>15.994</v>
      </c>
      <c r="N62" s="166">
        <f t="shared" si="89"/>
        <v>1.1759999999999999</v>
      </c>
      <c r="O62" s="166">
        <f t="shared" si="90"/>
        <v>69.236000000000004</v>
      </c>
      <c r="P62" s="167">
        <f t="shared" si="91"/>
        <v>0.115</v>
      </c>
      <c r="Q62" s="168">
        <f t="shared" si="92"/>
        <v>82</v>
      </c>
      <c r="R62" s="169">
        <f t="shared" si="93"/>
        <v>26.038619185580579</v>
      </c>
      <c r="S62" s="141">
        <f t="shared" si="94"/>
        <v>35</v>
      </c>
      <c r="T62" s="141">
        <f t="shared" si="95"/>
        <v>2060</v>
      </c>
      <c r="U62" t="s">
        <v>116</v>
      </c>
      <c r="V62" t="s">
        <v>121</v>
      </c>
      <c r="W62" t="s">
        <v>116</v>
      </c>
      <c r="X62" s="4" t="s">
        <v>121</v>
      </c>
      <c r="Y62" s="4" t="s">
        <v>273</v>
      </c>
      <c r="Z62" s="4" t="s">
        <v>198</v>
      </c>
      <c r="AA62" s="4" t="s">
        <v>48</v>
      </c>
      <c r="AB62" s="4">
        <v>516</v>
      </c>
      <c r="AC62" s="4">
        <v>2975.3330000000001</v>
      </c>
      <c r="AD62" s="4">
        <v>1390.289</v>
      </c>
      <c r="AE62" s="4">
        <v>2.14</v>
      </c>
      <c r="AF62" s="4">
        <v>2.7</v>
      </c>
      <c r="AG62" s="4">
        <v>15.994</v>
      </c>
      <c r="AH62" s="4">
        <v>194.21578299999999</v>
      </c>
      <c r="AI62" s="4">
        <v>3.2685599999999999</v>
      </c>
      <c r="AJ62" s="4">
        <v>76.681064000000006</v>
      </c>
      <c r="AK62" s="4">
        <v>792</v>
      </c>
      <c r="AL62" s="4">
        <v>35</v>
      </c>
      <c r="AM62" s="4">
        <v>2060</v>
      </c>
      <c r="AN62" s="4">
        <v>82</v>
      </c>
      <c r="AO62" s="4">
        <v>15.319728</v>
      </c>
      <c r="AP62" s="4">
        <v>2689.9</v>
      </c>
      <c r="AQ62" s="4">
        <v>6.9</v>
      </c>
      <c r="AR62" s="4">
        <v>10</v>
      </c>
      <c r="AS62" s="4">
        <v>1093</v>
      </c>
      <c r="AT62" s="4">
        <v>1.1759999999999999</v>
      </c>
      <c r="AU62" s="4">
        <v>69.236000000000004</v>
      </c>
      <c r="AV62" s="4">
        <v>1089</v>
      </c>
      <c r="AW62" s="4">
        <v>0</v>
      </c>
      <c r="AX62" s="4">
        <v>0.63</v>
      </c>
      <c r="AY62">
        <v>0.79259259259259263</v>
      </c>
      <c r="AZ62" t="s">
        <v>69</v>
      </c>
      <c r="BA62" t="s">
        <v>250</v>
      </c>
      <c r="BB62">
        <v>1</v>
      </c>
      <c r="BC62" t="s">
        <v>268</v>
      </c>
      <c r="BD62">
        <v>3</v>
      </c>
      <c r="BE62">
        <v>103119.30300000001</v>
      </c>
      <c r="BF62">
        <v>2.8853307901043509E-2</v>
      </c>
      <c r="BG62">
        <v>2.2868918114160412E-2</v>
      </c>
      <c r="BH62">
        <v>306103.62400000013</v>
      </c>
      <c r="BI62">
        <v>9.7200188652454469E-3</v>
      </c>
      <c r="BJ62">
        <v>7.7040149524537993E-3</v>
      </c>
      <c r="BK62">
        <v>1</v>
      </c>
      <c r="BL62" t="s">
        <v>69</v>
      </c>
      <c r="BM62">
        <v>0</v>
      </c>
      <c r="BN62" t="s">
        <v>554</v>
      </c>
    </row>
    <row r="63" spans="1:66">
      <c r="A63" s="142" t="str">
        <f t="shared" si="76"/>
        <v>선진여객</v>
      </c>
      <c r="B63" s="142" t="str">
        <f t="shared" si="77"/>
        <v>87</v>
      </c>
      <c r="C63" s="143" t="str">
        <f t="shared" si="78"/>
        <v>78바1196</v>
      </c>
      <c r="D63" s="131" t="str">
        <f t="shared" si="79"/>
        <v>중형</v>
      </c>
      <c r="E63" s="127" t="str">
        <f t="shared" si="80"/>
        <v>F</v>
      </c>
      <c r="F63" s="150">
        <f t="shared" si="81"/>
        <v>0.6651851851851851</v>
      </c>
      <c r="G63" s="151">
        <f t="shared" si="82"/>
        <v>1.796</v>
      </c>
      <c r="H63" s="152">
        <f t="shared" si="83"/>
        <v>2.7</v>
      </c>
      <c r="I63" s="153">
        <f t="shared" si="84"/>
        <v>3467.2359999999999</v>
      </c>
      <c r="J63" s="154">
        <f t="shared" si="85"/>
        <v>1.1911028111372289E-2</v>
      </c>
      <c r="K63" s="154">
        <f t="shared" si="86"/>
        <v>0.35412910879268905</v>
      </c>
      <c r="L63" s="154">
        <f t="shared" si="87"/>
        <v>0.23101975175615391</v>
      </c>
      <c r="M63" s="155">
        <f t="shared" si="88"/>
        <v>18.047999999999998</v>
      </c>
      <c r="N63" s="156">
        <f t="shared" si="89"/>
        <v>8.6999999999999994E-2</v>
      </c>
      <c r="O63" s="156">
        <f t="shared" si="90"/>
        <v>35.792000000000002</v>
      </c>
      <c r="P63" s="157">
        <f t="shared" si="91"/>
        <v>0.84500000000000008</v>
      </c>
      <c r="Q63" s="158">
        <f t="shared" si="92"/>
        <v>91</v>
      </c>
      <c r="R63" s="159">
        <f t="shared" si="93"/>
        <v>25.854194801788925</v>
      </c>
      <c r="S63" s="144">
        <f t="shared" si="94"/>
        <v>3</v>
      </c>
      <c r="T63" s="144">
        <f t="shared" si="95"/>
        <v>1241</v>
      </c>
      <c r="U63" t="s">
        <v>116</v>
      </c>
      <c r="V63" t="s">
        <v>121</v>
      </c>
      <c r="W63" t="s">
        <v>116</v>
      </c>
      <c r="X63" s="4" t="s">
        <v>121</v>
      </c>
      <c r="Y63" s="4" t="s">
        <v>274</v>
      </c>
      <c r="Z63" s="4" t="s">
        <v>198</v>
      </c>
      <c r="AA63" s="4" t="s">
        <v>48</v>
      </c>
      <c r="AB63" s="4">
        <v>516</v>
      </c>
      <c r="AC63" s="4">
        <v>3467.2359999999999</v>
      </c>
      <c r="AD63" s="4">
        <v>1930.3430000000001</v>
      </c>
      <c r="AE63" s="4">
        <v>1.796</v>
      </c>
      <c r="AF63" s="4">
        <v>2.7</v>
      </c>
      <c r="AG63" s="4">
        <v>18.047999999999998</v>
      </c>
      <c r="AH63" s="4">
        <v>211.539086</v>
      </c>
      <c r="AI63" s="4">
        <v>2.5196480000000001</v>
      </c>
      <c r="AJ63" s="4">
        <v>74.912148000000002</v>
      </c>
      <c r="AK63" s="4">
        <v>801</v>
      </c>
      <c r="AL63" s="4">
        <v>3</v>
      </c>
      <c r="AM63" s="4">
        <v>1241</v>
      </c>
      <c r="AN63" s="4">
        <v>91</v>
      </c>
      <c r="AO63" s="4">
        <v>16.390521</v>
      </c>
      <c r="AP63" s="4">
        <v>2848.9</v>
      </c>
      <c r="AQ63" s="4">
        <v>50.7</v>
      </c>
      <c r="AR63" s="4">
        <v>7</v>
      </c>
      <c r="AS63" s="4">
        <v>1013</v>
      </c>
      <c r="AT63" s="4">
        <v>8.6999999999999994E-2</v>
      </c>
      <c r="AU63" s="4">
        <v>35.792000000000002</v>
      </c>
      <c r="AV63" s="4">
        <v>29576</v>
      </c>
      <c r="AW63" s="4">
        <v>0</v>
      </c>
      <c r="AX63" s="4">
        <v>0.57999999999999996</v>
      </c>
      <c r="AY63">
        <v>0.6651851851851851</v>
      </c>
      <c r="AZ63" t="s">
        <v>69</v>
      </c>
      <c r="BA63" t="s">
        <v>250</v>
      </c>
      <c r="BB63">
        <v>11</v>
      </c>
      <c r="BC63" t="s">
        <v>569</v>
      </c>
      <c r="BD63">
        <v>8</v>
      </c>
      <c r="BE63">
        <v>103119.30300000001</v>
      </c>
      <c r="BF63">
        <v>3.3623539910854511E-2</v>
      </c>
      <c r="BG63">
        <v>2.2365880622183219E-2</v>
      </c>
      <c r="BH63">
        <v>306103.62400000013</v>
      </c>
      <c r="BI63">
        <v>1.1327000819826943E-2</v>
      </c>
      <c r="BJ63">
        <v>7.5345531379293279E-3</v>
      </c>
      <c r="BK63">
        <v>1</v>
      </c>
      <c r="BL63" t="s">
        <v>69</v>
      </c>
      <c r="BM63">
        <v>0</v>
      </c>
      <c r="BN63" t="s">
        <v>554</v>
      </c>
    </row>
    <row r="64" spans="1:66">
      <c r="A64" s="139" t="str">
        <f t="shared" si="76"/>
        <v>선진여객</v>
      </c>
      <c r="B64" s="139" t="str">
        <f t="shared" si="77"/>
        <v>87</v>
      </c>
      <c r="C64" s="140" t="str">
        <f t="shared" si="78"/>
        <v>78바1197</v>
      </c>
      <c r="D64" s="114" t="str">
        <f t="shared" si="79"/>
        <v>중형</v>
      </c>
      <c r="E64" s="110" t="str">
        <f t="shared" si="80"/>
        <v>D</v>
      </c>
      <c r="F64" s="160">
        <f t="shared" si="81"/>
        <v>0.80666666666666664</v>
      </c>
      <c r="G64" s="161">
        <f t="shared" si="82"/>
        <v>2.1779999999999999</v>
      </c>
      <c r="H64" s="162">
        <f t="shared" si="83"/>
        <v>2.7</v>
      </c>
      <c r="I64" s="163">
        <f t="shared" si="84"/>
        <v>4319.509</v>
      </c>
      <c r="J64" s="164">
        <f t="shared" si="85"/>
        <v>8.8971285692119647E-3</v>
      </c>
      <c r="K64" s="164">
        <f t="shared" si="86"/>
        <v>0.40527329850894867</v>
      </c>
      <c r="L64" s="164">
        <f t="shared" si="87"/>
        <v>0.27989292301509267</v>
      </c>
      <c r="M64" s="165">
        <f t="shared" si="88"/>
        <v>13.37</v>
      </c>
      <c r="N64" s="166">
        <f t="shared" si="89"/>
        <v>6.9000000000000006E-2</v>
      </c>
      <c r="O64" s="166">
        <f t="shared" si="90"/>
        <v>18.335000000000001</v>
      </c>
      <c r="P64" s="167">
        <f t="shared" si="91"/>
        <v>0</v>
      </c>
      <c r="Q64" s="168">
        <f t="shared" si="92"/>
        <v>71</v>
      </c>
      <c r="R64" s="169">
        <f t="shared" si="93"/>
        <v>25.496145126057677</v>
      </c>
      <c r="S64" s="141">
        <f t="shared" si="94"/>
        <v>3</v>
      </c>
      <c r="T64" s="141">
        <f t="shared" si="95"/>
        <v>792</v>
      </c>
      <c r="U64" t="s">
        <v>116</v>
      </c>
      <c r="V64" t="s">
        <v>121</v>
      </c>
      <c r="W64" t="s">
        <v>116</v>
      </c>
      <c r="X64" s="4" t="s">
        <v>121</v>
      </c>
      <c r="Y64" s="4" t="s">
        <v>275</v>
      </c>
      <c r="Z64" s="4" t="s">
        <v>198</v>
      </c>
      <c r="AA64" s="4" t="s">
        <v>48</v>
      </c>
      <c r="AB64" s="4">
        <v>516</v>
      </c>
      <c r="AC64" s="4">
        <v>4319.509</v>
      </c>
      <c r="AD64" s="4">
        <v>1983.4860000000001</v>
      </c>
      <c r="AE64" s="4">
        <v>2.1779999999999999</v>
      </c>
      <c r="AF64" s="4">
        <v>2.7</v>
      </c>
      <c r="AG64" s="4">
        <v>13.37</v>
      </c>
      <c r="AH64" s="4">
        <v>289.19352800000001</v>
      </c>
      <c r="AI64" s="4">
        <v>2.5729920000000002</v>
      </c>
      <c r="AJ64" s="4">
        <v>117.202415</v>
      </c>
      <c r="AK64" s="4">
        <v>1209</v>
      </c>
      <c r="AL64" s="4">
        <v>3</v>
      </c>
      <c r="AM64" s="4">
        <v>792</v>
      </c>
      <c r="AN64" s="4">
        <v>71</v>
      </c>
      <c r="AO64" s="4">
        <v>14.936394999999999</v>
      </c>
      <c r="AP64" s="4">
        <v>911.9</v>
      </c>
      <c r="AQ64" s="4">
        <v>0</v>
      </c>
      <c r="AR64" s="4">
        <v>8</v>
      </c>
      <c r="AS64" s="4">
        <v>682</v>
      </c>
      <c r="AT64" s="4">
        <v>6.9000000000000006E-2</v>
      </c>
      <c r="AU64" s="4">
        <v>18.335000000000001</v>
      </c>
      <c r="AV64" s="4">
        <v>35895</v>
      </c>
      <c r="AW64" s="4">
        <v>0</v>
      </c>
      <c r="AX64" s="4">
        <v>0.57999999999999996</v>
      </c>
      <c r="AY64">
        <v>0.80666666666666664</v>
      </c>
      <c r="AZ64" t="s">
        <v>66</v>
      </c>
      <c r="BA64" t="s">
        <v>250</v>
      </c>
      <c r="BB64">
        <v>9</v>
      </c>
      <c r="BC64" t="s">
        <v>671</v>
      </c>
      <c r="BD64">
        <v>8</v>
      </c>
      <c r="BE64">
        <v>103119.30300000001</v>
      </c>
      <c r="BF64">
        <v>4.1888461949747657E-2</v>
      </c>
      <c r="BG64">
        <v>3.3790025972796442E-2</v>
      </c>
      <c r="BH64">
        <v>306103.62400000013</v>
      </c>
      <c r="BI64">
        <v>1.4111263837895622E-2</v>
      </c>
      <c r="BJ64">
        <v>1.1383086162569134E-2</v>
      </c>
      <c r="BK64">
        <v>1</v>
      </c>
      <c r="BL64" t="s">
        <v>69</v>
      </c>
      <c r="BM64">
        <v>1</v>
      </c>
      <c r="BN64" t="s">
        <v>556</v>
      </c>
    </row>
    <row r="65" spans="1:66">
      <c r="A65" s="142" t="str">
        <f t="shared" si="76"/>
        <v>선진여객</v>
      </c>
      <c r="B65" s="142" t="str">
        <f t="shared" si="77"/>
        <v>87</v>
      </c>
      <c r="C65" s="143" t="str">
        <f t="shared" si="78"/>
        <v>78바1198</v>
      </c>
      <c r="D65" s="131" t="str">
        <f t="shared" si="79"/>
        <v>중형</v>
      </c>
      <c r="E65" s="127" t="str">
        <f t="shared" si="80"/>
        <v>F</v>
      </c>
      <c r="F65" s="150">
        <f t="shared" si="81"/>
        <v>0.79076923076923078</v>
      </c>
      <c r="G65" s="151">
        <f t="shared" si="82"/>
        <v>2.056</v>
      </c>
      <c r="H65" s="152">
        <f t="shared" si="83"/>
        <v>2.6</v>
      </c>
      <c r="I65" s="153">
        <f t="shared" si="84"/>
        <v>5078.8469999999998</v>
      </c>
      <c r="J65" s="154">
        <f t="shared" si="85"/>
        <v>8.3718540409793846E-3</v>
      </c>
      <c r="K65" s="154">
        <f t="shared" si="86"/>
        <v>0.39450010488917059</v>
      </c>
      <c r="L65" s="154">
        <f t="shared" si="87"/>
        <v>0.17996210557238682</v>
      </c>
      <c r="M65" s="155">
        <f t="shared" si="88"/>
        <v>13.621</v>
      </c>
      <c r="N65" s="156">
        <f t="shared" si="89"/>
        <v>0</v>
      </c>
      <c r="O65" s="156">
        <f t="shared" si="90"/>
        <v>31.109000000000002</v>
      </c>
      <c r="P65" s="157">
        <f t="shared" si="91"/>
        <v>0</v>
      </c>
      <c r="Q65" s="158">
        <f t="shared" si="92"/>
        <v>70</v>
      </c>
      <c r="R65" s="159">
        <f t="shared" si="93"/>
        <v>24.796896727461444</v>
      </c>
      <c r="S65" s="144">
        <f t="shared" si="94"/>
        <v>0</v>
      </c>
      <c r="T65" s="144">
        <f t="shared" si="95"/>
        <v>1580</v>
      </c>
      <c r="U65" t="s">
        <v>116</v>
      </c>
      <c r="V65" t="s">
        <v>121</v>
      </c>
      <c r="W65" t="s">
        <v>116</v>
      </c>
      <c r="X65" s="4" t="s">
        <v>121</v>
      </c>
      <c r="Y65" s="4" t="s">
        <v>276</v>
      </c>
      <c r="Z65" s="4" t="s">
        <v>198</v>
      </c>
      <c r="AA65" s="4" t="s">
        <v>48</v>
      </c>
      <c r="AB65" s="4">
        <v>516</v>
      </c>
      <c r="AC65" s="4">
        <v>5078.8469999999998</v>
      </c>
      <c r="AD65" s="4">
        <v>2469.8180000000002</v>
      </c>
      <c r="AE65" s="4">
        <v>2.056</v>
      </c>
      <c r="AF65" s="4">
        <v>2.6</v>
      </c>
      <c r="AG65" s="4">
        <v>13.621</v>
      </c>
      <c r="AH65" s="4">
        <v>343.00490500000001</v>
      </c>
      <c r="AI65" s="4">
        <v>2.8715869999999999</v>
      </c>
      <c r="AJ65" s="4">
        <v>135.315471</v>
      </c>
      <c r="AK65" s="4">
        <v>914</v>
      </c>
      <c r="AL65" s="4">
        <v>0</v>
      </c>
      <c r="AM65" s="4">
        <v>1580</v>
      </c>
      <c r="AN65" s="4">
        <v>70</v>
      </c>
      <c r="AO65" s="4">
        <v>14.806922</v>
      </c>
      <c r="AP65" s="4">
        <v>2075.9</v>
      </c>
      <c r="AQ65" s="4">
        <v>0</v>
      </c>
      <c r="AR65" s="4">
        <v>4</v>
      </c>
      <c r="AS65" s="4">
        <v>110</v>
      </c>
      <c r="AT65" s="4">
        <v>0</v>
      </c>
      <c r="AU65" s="4">
        <v>31.109000000000002</v>
      </c>
      <c r="AV65" s="4">
        <v>43960</v>
      </c>
      <c r="AW65" s="4">
        <v>0</v>
      </c>
      <c r="AX65" s="4">
        <v>0.56999999999999995</v>
      </c>
      <c r="AY65">
        <v>0.79076923076923078</v>
      </c>
      <c r="AZ65" t="s">
        <v>69</v>
      </c>
      <c r="BA65" t="s">
        <v>250</v>
      </c>
      <c r="BB65">
        <v>2</v>
      </c>
      <c r="BC65" t="s">
        <v>571</v>
      </c>
      <c r="BD65">
        <v>8</v>
      </c>
      <c r="BE65">
        <v>103119.30300000001</v>
      </c>
      <c r="BF65">
        <v>4.9252146322207001E-2</v>
      </c>
      <c r="BG65">
        <v>3.8947081860945226E-2</v>
      </c>
      <c r="BH65">
        <v>306103.62400000013</v>
      </c>
      <c r="BI65">
        <v>1.6591920519046184E-2</v>
      </c>
      <c r="BJ65">
        <v>1.3120380225830367E-2</v>
      </c>
      <c r="BK65">
        <v>1</v>
      </c>
      <c r="BL65" t="s">
        <v>69</v>
      </c>
      <c r="BM65">
        <v>0</v>
      </c>
      <c r="BN65" t="s">
        <v>554</v>
      </c>
    </row>
    <row r="66" spans="1:66">
      <c r="A66" s="139" t="str">
        <f t="shared" si="76"/>
        <v>선진여객</v>
      </c>
      <c r="B66" s="139" t="str">
        <f t="shared" si="77"/>
        <v>예비</v>
      </c>
      <c r="C66" s="140" t="str">
        <f t="shared" si="78"/>
        <v>78바1167</v>
      </c>
      <c r="D66" s="114" t="str">
        <f t="shared" si="79"/>
        <v>중형</v>
      </c>
      <c r="E66" s="110" t="str">
        <f t="shared" si="80"/>
        <v>D</v>
      </c>
      <c r="F66" s="160">
        <f t="shared" si="81"/>
        <v>0.81344827586206903</v>
      </c>
      <c r="G66" s="161">
        <f t="shared" si="82"/>
        <v>2.359</v>
      </c>
      <c r="H66" s="162">
        <f t="shared" si="83"/>
        <v>2.9</v>
      </c>
      <c r="I66" s="163">
        <f t="shared" si="84"/>
        <v>5866.52</v>
      </c>
      <c r="J66" s="164">
        <f t="shared" si="85"/>
        <v>4.9175056201176048E-3</v>
      </c>
      <c r="K66" s="164">
        <f t="shared" si="86"/>
        <v>0.35607402777819586</v>
      </c>
      <c r="L66" s="164">
        <f t="shared" si="87"/>
        <v>0.27341592630724859</v>
      </c>
      <c r="M66" s="165">
        <f t="shared" si="88"/>
        <v>12.374000000000001</v>
      </c>
      <c r="N66" s="166">
        <f t="shared" si="89"/>
        <v>0.13600000000000001</v>
      </c>
      <c r="O66" s="166">
        <f t="shared" si="90"/>
        <v>25.654</v>
      </c>
      <c r="P66" s="167">
        <f t="shared" si="91"/>
        <v>0</v>
      </c>
      <c r="Q66" s="168">
        <f t="shared" si="92"/>
        <v>71</v>
      </c>
      <c r="R66" s="169">
        <f t="shared" si="93"/>
        <v>24.179471813408004</v>
      </c>
      <c r="S66" s="141">
        <f t="shared" si="94"/>
        <v>8</v>
      </c>
      <c r="T66" s="141">
        <f t="shared" si="95"/>
        <v>1505</v>
      </c>
      <c r="U66" t="s">
        <v>116</v>
      </c>
      <c r="V66" t="s">
        <v>89</v>
      </c>
      <c r="W66" t="s">
        <v>116</v>
      </c>
      <c r="X66" s="4" t="s">
        <v>89</v>
      </c>
      <c r="Y66" s="4" t="s">
        <v>277</v>
      </c>
      <c r="Z66" s="4" t="s">
        <v>198</v>
      </c>
      <c r="AA66" s="4" t="s">
        <v>48</v>
      </c>
      <c r="AB66" s="4">
        <v>516</v>
      </c>
      <c r="AC66" s="4">
        <v>5866.52</v>
      </c>
      <c r="AD66" s="4">
        <v>2487.1990000000001</v>
      </c>
      <c r="AE66" s="4">
        <v>2.359</v>
      </c>
      <c r="AF66" s="4">
        <v>2.9</v>
      </c>
      <c r="AG66" s="4">
        <v>12.374000000000001</v>
      </c>
      <c r="AH66" s="4">
        <v>379.68822899999998</v>
      </c>
      <c r="AI66" s="4">
        <v>1.867119</v>
      </c>
      <c r="AJ66" s="4">
        <v>135.19711699999999</v>
      </c>
      <c r="AK66" s="4">
        <v>1604</v>
      </c>
      <c r="AL66" s="4">
        <v>8</v>
      </c>
      <c r="AM66" s="4">
        <v>1505</v>
      </c>
      <c r="AN66" s="4">
        <v>71</v>
      </c>
      <c r="AO66" s="4">
        <v>15.450887</v>
      </c>
      <c r="AP66" s="4">
        <v>1143.3</v>
      </c>
      <c r="AQ66" s="4">
        <v>0</v>
      </c>
      <c r="AR66" s="4">
        <v>3</v>
      </c>
      <c r="AS66" s="4">
        <v>351</v>
      </c>
      <c r="AT66" s="4">
        <v>0.13600000000000001</v>
      </c>
      <c r="AU66" s="4">
        <v>25.654</v>
      </c>
      <c r="AV66" s="4">
        <v>48590</v>
      </c>
      <c r="AW66" s="4">
        <v>0</v>
      </c>
      <c r="AX66" s="4">
        <v>0.63</v>
      </c>
      <c r="AY66">
        <v>0.81344827586206903</v>
      </c>
      <c r="AZ66" t="s">
        <v>66</v>
      </c>
      <c r="BA66" t="s">
        <v>575</v>
      </c>
      <c r="BB66">
        <v>10</v>
      </c>
      <c r="BC66" t="s">
        <v>672</v>
      </c>
      <c r="BD66">
        <v>14</v>
      </c>
      <c r="BE66">
        <v>9244.8220000000001</v>
      </c>
      <c r="BF66">
        <v>0.63457360239061389</v>
      </c>
      <c r="BG66">
        <v>0.51619280277222701</v>
      </c>
      <c r="BH66">
        <v>306103.62400000013</v>
      </c>
      <c r="BI66">
        <v>1.9165143892579325E-2</v>
      </c>
      <c r="BJ66">
        <v>1.5589853256067114E-2</v>
      </c>
      <c r="BK66">
        <v>1</v>
      </c>
      <c r="BL66" t="s">
        <v>69</v>
      </c>
      <c r="BM66">
        <v>1</v>
      </c>
      <c r="BN66" t="s">
        <v>556</v>
      </c>
    </row>
    <row r="67" spans="1:66">
      <c r="A67" s="142" t="str">
        <f t="shared" ref="A67" si="96">W67</f>
        <v>선진여객</v>
      </c>
      <c r="B67" s="142" t="str">
        <f t="shared" ref="B67" si="97">V67</f>
        <v>예비</v>
      </c>
      <c r="C67" s="143" t="str">
        <f t="shared" ref="C67" si="98">Y67</f>
        <v>78바1175</v>
      </c>
      <c r="D67" s="131" t="str">
        <f t="shared" ref="D67" si="99">Z67</f>
        <v>중형</v>
      </c>
      <c r="E67" s="127" t="str">
        <f t="shared" ref="E67" si="100">AZ67</f>
        <v>F</v>
      </c>
      <c r="F67" s="150">
        <f t="shared" ref="F67" si="101">G67/H67</f>
        <v>0.71758620689655173</v>
      </c>
      <c r="G67" s="151">
        <f t="shared" ref="G67" si="102">AE67</f>
        <v>2.081</v>
      </c>
      <c r="H67" s="152">
        <f t="shared" ref="H67" si="103">AF67</f>
        <v>2.9</v>
      </c>
      <c r="I67" s="153">
        <f t="shared" ref="I67" si="104">AC67</f>
        <v>3378.3020000000001</v>
      </c>
      <c r="J67" s="154">
        <f t="shared" ref="J67" si="105">AI67/AH67</f>
        <v>2.1972795168932045E-2</v>
      </c>
      <c r="K67" s="154">
        <f t="shared" ref="K67" si="106">AJ67/AH67</f>
        <v>0.35793002604665392</v>
      </c>
      <c r="L67" s="154">
        <f t="shared" ref="L67" si="107">AK67/AC67</f>
        <v>0.19921250379628583</v>
      </c>
      <c r="M67" s="155">
        <f t="shared" ref="M67" si="108">AG67</f>
        <v>16.718</v>
      </c>
      <c r="N67" s="156">
        <f t="shared" ref="N67" si="109">IF(AW67=0,AT67,"속도계이상")</f>
        <v>0.17799999999999999</v>
      </c>
      <c r="O67" s="156">
        <f t="shared" ref="O67" si="110">IF(AW67=0,AU67,"속도계이상")</f>
        <v>42.447000000000003</v>
      </c>
      <c r="P67" s="157">
        <f t="shared" ref="P67" si="111">AQ67/60</f>
        <v>0</v>
      </c>
      <c r="Q67" s="158">
        <f t="shared" ref="Q67" si="112">AN67</f>
        <v>80</v>
      </c>
      <c r="R67" s="159">
        <f t="shared" ref="R67" si="113">AC67/(AH67-AI67-AJ67)</f>
        <v>27.421394200810788</v>
      </c>
      <c r="S67" s="144">
        <f t="shared" ref="S67" si="114">IF(AW67=0,AL67,"속도계이상")</f>
        <v>6</v>
      </c>
      <c r="T67" s="144">
        <f t="shared" ref="T67" si="115">IF(AW67=0,AM67,"속도계이상")</f>
        <v>1434</v>
      </c>
      <c r="U67" t="s">
        <v>116</v>
      </c>
      <c r="V67" t="s">
        <v>89</v>
      </c>
      <c r="W67" t="s">
        <v>116</v>
      </c>
      <c r="X67" s="4" t="s">
        <v>89</v>
      </c>
      <c r="Y67" s="4" t="s">
        <v>593</v>
      </c>
      <c r="Z67" s="4" t="s">
        <v>198</v>
      </c>
      <c r="AA67" s="4" t="s">
        <v>48</v>
      </c>
      <c r="AB67" s="4">
        <v>516</v>
      </c>
      <c r="AC67" s="4">
        <v>3378.3020000000001</v>
      </c>
      <c r="AD67" s="4">
        <v>1623.5920000000001</v>
      </c>
      <c r="AE67" s="4">
        <v>2.081</v>
      </c>
      <c r="AF67" s="4">
        <v>2.9</v>
      </c>
      <c r="AG67" s="4">
        <v>16.718</v>
      </c>
      <c r="AH67" s="4">
        <v>198.677727</v>
      </c>
      <c r="AI67" s="4">
        <v>4.3655049999999997</v>
      </c>
      <c r="AJ67" s="4">
        <v>71.112724</v>
      </c>
      <c r="AK67" s="4">
        <v>673</v>
      </c>
      <c r="AL67" s="4">
        <v>6</v>
      </c>
      <c r="AM67" s="4">
        <v>1434</v>
      </c>
      <c r="AN67" s="4">
        <v>80</v>
      </c>
      <c r="AO67" s="4">
        <v>17.003928999999999</v>
      </c>
      <c r="AP67" s="4">
        <v>3969.6</v>
      </c>
      <c r="AQ67" s="4">
        <v>0</v>
      </c>
      <c r="AR67" s="4">
        <v>25</v>
      </c>
      <c r="AS67" s="4">
        <v>6756</v>
      </c>
      <c r="AT67" s="4">
        <v>0.17799999999999999</v>
      </c>
      <c r="AU67" s="4">
        <v>42.447000000000003</v>
      </c>
      <c r="AV67" s="4">
        <v>6970</v>
      </c>
      <c r="AW67" s="4">
        <v>0</v>
      </c>
      <c r="AX67" s="4">
        <v>0.6</v>
      </c>
      <c r="AY67">
        <v>0.71758620689655173</v>
      </c>
      <c r="AZ67" t="s">
        <v>69</v>
      </c>
      <c r="BA67" t="s">
        <v>575</v>
      </c>
      <c r="BB67">
        <v>11</v>
      </c>
      <c r="BC67" t="s">
        <v>673</v>
      </c>
      <c r="BD67">
        <v>15</v>
      </c>
      <c r="BE67">
        <v>9244.8220000000001</v>
      </c>
      <c r="BF67">
        <v>0.36542639760938611</v>
      </c>
      <c r="BG67">
        <v>0.26222494256039053</v>
      </c>
      <c r="BH67">
        <v>306103.62400000013</v>
      </c>
      <c r="BI67">
        <v>1.103646522002627E-2</v>
      </c>
      <c r="BJ67">
        <v>7.9196152147843688E-3</v>
      </c>
      <c r="BK67">
        <v>1</v>
      </c>
      <c r="BL67" t="s">
        <v>69</v>
      </c>
      <c r="BM67">
        <v>0</v>
      </c>
      <c r="BN67" t="s">
        <v>554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54" priority="1" operator="containsText" text="F">
      <formula>NOT(ISERROR(SEARCH("F",E1)))</formula>
    </cfRule>
    <cfRule type="containsText" dxfId="53" priority="2" operator="containsText" text="D">
      <formula>NOT(ISERROR(SEARCH("D",E1)))</formula>
    </cfRule>
    <cfRule type="containsText" dxfId="52" priority="3" operator="containsText" text="C">
      <formula>NOT(ISERROR(SEARCH("C",E1)))</formula>
    </cfRule>
    <cfRule type="containsText" dxfId="51" priority="4" operator="containsText" text="B">
      <formula>NOT(ISERROR(SEARCH("B",E1)))</formula>
    </cfRule>
    <cfRule type="containsText" dxfId="50" priority="5" operator="containsText" text="A">
      <formula>NOT(ISERROR(SEARCH("A",E1)))</formula>
    </cfRule>
    <cfRule type="containsText" dxfId="49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6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6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156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140</v>
      </c>
      <c r="D4" s="122" t="s">
        <v>157</v>
      </c>
      <c r="E4" s="123" t="s">
        <v>146</v>
      </c>
      <c r="F4" s="121" t="s">
        <v>150</v>
      </c>
      <c r="G4" s="123" t="s">
        <v>148</v>
      </c>
      <c r="H4" s="123" t="s">
        <v>152</v>
      </c>
      <c r="I4" s="124" t="s">
        <v>154</v>
      </c>
      <c r="J4" s="123" t="s">
        <v>11</v>
      </c>
      <c r="K4" s="123" t="s">
        <v>12</v>
      </c>
      <c r="L4" s="123" t="s">
        <v>13</v>
      </c>
      <c r="M4" s="123" t="s">
        <v>71</v>
      </c>
      <c r="N4" s="123" t="s">
        <v>6</v>
      </c>
      <c r="O4" s="123" t="s">
        <v>7</v>
      </c>
      <c r="P4" s="123" t="s">
        <v>179</v>
      </c>
      <c r="Q4" s="217" t="s">
        <v>43</v>
      </c>
      <c r="R4" s="217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187</v>
      </c>
      <c r="AN4" s="13" t="s">
        <v>188</v>
      </c>
      <c r="AO4" t="s">
        <v>189</v>
      </c>
      <c r="AP4" t="s">
        <v>37</v>
      </c>
      <c r="AQ4" t="s">
        <v>31</v>
      </c>
      <c r="AR4" t="s">
        <v>0</v>
      </c>
      <c r="AS4" t="s">
        <v>9</v>
      </c>
      <c r="AT4" t="s">
        <v>142</v>
      </c>
      <c r="AU4" t="s">
        <v>30</v>
      </c>
      <c r="AV4" t="s">
        <v>143</v>
      </c>
      <c r="AW4" t="s">
        <v>151</v>
      </c>
      <c r="AX4" t="s">
        <v>161</v>
      </c>
      <c r="AY4" t="s">
        <v>162</v>
      </c>
      <c r="AZ4" t="s">
        <v>163</v>
      </c>
      <c r="BA4" t="s">
        <v>164</v>
      </c>
      <c r="BB4" t="s">
        <v>165</v>
      </c>
      <c r="BC4" t="s">
        <v>65</v>
      </c>
      <c r="BF4" t="s">
        <v>0</v>
      </c>
      <c r="BG4" t="s">
        <v>170</v>
      </c>
      <c r="BH4" t="s">
        <v>72</v>
      </c>
      <c r="BI4" t="s">
        <v>166</v>
      </c>
      <c r="BJ4" t="s">
        <v>167</v>
      </c>
      <c r="BK4" t="s">
        <v>171</v>
      </c>
      <c r="BL4" t="s">
        <v>172</v>
      </c>
      <c r="BM4" t="s">
        <v>168</v>
      </c>
      <c r="BN4" t="s">
        <v>65</v>
      </c>
      <c r="BO4" t="s">
        <v>169</v>
      </c>
      <c r="BP4" t="s">
        <v>173</v>
      </c>
    </row>
    <row r="5" spans="1:68" ht="16.5">
      <c r="A5" s="125" t="str">
        <f t="shared" ref="A5:A36" si="0">BF5</f>
        <v>선진여객</v>
      </c>
      <c r="B5" s="126">
        <f>IF(BH5="NULL", E5, BH5)</f>
        <v>976</v>
      </c>
      <c r="C5" s="127" t="str">
        <f t="shared" ref="C5:C36" si="1">BN5</f>
        <v>D</v>
      </c>
      <c r="D5" s="128">
        <f t="shared" ref="D5:D36" si="2">BM5</f>
        <v>0.81524630528860964</v>
      </c>
      <c r="E5" s="129">
        <f t="shared" ref="E5:E36" si="3">U5</f>
        <v>976</v>
      </c>
      <c r="F5" s="130" t="str">
        <f t="shared" ref="F5:F36" si="4">BG5</f>
        <v>80</v>
      </c>
      <c r="G5" s="131" t="str">
        <f t="shared" ref="G5:G36" si="5">BK5</f>
        <v>78바1138</v>
      </c>
      <c r="H5" s="132">
        <f t="shared" ref="H5:H36" si="6">BJ5</f>
        <v>11</v>
      </c>
      <c r="I5" s="133">
        <f t="shared" ref="I5:I36" si="7">BP5</f>
        <v>1519.001</v>
      </c>
      <c r="J5" s="134">
        <f t="shared" ref="J5:J36" si="8">AB5/AA5</f>
        <v>1.305650901668255E-2</v>
      </c>
      <c r="K5" s="134">
        <f t="shared" ref="K5:K36" si="9">AC5/AA5</f>
        <v>0.3968535846157194</v>
      </c>
      <c r="L5" s="134">
        <f t="shared" ref="L5:L36" si="10">AD5/I5</f>
        <v>0.20737313536989113</v>
      </c>
      <c r="M5" s="135">
        <f t="shared" ref="M5:M36" si="11">Z5</f>
        <v>13.763999999999999</v>
      </c>
      <c r="N5" s="136">
        <f t="shared" ref="N5:N36" si="12">AE5*100/W5</f>
        <v>0</v>
      </c>
      <c r="O5" s="136">
        <f t="shared" ref="O5:O36" si="13">AF5*100/W5</f>
        <v>32.389708762535378</v>
      </c>
      <c r="P5" s="218">
        <f t="shared" ref="P5:P36" si="14">AK5</f>
        <v>4</v>
      </c>
      <c r="Q5" s="219">
        <f t="shared" ref="Q5:Q36" si="15">AE5</f>
        <v>0</v>
      </c>
      <c r="R5" s="219">
        <f t="shared" ref="R5:R36" si="16">AF5</f>
        <v>492</v>
      </c>
      <c r="T5">
        <v>516</v>
      </c>
      <c r="U5">
        <v>976</v>
      </c>
      <c r="V5" t="s">
        <v>576</v>
      </c>
      <c r="W5">
        <v>1519.001</v>
      </c>
      <c r="X5">
        <v>706.07600000000002</v>
      </c>
      <c r="Y5">
        <v>2.1509999999999998</v>
      </c>
      <c r="Z5">
        <v>13.763999999999999</v>
      </c>
      <c r="AA5">
        <v>102.607749</v>
      </c>
      <c r="AB5">
        <v>1.339699</v>
      </c>
      <c r="AC5">
        <v>40.720253</v>
      </c>
      <c r="AD5" s="1">
        <v>315</v>
      </c>
      <c r="AE5">
        <v>0</v>
      </c>
      <c r="AF5">
        <v>492</v>
      </c>
      <c r="AG5">
        <v>76</v>
      </c>
      <c r="AH5">
        <v>14.803959000000001</v>
      </c>
      <c r="AI5">
        <v>467.1</v>
      </c>
      <c r="AJ5">
        <v>0</v>
      </c>
      <c r="AK5">
        <v>4</v>
      </c>
      <c r="AL5">
        <v>336</v>
      </c>
      <c r="AM5" t="s">
        <v>674</v>
      </c>
      <c r="AN5" t="s">
        <v>675</v>
      </c>
      <c r="AO5">
        <v>390.94099999999997</v>
      </c>
      <c r="AR5" t="s">
        <v>116</v>
      </c>
      <c r="AS5" t="s">
        <v>120</v>
      </c>
      <c r="AT5" t="s">
        <v>229</v>
      </c>
      <c r="AU5" t="s">
        <v>576</v>
      </c>
      <c r="AV5" t="s">
        <v>48</v>
      </c>
      <c r="AW5">
        <v>11</v>
      </c>
      <c r="BB5">
        <v>0.81524630528860964</v>
      </c>
      <c r="BC5" t="s">
        <v>66</v>
      </c>
      <c r="BF5" t="s">
        <v>116</v>
      </c>
      <c r="BG5" t="s">
        <v>120</v>
      </c>
      <c r="BH5" t="s">
        <v>576</v>
      </c>
      <c r="BI5">
        <v>976</v>
      </c>
      <c r="BJ5">
        <v>11</v>
      </c>
      <c r="BK5" t="s">
        <v>229</v>
      </c>
      <c r="BL5" t="s">
        <v>277</v>
      </c>
      <c r="BM5">
        <v>0.81524630528860964</v>
      </c>
      <c r="BN5" t="s">
        <v>66</v>
      </c>
      <c r="BO5" t="s">
        <v>177</v>
      </c>
      <c r="BP5">
        <v>1519.001</v>
      </c>
    </row>
    <row r="6" spans="1:68" ht="16.5">
      <c r="A6" s="108" t="str">
        <f t="shared" si="0"/>
        <v>선진여객</v>
      </c>
      <c r="B6" s="109">
        <f t="shared" ref="B6:B69" si="17">IF(BH6="NULL", E6, BH6)</f>
        <v>1149</v>
      </c>
      <c r="C6" s="110" t="str">
        <f t="shared" si="1"/>
        <v>F</v>
      </c>
      <c r="D6" s="111">
        <f t="shared" si="2"/>
        <v>0.74598674844103008</v>
      </c>
      <c r="E6" s="112">
        <f t="shared" si="3"/>
        <v>1149</v>
      </c>
      <c r="F6" s="113" t="str">
        <f t="shared" si="4"/>
        <v>87</v>
      </c>
      <c r="G6" s="114" t="str">
        <f t="shared" si="5"/>
        <v>73아1418</v>
      </c>
      <c r="H6" s="115">
        <f t="shared" si="6"/>
        <v>13</v>
      </c>
      <c r="I6" s="116">
        <f t="shared" si="7"/>
        <v>2180.1120000000001</v>
      </c>
      <c r="J6" s="117">
        <f t="shared" si="8"/>
        <v>2.1698851882623056E-2</v>
      </c>
      <c r="K6" s="117">
        <f t="shared" si="9"/>
        <v>0.38279786541561517</v>
      </c>
      <c r="L6" s="117">
        <f t="shared" si="10"/>
        <v>0.25044584865364716</v>
      </c>
      <c r="M6" s="118">
        <f t="shared" si="11"/>
        <v>16.911999999999999</v>
      </c>
      <c r="N6" s="119">
        <f t="shared" si="12"/>
        <v>0.6421688427016593</v>
      </c>
      <c r="O6" s="119">
        <f t="shared" si="13"/>
        <v>45.777464644018288</v>
      </c>
      <c r="P6" s="220">
        <f t="shared" si="14"/>
        <v>7</v>
      </c>
      <c r="Q6" s="221">
        <f t="shared" si="15"/>
        <v>14</v>
      </c>
      <c r="R6" s="221">
        <f t="shared" si="16"/>
        <v>998</v>
      </c>
      <c r="T6">
        <v>516</v>
      </c>
      <c r="U6">
        <v>1149</v>
      </c>
      <c r="V6" t="s">
        <v>576</v>
      </c>
      <c r="W6">
        <v>2180.1120000000001</v>
      </c>
      <c r="X6">
        <v>1209.519</v>
      </c>
      <c r="Y6">
        <v>1.802</v>
      </c>
      <c r="Z6">
        <v>16.911999999999999</v>
      </c>
      <c r="AA6">
        <v>136.283017</v>
      </c>
      <c r="AB6">
        <v>2.957185</v>
      </c>
      <c r="AC6">
        <v>52.168847999999997</v>
      </c>
      <c r="AD6" s="1">
        <v>546</v>
      </c>
      <c r="AE6">
        <v>14</v>
      </c>
      <c r="AF6">
        <v>998</v>
      </c>
      <c r="AG6">
        <v>90</v>
      </c>
      <c r="AH6">
        <v>15.996945</v>
      </c>
      <c r="AI6">
        <v>1515.5</v>
      </c>
      <c r="AJ6">
        <v>45.5</v>
      </c>
      <c r="AK6">
        <v>7</v>
      </c>
      <c r="AL6">
        <v>564</v>
      </c>
      <c r="AM6" t="s">
        <v>577</v>
      </c>
      <c r="AN6" t="s">
        <v>676</v>
      </c>
      <c r="AO6">
        <v>442.66800000000001</v>
      </c>
      <c r="AR6" t="s">
        <v>116</v>
      </c>
      <c r="AS6" t="s">
        <v>121</v>
      </c>
      <c r="AT6" t="s">
        <v>259</v>
      </c>
      <c r="AU6" t="s">
        <v>576</v>
      </c>
      <c r="AV6" t="s">
        <v>48</v>
      </c>
      <c r="AW6">
        <v>13</v>
      </c>
      <c r="BB6">
        <v>0.74598674844103008</v>
      </c>
      <c r="BC6" t="s">
        <v>69</v>
      </c>
      <c r="BF6" t="s">
        <v>116</v>
      </c>
      <c r="BG6" t="s">
        <v>121</v>
      </c>
      <c r="BH6" t="s">
        <v>576</v>
      </c>
      <c r="BI6">
        <v>1149</v>
      </c>
      <c r="BJ6">
        <v>13</v>
      </c>
      <c r="BK6" t="s">
        <v>259</v>
      </c>
      <c r="BL6" t="s">
        <v>276</v>
      </c>
      <c r="BM6">
        <v>0.74598674844103008</v>
      </c>
      <c r="BN6" t="s">
        <v>69</v>
      </c>
      <c r="BO6" t="s">
        <v>186</v>
      </c>
      <c r="BP6">
        <v>2180.1120000000001</v>
      </c>
    </row>
    <row r="7" spans="1:68" ht="16.5">
      <c r="A7" s="125" t="str">
        <f t="shared" si="0"/>
        <v>선진여객</v>
      </c>
      <c r="B7" s="126">
        <f t="shared" si="17"/>
        <v>1517</v>
      </c>
      <c r="C7" s="127" t="str">
        <f t="shared" si="1"/>
        <v>F</v>
      </c>
      <c r="D7" s="128">
        <f t="shared" si="2"/>
        <v>0.7726529541432654</v>
      </c>
      <c r="E7" s="129">
        <f t="shared" si="3"/>
        <v>1517</v>
      </c>
      <c r="F7" s="130" t="str">
        <f t="shared" si="4"/>
        <v>87</v>
      </c>
      <c r="G7" s="131" t="str">
        <f t="shared" si="5"/>
        <v>73아1091</v>
      </c>
      <c r="H7" s="132">
        <f t="shared" si="6"/>
        <v>10</v>
      </c>
      <c r="I7" s="133">
        <f t="shared" si="7"/>
        <v>1789.3270000000002</v>
      </c>
      <c r="J7" s="134">
        <f t="shared" si="8"/>
        <v>1.418550235664242E-2</v>
      </c>
      <c r="K7" s="134">
        <f t="shared" si="9"/>
        <v>0.3990547605580898</v>
      </c>
      <c r="L7" s="134">
        <f t="shared" si="10"/>
        <v>0.21684130402100898</v>
      </c>
      <c r="M7" s="135">
        <f t="shared" si="11"/>
        <v>15.138999999999999</v>
      </c>
      <c r="N7" s="136">
        <f t="shared" si="12"/>
        <v>0.39120853818223278</v>
      </c>
      <c r="O7" s="136">
        <f t="shared" si="13"/>
        <v>23.975494697168266</v>
      </c>
      <c r="P7" s="218">
        <f t="shared" si="14"/>
        <v>3</v>
      </c>
      <c r="Q7" s="219">
        <f t="shared" si="15"/>
        <v>7</v>
      </c>
      <c r="R7" s="219">
        <f t="shared" si="16"/>
        <v>429</v>
      </c>
      <c r="T7">
        <v>516</v>
      </c>
      <c r="U7">
        <v>1517</v>
      </c>
      <c r="V7" t="s">
        <v>576</v>
      </c>
      <c r="W7">
        <v>1789.327</v>
      </c>
      <c r="X7">
        <v>980.76499999999999</v>
      </c>
      <c r="Y7">
        <v>1.8240000000000001</v>
      </c>
      <c r="Z7">
        <v>15.138999999999999</v>
      </c>
      <c r="AA7">
        <v>118.800798</v>
      </c>
      <c r="AB7">
        <v>1.685249</v>
      </c>
      <c r="AC7">
        <v>47.408023999999997</v>
      </c>
      <c r="AD7" s="1">
        <v>388</v>
      </c>
      <c r="AE7">
        <v>7</v>
      </c>
      <c r="AF7">
        <v>429</v>
      </c>
      <c r="AG7">
        <v>79</v>
      </c>
      <c r="AH7">
        <v>15.061572999999999</v>
      </c>
      <c r="AI7">
        <v>1435</v>
      </c>
      <c r="AJ7">
        <v>0</v>
      </c>
      <c r="AK7">
        <v>3</v>
      </c>
      <c r="AL7">
        <v>279</v>
      </c>
      <c r="AM7" t="s">
        <v>578</v>
      </c>
      <c r="AN7" t="s">
        <v>677</v>
      </c>
      <c r="AO7">
        <v>334.327</v>
      </c>
      <c r="AR7" t="s">
        <v>116</v>
      </c>
      <c r="AS7" t="s">
        <v>121</v>
      </c>
      <c r="AT7" t="s">
        <v>255</v>
      </c>
      <c r="AU7" t="s">
        <v>576</v>
      </c>
      <c r="AV7" t="s">
        <v>48</v>
      </c>
      <c r="AW7">
        <v>10</v>
      </c>
      <c r="BB7">
        <v>0.7726529541432654</v>
      </c>
      <c r="BC7" t="s">
        <v>69</v>
      </c>
      <c r="BF7" t="s">
        <v>116</v>
      </c>
      <c r="BG7" t="s">
        <v>121</v>
      </c>
      <c r="BH7" t="s">
        <v>576</v>
      </c>
      <c r="BI7">
        <v>1517</v>
      </c>
      <c r="BJ7">
        <v>10</v>
      </c>
      <c r="BK7" t="s">
        <v>255</v>
      </c>
      <c r="BL7" t="s">
        <v>262</v>
      </c>
      <c r="BM7">
        <v>0.7726529541432654</v>
      </c>
      <c r="BN7" t="s">
        <v>69</v>
      </c>
      <c r="BO7" t="s">
        <v>186</v>
      </c>
      <c r="BP7">
        <v>1789.3270000000002</v>
      </c>
    </row>
    <row r="8" spans="1:68" ht="16.5">
      <c r="A8" s="108" t="str">
        <f t="shared" si="0"/>
        <v>선진여객</v>
      </c>
      <c r="B8" s="109">
        <f t="shared" si="17"/>
        <v>2028</v>
      </c>
      <c r="C8" s="110" t="str">
        <f t="shared" si="1"/>
        <v>B</v>
      </c>
      <c r="D8" s="111">
        <f t="shared" si="2"/>
        <v>0.92777562967784577</v>
      </c>
      <c r="E8" s="112">
        <f t="shared" si="3"/>
        <v>2028</v>
      </c>
      <c r="F8" s="113" t="str">
        <f t="shared" si="4"/>
        <v>87</v>
      </c>
      <c r="G8" s="114" t="str">
        <f t="shared" si="5"/>
        <v>73아1298</v>
      </c>
      <c r="H8" s="115">
        <f t="shared" si="6"/>
        <v>13</v>
      </c>
      <c r="I8" s="116">
        <f t="shared" si="7"/>
        <v>2036.7370000000001</v>
      </c>
      <c r="J8" s="117">
        <f t="shared" si="8"/>
        <v>6.4650016112905093E-3</v>
      </c>
      <c r="K8" s="117">
        <f t="shared" si="9"/>
        <v>0.25708563463045536</v>
      </c>
      <c r="L8" s="117">
        <f t="shared" si="10"/>
        <v>0.11734455651367849</v>
      </c>
      <c r="M8" s="118">
        <f t="shared" si="11"/>
        <v>10.861000000000001</v>
      </c>
      <c r="N8" s="119">
        <f t="shared" si="12"/>
        <v>0.63827583040912983</v>
      </c>
      <c r="O8" s="119">
        <f t="shared" si="13"/>
        <v>11.832651932969254</v>
      </c>
      <c r="P8" s="220">
        <f t="shared" si="14"/>
        <v>3</v>
      </c>
      <c r="Q8" s="221">
        <f t="shared" si="15"/>
        <v>13</v>
      </c>
      <c r="R8" s="221">
        <f t="shared" si="16"/>
        <v>241</v>
      </c>
      <c r="T8">
        <v>516</v>
      </c>
      <c r="U8">
        <v>2028</v>
      </c>
      <c r="V8" t="s">
        <v>576</v>
      </c>
      <c r="W8">
        <v>2036.7370000000001</v>
      </c>
      <c r="X8">
        <v>941</v>
      </c>
      <c r="Y8">
        <v>2.1640000000000001</v>
      </c>
      <c r="Z8">
        <v>10.861000000000001</v>
      </c>
      <c r="AA8">
        <v>112.95604299999999</v>
      </c>
      <c r="AB8">
        <v>0.73026100000000005</v>
      </c>
      <c r="AC8">
        <v>29.039376000000001</v>
      </c>
      <c r="AD8" s="1">
        <v>239</v>
      </c>
      <c r="AE8">
        <v>13</v>
      </c>
      <c r="AF8">
        <v>241</v>
      </c>
      <c r="AG8">
        <v>88</v>
      </c>
      <c r="AH8">
        <v>18.031234999999999</v>
      </c>
      <c r="AI8">
        <v>272.2</v>
      </c>
      <c r="AJ8">
        <v>19</v>
      </c>
      <c r="AK8">
        <v>3</v>
      </c>
      <c r="AL8">
        <v>1053</v>
      </c>
      <c r="AM8" t="s">
        <v>579</v>
      </c>
      <c r="AN8" t="s">
        <v>678</v>
      </c>
      <c r="AO8">
        <v>347.40600000000001</v>
      </c>
      <c r="AR8" t="s">
        <v>116</v>
      </c>
      <c r="AS8" t="s">
        <v>121</v>
      </c>
      <c r="AT8" t="s">
        <v>257</v>
      </c>
      <c r="AU8" t="s">
        <v>576</v>
      </c>
      <c r="AV8" t="s">
        <v>48</v>
      </c>
      <c r="AW8">
        <v>13</v>
      </c>
      <c r="BB8">
        <v>0.92777562967784577</v>
      </c>
      <c r="BC8" t="s">
        <v>67</v>
      </c>
      <c r="BF8" t="s">
        <v>116</v>
      </c>
      <c r="BG8" t="s">
        <v>121</v>
      </c>
      <c r="BH8" t="s">
        <v>576</v>
      </c>
      <c r="BI8">
        <v>2028</v>
      </c>
      <c r="BJ8">
        <v>13</v>
      </c>
      <c r="BK8" t="s">
        <v>257</v>
      </c>
      <c r="BL8" t="s">
        <v>260</v>
      </c>
      <c r="BM8">
        <v>0.92777562967784577</v>
      </c>
      <c r="BN8" t="s">
        <v>67</v>
      </c>
      <c r="BO8" t="s">
        <v>175</v>
      </c>
      <c r="BP8">
        <v>2036.7370000000001</v>
      </c>
    </row>
    <row r="9" spans="1:68" ht="16.5">
      <c r="A9" s="125" t="str">
        <f t="shared" si="0"/>
        <v>선진여객</v>
      </c>
      <c r="B9" s="126">
        <f t="shared" si="17"/>
        <v>2423</v>
      </c>
      <c r="C9" s="127" t="str">
        <f t="shared" si="1"/>
        <v>D</v>
      </c>
      <c r="D9" s="128">
        <f t="shared" si="2"/>
        <v>0.84260118620765256</v>
      </c>
      <c r="E9" s="129">
        <f t="shared" si="3"/>
        <v>2423</v>
      </c>
      <c r="F9" s="130" t="str">
        <f t="shared" si="4"/>
        <v>80</v>
      </c>
      <c r="G9" s="131" t="str">
        <f t="shared" si="5"/>
        <v>73아1437</v>
      </c>
      <c r="H9" s="132">
        <f t="shared" si="6"/>
        <v>13</v>
      </c>
      <c r="I9" s="133">
        <f t="shared" si="7"/>
        <v>1900.385</v>
      </c>
      <c r="J9" s="134">
        <f t="shared" si="8"/>
        <v>1.8885065740072288E-2</v>
      </c>
      <c r="K9" s="134">
        <f t="shared" si="9"/>
        <v>0.36114053441566413</v>
      </c>
      <c r="L9" s="134">
        <f t="shared" si="10"/>
        <v>0.10103215927298942</v>
      </c>
      <c r="M9" s="135">
        <f t="shared" si="11"/>
        <v>12.637</v>
      </c>
      <c r="N9" s="136">
        <f t="shared" si="12"/>
        <v>0.21048366515206129</v>
      </c>
      <c r="O9" s="136">
        <f t="shared" si="13"/>
        <v>26.310458144007661</v>
      </c>
      <c r="P9" s="218">
        <f t="shared" si="14"/>
        <v>16</v>
      </c>
      <c r="Q9" s="219">
        <f t="shared" si="15"/>
        <v>4</v>
      </c>
      <c r="R9" s="219">
        <f t="shared" si="16"/>
        <v>500</v>
      </c>
      <c r="T9">
        <v>516</v>
      </c>
      <c r="U9">
        <v>2423</v>
      </c>
      <c r="V9" t="s">
        <v>576</v>
      </c>
      <c r="W9">
        <v>1900.385</v>
      </c>
      <c r="X9">
        <v>825.02300000000002</v>
      </c>
      <c r="Y9">
        <v>2.3029999999999999</v>
      </c>
      <c r="Z9">
        <v>12.637</v>
      </c>
      <c r="AA9">
        <v>121.846915</v>
      </c>
      <c r="AB9">
        <v>2.3010869999999999</v>
      </c>
      <c r="AC9">
        <v>44.003860000000003</v>
      </c>
      <c r="AD9" s="1">
        <v>192</v>
      </c>
      <c r="AE9">
        <v>4</v>
      </c>
      <c r="AF9">
        <v>500</v>
      </c>
      <c r="AG9">
        <v>89</v>
      </c>
      <c r="AH9">
        <v>15.596496</v>
      </c>
      <c r="AI9">
        <v>1340.5</v>
      </c>
      <c r="AJ9">
        <v>7.5</v>
      </c>
      <c r="AK9">
        <v>16</v>
      </c>
      <c r="AL9">
        <v>1921</v>
      </c>
      <c r="AM9" t="s">
        <v>580</v>
      </c>
      <c r="AN9" t="s">
        <v>679</v>
      </c>
      <c r="AO9">
        <v>274.303</v>
      </c>
      <c r="AR9" t="s">
        <v>116</v>
      </c>
      <c r="AS9" t="s">
        <v>120</v>
      </c>
      <c r="AT9" t="s">
        <v>226</v>
      </c>
      <c r="AU9" t="s">
        <v>576</v>
      </c>
      <c r="AV9" t="s">
        <v>48</v>
      </c>
      <c r="AW9">
        <v>13</v>
      </c>
      <c r="BB9">
        <v>0.84260118620765256</v>
      </c>
      <c r="BC9" t="s">
        <v>66</v>
      </c>
      <c r="BF9" t="s">
        <v>116</v>
      </c>
      <c r="BG9" t="s">
        <v>120</v>
      </c>
      <c r="BH9" t="s">
        <v>576</v>
      </c>
      <c r="BI9">
        <v>2423</v>
      </c>
      <c r="BJ9">
        <v>13</v>
      </c>
      <c r="BK9" t="s">
        <v>226</v>
      </c>
      <c r="BL9" t="s">
        <v>238</v>
      </c>
      <c r="BM9">
        <v>0.84260118620765256</v>
      </c>
      <c r="BN9" t="s">
        <v>66</v>
      </c>
      <c r="BO9" t="s">
        <v>177</v>
      </c>
      <c r="BP9">
        <v>1900.385</v>
      </c>
    </row>
    <row r="10" spans="1:68" ht="16.5">
      <c r="A10" s="108" t="str">
        <f t="shared" si="0"/>
        <v>선진여객</v>
      </c>
      <c r="B10" s="109">
        <f t="shared" si="17"/>
        <v>2904</v>
      </c>
      <c r="C10" s="110" t="str">
        <f t="shared" si="1"/>
        <v>D</v>
      </c>
      <c r="D10" s="111">
        <f t="shared" si="2"/>
        <v>0.80017871222264314</v>
      </c>
      <c r="E10" s="112">
        <f t="shared" si="3"/>
        <v>2904</v>
      </c>
      <c r="F10" s="113" t="str">
        <f t="shared" si="4"/>
        <v>300</v>
      </c>
      <c r="G10" s="114" t="str">
        <f t="shared" si="5"/>
        <v>73아1099</v>
      </c>
      <c r="H10" s="115">
        <f t="shared" si="6"/>
        <v>9</v>
      </c>
      <c r="I10" s="116">
        <f t="shared" si="7"/>
        <v>1761.875</v>
      </c>
      <c r="J10" s="117">
        <f t="shared" si="8"/>
        <v>1.7060569586630086E-2</v>
      </c>
      <c r="K10" s="117">
        <f t="shared" si="9"/>
        <v>0.33655443460943252</v>
      </c>
      <c r="L10" s="117">
        <f t="shared" si="10"/>
        <v>0.21397658744235545</v>
      </c>
      <c r="M10" s="118">
        <f t="shared" si="11"/>
        <v>13.545</v>
      </c>
      <c r="N10" s="119">
        <f t="shared" si="12"/>
        <v>5.6757715501951043E-2</v>
      </c>
      <c r="O10" s="119">
        <f t="shared" si="13"/>
        <v>33.43029443064917</v>
      </c>
      <c r="P10" s="220">
        <f t="shared" si="14"/>
        <v>8</v>
      </c>
      <c r="Q10" s="221">
        <f t="shared" si="15"/>
        <v>1</v>
      </c>
      <c r="R10" s="221">
        <f t="shared" si="16"/>
        <v>589</v>
      </c>
      <c r="T10">
        <v>516</v>
      </c>
      <c r="U10">
        <v>2904</v>
      </c>
      <c r="V10" t="s">
        <v>576</v>
      </c>
      <c r="W10">
        <v>1761.875</v>
      </c>
      <c r="X10">
        <v>841.84100000000001</v>
      </c>
      <c r="Y10">
        <v>2.093</v>
      </c>
      <c r="Z10">
        <v>13.545</v>
      </c>
      <c r="AA10">
        <v>97.412750000000003</v>
      </c>
      <c r="AB10">
        <v>1.6619170000000001</v>
      </c>
      <c r="AC10">
        <v>32.784692999999997</v>
      </c>
      <c r="AD10" s="1">
        <v>377</v>
      </c>
      <c r="AE10">
        <v>1</v>
      </c>
      <c r="AF10">
        <v>589</v>
      </c>
      <c r="AG10">
        <v>90</v>
      </c>
      <c r="AH10">
        <v>18.086697999999998</v>
      </c>
      <c r="AI10">
        <v>1835.3</v>
      </c>
      <c r="AJ10">
        <v>111.2</v>
      </c>
      <c r="AK10">
        <v>8</v>
      </c>
      <c r="AL10">
        <v>1446</v>
      </c>
      <c r="AM10" t="s">
        <v>581</v>
      </c>
      <c r="AN10" t="s">
        <v>680</v>
      </c>
      <c r="AO10">
        <v>548.97400000000005</v>
      </c>
      <c r="AR10" t="s">
        <v>116</v>
      </c>
      <c r="AS10" t="s">
        <v>117</v>
      </c>
      <c r="AT10" t="s">
        <v>197</v>
      </c>
      <c r="AU10" t="s">
        <v>576</v>
      </c>
      <c r="AV10" t="s">
        <v>48</v>
      </c>
      <c r="AW10">
        <v>9</v>
      </c>
      <c r="BB10">
        <v>0.80017871222264314</v>
      </c>
      <c r="BC10" t="s">
        <v>66</v>
      </c>
      <c r="BF10" t="s">
        <v>116</v>
      </c>
      <c r="BG10" t="s">
        <v>117</v>
      </c>
      <c r="BH10" t="s">
        <v>576</v>
      </c>
      <c r="BI10">
        <v>2904</v>
      </c>
      <c r="BJ10">
        <v>9</v>
      </c>
      <c r="BK10" t="s">
        <v>197</v>
      </c>
      <c r="BL10" t="s">
        <v>220</v>
      </c>
      <c r="BM10">
        <v>0.80017871222264314</v>
      </c>
      <c r="BN10" t="s">
        <v>66</v>
      </c>
      <c r="BO10" t="s">
        <v>177</v>
      </c>
      <c r="BP10">
        <v>1761.875</v>
      </c>
    </row>
    <row r="11" spans="1:68" ht="16.5">
      <c r="A11" s="125" t="str">
        <f t="shared" si="0"/>
        <v>선진여객</v>
      </c>
      <c r="B11" s="126">
        <f t="shared" si="17"/>
        <v>3626</v>
      </c>
      <c r="C11" s="127" t="str">
        <f t="shared" si="1"/>
        <v>F</v>
      </c>
      <c r="D11" s="128">
        <f t="shared" si="2"/>
        <v>0.79590590369324277</v>
      </c>
      <c r="E11" s="129">
        <f t="shared" si="3"/>
        <v>3626</v>
      </c>
      <c r="F11" s="130" t="str">
        <f t="shared" si="4"/>
        <v>80</v>
      </c>
      <c r="G11" s="131" t="str">
        <f t="shared" si="5"/>
        <v>78바1149</v>
      </c>
      <c r="H11" s="132">
        <f t="shared" si="6"/>
        <v>11</v>
      </c>
      <c r="I11" s="133">
        <f t="shared" si="7"/>
        <v>1978.1469999999999</v>
      </c>
      <c r="J11" s="134">
        <f t="shared" si="8"/>
        <v>8.6488485652299035E-3</v>
      </c>
      <c r="K11" s="134">
        <f t="shared" si="9"/>
        <v>0.39653302554023762</v>
      </c>
      <c r="L11" s="134">
        <f t="shared" si="10"/>
        <v>0.2067591538950341</v>
      </c>
      <c r="M11" s="135">
        <f t="shared" si="11"/>
        <v>15.247999999999999</v>
      </c>
      <c r="N11" s="136">
        <f t="shared" si="12"/>
        <v>0.45497124328980609</v>
      </c>
      <c r="O11" s="136">
        <f t="shared" si="13"/>
        <v>53.888816149659256</v>
      </c>
      <c r="P11" s="218">
        <f t="shared" si="14"/>
        <v>13</v>
      </c>
      <c r="Q11" s="219">
        <f t="shared" si="15"/>
        <v>9</v>
      </c>
      <c r="R11" s="219">
        <f t="shared" si="16"/>
        <v>1066</v>
      </c>
      <c r="T11">
        <v>516</v>
      </c>
      <c r="U11">
        <v>3626</v>
      </c>
      <c r="V11" t="s">
        <v>576</v>
      </c>
      <c r="W11">
        <v>1978.1469999999999</v>
      </c>
      <c r="X11">
        <v>935.56299999999999</v>
      </c>
      <c r="Y11">
        <v>2.1139999999999999</v>
      </c>
      <c r="Z11">
        <v>15.247999999999999</v>
      </c>
      <c r="AA11">
        <v>124.868298</v>
      </c>
      <c r="AB11">
        <v>1.0799669999999999</v>
      </c>
      <c r="AC11">
        <v>49.514403999999999</v>
      </c>
      <c r="AD11" s="1">
        <v>409</v>
      </c>
      <c r="AE11">
        <v>9</v>
      </c>
      <c r="AF11">
        <v>1066</v>
      </c>
      <c r="AG11">
        <v>79</v>
      </c>
      <c r="AH11">
        <v>15.841867000000001</v>
      </c>
      <c r="AI11">
        <v>465.5</v>
      </c>
      <c r="AJ11">
        <v>0</v>
      </c>
      <c r="AK11">
        <v>13</v>
      </c>
      <c r="AL11">
        <v>1756</v>
      </c>
      <c r="AM11" t="s">
        <v>582</v>
      </c>
      <c r="AN11" t="s">
        <v>681</v>
      </c>
      <c r="AO11">
        <v>386.66500000000002</v>
      </c>
      <c r="AR11" t="s">
        <v>116</v>
      </c>
      <c r="AS11" t="s">
        <v>120</v>
      </c>
      <c r="AT11" t="s">
        <v>238</v>
      </c>
      <c r="AU11" t="s">
        <v>576</v>
      </c>
      <c r="AV11" t="s">
        <v>48</v>
      </c>
      <c r="AW11">
        <v>11</v>
      </c>
      <c r="BB11">
        <v>0.79590590369324277</v>
      </c>
      <c r="BC11" t="s">
        <v>69</v>
      </c>
      <c r="BF11" t="s">
        <v>116</v>
      </c>
      <c r="BG11" t="s">
        <v>120</v>
      </c>
      <c r="BH11" t="s">
        <v>576</v>
      </c>
      <c r="BI11">
        <v>3626</v>
      </c>
      <c r="BJ11">
        <v>11</v>
      </c>
      <c r="BK11" t="s">
        <v>238</v>
      </c>
      <c r="BL11" t="s">
        <v>242</v>
      </c>
      <c r="BM11">
        <v>0.79590590369324277</v>
      </c>
      <c r="BN11" t="s">
        <v>69</v>
      </c>
      <c r="BO11" t="s">
        <v>186</v>
      </c>
      <c r="BP11">
        <v>1978.1469999999999</v>
      </c>
    </row>
    <row r="12" spans="1:68" ht="16.5">
      <c r="A12" s="108" t="str">
        <f t="shared" si="0"/>
        <v>선진여객</v>
      </c>
      <c r="B12" s="109">
        <f t="shared" si="17"/>
        <v>4036</v>
      </c>
      <c r="C12" s="110" t="str">
        <f t="shared" si="1"/>
        <v>F</v>
      </c>
      <c r="D12" s="111">
        <f t="shared" si="2"/>
        <v>0.75478577673762615</v>
      </c>
      <c r="E12" s="112">
        <f t="shared" si="3"/>
        <v>4036</v>
      </c>
      <c r="F12" s="113" t="str">
        <f t="shared" si="4"/>
        <v>595</v>
      </c>
      <c r="G12" s="114" t="str">
        <f t="shared" si="5"/>
        <v>73아1094</v>
      </c>
      <c r="H12" s="115">
        <f t="shared" si="6"/>
        <v>3</v>
      </c>
      <c r="I12" s="116">
        <f t="shared" si="7"/>
        <v>1149.0219999999999</v>
      </c>
      <c r="J12" s="117">
        <f t="shared" si="8"/>
        <v>1.6290655172627285E-2</v>
      </c>
      <c r="K12" s="117">
        <f t="shared" si="9"/>
        <v>0.36662378264718903</v>
      </c>
      <c r="L12" s="117">
        <f t="shared" si="10"/>
        <v>0.22802000309828707</v>
      </c>
      <c r="M12" s="118">
        <f t="shared" si="11"/>
        <v>9.8160000000000007</v>
      </c>
      <c r="N12" s="119">
        <f t="shared" si="12"/>
        <v>8.7030535533697356E-2</v>
      </c>
      <c r="O12" s="119">
        <f t="shared" si="13"/>
        <v>8.7900840889034324</v>
      </c>
      <c r="P12" s="220">
        <f t="shared" si="14"/>
        <v>9</v>
      </c>
      <c r="Q12" s="221">
        <f t="shared" si="15"/>
        <v>1</v>
      </c>
      <c r="R12" s="221">
        <f t="shared" si="16"/>
        <v>101</v>
      </c>
      <c r="T12">
        <v>516</v>
      </c>
      <c r="U12">
        <v>4036</v>
      </c>
      <c r="V12" t="s">
        <v>576</v>
      </c>
      <c r="W12">
        <v>1149.0219999999999</v>
      </c>
      <c r="X12">
        <v>525.05200000000002</v>
      </c>
      <c r="Y12">
        <v>2.1880000000000002</v>
      </c>
      <c r="Z12">
        <v>9.8160000000000007</v>
      </c>
      <c r="AA12">
        <v>82.697472000000005</v>
      </c>
      <c r="AB12">
        <v>1.3471960000000001</v>
      </c>
      <c r="AC12">
        <v>30.318860000000001</v>
      </c>
      <c r="AD12" s="1">
        <v>262</v>
      </c>
      <c r="AE12">
        <v>1</v>
      </c>
      <c r="AF12">
        <v>101</v>
      </c>
      <c r="AG12">
        <v>66</v>
      </c>
      <c r="AH12">
        <v>13.894282</v>
      </c>
      <c r="AI12">
        <v>29.1</v>
      </c>
      <c r="AJ12">
        <v>0</v>
      </c>
      <c r="AK12">
        <v>9</v>
      </c>
      <c r="AL12">
        <v>3530</v>
      </c>
      <c r="AM12" t="s">
        <v>583</v>
      </c>
      <c r="AN12" t="s">
        <v>682</v>
      </c>
      <c r="AO12">
        <v>701.89800000000002</v>
      </c>
      <c r="AR12" t="s">
        <v>116</v>
      </c>
      <c r="AS12" t="s">
        <v>118</v>
      </c>
      <c r="AT12" t="s">
        <v>207</v>
      </c>
      <c r="AU12" t="s">
        <v>576</v>
      </c>
      <c r="AV12" t="s">
        <v>48</v>
      </c>
      <c r="AW12">
        <v>3</v>
      </c>
      <c r="BB12">
        <v>0.75478577673762615</v>
      </c>
      <c r="BC12" t="s">
        <v>69</v>
      </c>
      <c r="BF12" t="s">
        <v>116</v>
      </c>
      <c r="BG12" t="s">
        <v>118</v>
      </c>
      <c r="BH12" t="s">
        <v>576</v>
      </c>
      <c r="BI12">
        <v>4036</v>
      </c>
      <c r="BJ12">
        <v>3</v>
      </c>
      <c r="BK12" t="s">
        <v>207</v>
      </c>
      <c r="BL12" t="s">
        <v>205</v>
      </c>
      <c r="BM12">
        <v>0.75478577673762615</v>
      </c>
      <c r="BN12" t="s">
        <v>69</v>
      </c>
      <c r="BO12" t="s">
        <v>186</v>
      </c>
      <c r="BP12">
        <v>1149.0219999999999</v>
      </c>
    </row>
    <row r="13" spans="1:68" ht="16.5">
      <c r="A13" s="125" t="str">
        <f t="shared" si="0"/>
        <v>선진여객</v>
      </c>
      <c r="B13" s="126">
        <f t="shared" si="17"/>
        <v>5558</v>
      </c>
      <c r="C13" s="127" t="str">
        <f t="shared" si="1"/>
        <v>F</v>
      </c>
      <c r="D13" s="128">
        <f t="shared" si="2"/>
        <v>0.75053635900473803</v>
      </c>
      <c r="E13" s="129">
        <f t="shared" si="3"/>
        <v>5558</v>
      </c>
      <c r="F13" s="130" t="str">
        <f t="shared" si="4"/>
        <v>87</v>
      </c>
      <c r="G13" s="131" t="str">
        <f t="shared" si="5"/>
        <v>78바1188</v>
      </c>
      <c r="H13" s="132">
        <f t="shared" si="6"/>
        <v>6</v>
      </c>
      <c r="I13" s="133">
        <f t="shared" si="7"/>
        <v>741.76299999999992</v>
      </c>
      <c r="J13" s="134">
        <f t="shared" si="8"/>
        <v>1.1278750118113811E-2</v>
      </c>
      <c r="K13" s="134">
        <f t="shared" si="9"/>
        <v>0.39615821505213944</v>
      </c>
      <c r="L13" s="134">
        <f t="shared" si="10"/>
        <v>0.2628872025161676</v>
      </c>
      <c r="M13" s="135">
        <f t="shared" si="11"/>
        <v>19.143000000000001</v>
      </c>
      <c r="N13" s="136">
        <f t="shared" si="12"/>
        <v>4.1442396324938526</v>
      </c>
      <c r="O13" s="136">
        <f t="shared" si="13"/>
        <v>36.795824615778756</v>
      </c>
      <c r="P13" s="218">
        <f t="shared" si="14"/>
        <v>7</v>
      </c>
      <c r="Q13" s="219">
        <f t="shared" si="15"/>
        <v>33</v>
      </c>
      <c r="R13" s="219">
        <f t="shared" si="16"/>
        <v>293</v>
      </c>
      <c r="T13">
        <v>516</v>
      </c>
      <c r="U13">
        <v>5558</v>
      </c>
      <c r="V13" t="s">
        <v>576</v>
      </c>
      <c r="W13">
        <v>796.28599999999994</v>
      </c>
      <c r="X13">
        <v>442.82499999999999</v>
      </c>
      <c r="Y13">
        <v>1.798</v>
      </c>
      <c r="Z13">
        <v>19.143000000000001</v>
      </c>
      <c r="AA13">
        <v>48.491365999999999</v>
      </c>
      <c r="AB13">
        <v>0.54692200000000002</v>
      </c>
      <c r="AC13">
        <v>19.210253000000002</v>
      </c>
      <c r="AD13" s="1">
        <v>195</v>
      </c>
      <c r="AE13">
        <v>33</v>
      </c>
      <c r="AF13">
        <v>293</v>
      </c>
      <c r="AG13">
        <v>86</v>
      </c>
      <c r="AH13">
        <v>16.421191</v>
      </c>
      <c r="AI13">
        <v>608.4</v>
      </c>
      <c r="AJ13">
        <v>0</v>
      </c>
      <c r="AK13">
        <v>7</v>
      </c>
      <c r="AL13">
        <v>570</v>
      </c>
      <c r="AM13" t="s">
        <v>584</v>
      </c>
      <c r="AN13" t="s">
        <v>683</v>
      </c>
      <c r="AO13">
        <v>247.131</v>
      </c>
      <c r="AR13" t="s">
        <v>116</v>
      </c>
      <c r="AS13" t="s">
        <v>121</v>
      </c>
      <c r="AT13" t="s">
        <v>271</v>
      </c>
      <c r="AU13" t="s">
        <v>576</v>
      </c>
      <c r="AV13" t="s">
        <v>48</v>
      </c>
      <c r="AW13">
        <v>6</v>
      </c>
      <c r="BB13">
        <v>0.75053635900473803</v>
      </c>
      <c r="BC13" t="s">
        <v>69</v>
      </c>
      <c r="BF13" t="s">
        <v>116</v>
      </c>
      <c r="BG13" t="s">
        <v>121</v>
      </c>
      <c r="BH13" t="s">
        <v>576</v>
      </c>
      <c r="BI13">
        <v>5558</v>
      </c>
      <c r="BJ13">
        <v>6</v>
      </c>
      <c r="BK13" t="s">
        <v>271</v>
      </c>
      <c r="BL13" t="s">
        <v>274</v>
      </c>
      <c r="BM13">
        <v>0.75053635900473803</v>
      </c>
      <c r="BN13" t="s">
        <v>69</v>
      </c>
      <c r="BO13" t="s">
        <v>186</v>
      </c>
      <c r="BP13">
        <v>741.76299999999992</v>
      </c>
    </row>
    <row r="14" spans="1:68" ht="16.5">
      <c r="A14" s="108" t="str">
        <f t="shared" si="0"/>
        <v>선진여객</v>
      </c>
      <c r="B14" s="109">
        <f t="shared" si="17"/>
        <v>5811</v>
      </c>
      <c r="C14" s="110" t="str">
        <f t="shared" si="1"/>
        <v>F</v>
      </c>
      <c r="D14" s="111">
        <f t="shared" si="2"/>
        <v>0.78446869121143092</v>
      </c>
      <c r="E14" s="112">
        <f t="shared" si="3"/>
        <v>5811</v>
      </c>
      <c r="F14" s="113" t="str">
        <f t="shared" si="4"/>
        <v>87</v>
      </c>
      <c r="G14" s="114" t="str">
        <f t="shared" si="5"/>
        <v>78바1188</v>
      </c>
      <c r="H14" s="115">
        <f t="shared" si="6"/>
        <v>7</v>
      </c>
      <c r="I14" s="116">
        <f t="shared" si="7"/>
        <v>839.09699999999998</v>
      </c>
      <c r="J14" s="117">
        <f t="shared" si="8"/>
        <v>9.3265992084761683E-3</v>
      </c>
      <c r="K14" s="117">
        <f t="shared" si="9"/>
        <v>0.42770992129055446</v>
      </c>
      <c r="L14" s="117">
        <f t="shared" si="10"/>
        <v>0.28959703109414048</v>
      </c>
      <c r="M14" s="118">
        <f t="shared" si="11"/>
        <v>19.710999999999999</v>
      </c>
      <c r="N14" s="119">
        <f t="shared" si="12"/>
        <v>0.20447012589225649</v>
      </c>
      <c r="O14" s="119">
        <f t="shared" si="13"/>
        <v>104.48423433094307</v>
      </c>
      <c r="P14" s="220">
        <f t="shared" si="14"/>
        <v>4</v>
      </c>
      <c r="Q14" s="221">
        <f t="shared" si="15"/>
        <v>2</v>
      </c>
      <c r="R14" s="221">
        <f t="shared" si="16"/>
        <v>1022</v>
      </c>
      <c r="T14">
        <v>516</v>
      </c>
      <c r="U14">
        <v>5811</v>
      </c>
      <c r="V14" t="s">
        <v>576</v>
      </c>
      <c r="W14">
        <v>978.13800000000003</v>
      </c>
      <c r="X14">
        <v>558.23800000000006</v>
      </c>
      <c r="Y14">
        <v>1.752</v>
      </c>
      <c r="Z14">
        <v>19.710999999999999</v>
      </c>
      <c r="AA14">
        <v>62.424146999999998</v>
      </c>
      <c r="AB14">
        <v>0.58220499999999997</v>
      </c>
      <c r="AC14">
        <v>26.699427</v>
      </c>
      <c r="AD14" s="1">
        <v>243</v>
      </c>
      <c r="AE14">
        <v>2</v>
      </c>
      <c r="AF14">
        <v>1022</v>
      </c>
      <c r="AG14">
        <v>80</v>
      </c>
      <c r="AH14">
        <v>15.669224</v>
      </c>
      <c r="AI14">
        <v>769.9</v>
      </c>
      <c r="AJ14">
        <v>0</v>
      </c>
      <c r="AK14">
        <v>4</v>
      </c>
      <c r="AL14">
        <v>226</v>
      </c>
      <c r="AM14" t="s">
        <v>585</v>
      </c>
      <c r="AN14" t="s">
        <v>684</v>
      </c>
      <c r="AO14">
        <v>229.232</v>
      </c>
      <c r="AR14" t="s">
        <v>116</v>
      </c>
      <c r="AS14" t="s">
        <v>121</v>
      </c>
      <c r="AT14" t="s">
        <v>271</v>
      </c>
      <c r="AU14" t="s">
        <v>576</v>
      </c>
      <c r="AV14" t="s">
        <v>48</v>
      </c>
      <c r="AW14">
        <v>7</v>
      </c>
      <c r="BB14">
        <v>0.78446869121143092</v>
      </c>
      <c r="BC14" t="s">
        <v>69</v>
      </c>
      <c r="BF14" t="s">
        <v>116</v>
      </c>
      <c r="BG14" t="s">
        <v>121</v>
      </c>
      <c r="BH14" t="s">
        <v>576</v>
      </c>
      <c r="BI14">
        <v>5811</v>
      </c>
      <c r="BJ14">
        <v>7</v>
      </c>
      <c r="BK14" t="s">
        <v>271</v>
      </c>
      <c r="BL14" t="s">
        <v>261</v>
      </c>
      <c r="BM14">
        <v>0.78446869121143092</v>
      </c>
      <c r="BN14" t="s">
        <v>69</v>
      </c>
      <c r="BO14" t="s">
        <v>186</v>
      </c>
      <c r="BP14">
        <v>839.09699999999998</v>
      </c>
    </row>
    <row r="15" spans="1:68" ht="16.5">
      <c r="A15" s="125" t="str">
        <f t="shared" si="0"/>
        <v>선진여객</v>
      </c>
      <c r="B15" s="126">
        <f t="shared" si="17"/>
        <v>5986</v>
      </c>
      <c r="C15" s="127" t="str">
        <f t="shared" si="1"/>
        <v>B</v>
      </c>
      <c r="D15" s="128">
        <f t="shared" si="2"/>
        <v>0.93795420623778025</v>
      </c>
      <c r="E15" s="129">
        <f t="shared" si="3"/>
        <v>5986</v>
      </c>
      <c r="F15" s="130" t="str">
        <f t="shared" si="4"/>
        <v>80</v>
      </c>
      <c r="G15" s="131" t="str">
        <f t="shared" si="5"/>
        <v>73아1437</v>
      </c>
      <c r="H15" s="132">
        <f t="shared" si="6"/>
        <v>11</v>
      </c>
      <c r="I15" s="133">
        <f t="shared" si="7"/>
        <v>1704.68</v>
      </c>
      <c r="J15" s="134">
        <f t="shared" si="8"/>
        <v>3.3359797745870479E-3</v>
      </c>
      <c r="K15" s="134">
        <f t="shared" si="9"/>
        <v>0.36775128431469245</v>
      </c>
      <c r="L15" s="134">
        <f t="shared" si="10"/>
        <v>0.17481286810427762</v>
      </c>
      <c r="M15" s="135">
        <f t="shared" si="11"/>
        <v>10.125999999999999</v>
      </c>
      <c r="N15" s="136">
        <f t="shared" si="12"/>
        <v>5.8662036276603234E-2</v>
      </c>
      <c r="O15" s="136">
        <f t="shared" si="13"/>
        <v>5.1035971560644811</v>
      </c>
      <c r="P15" s="218">
        <f t="shared" si="14"/>
        <v>1</v>
      </c>
      <c r="Q15" s="219">
        <f t="shared" si="15"/>
        <v>1</v>
      </c>
      <c r="R15" s="219">
        <f t="shared" si="16"/>
        <v>87</v>
      </c>
      <c r="T15">
        <v>516</v>
      </c>
      <c r="U15">
        <v>5986</v>
      </c>
      <c r="V15" t="s">
        <v>576</v>
      </c>
      <c r="W15">
        <v>1704.68</v>
      </c>
      <c r="X15">
        <v>684.21500000000003</v>
      </c>
      <c r="Y15">
        <v>2.4910000000000001</v>
      </c>
      <c r="Z15">
        <v>10.125999999999999</v>
      </c>
      <c r="AA15">
        <v>113.403865</v>
      </c>
      <c r="AB15">
        <v>0.37831300000000001</v>
      </c>
      <c r="AC15">
        <v>41.704416999999999</v>
      </c>
      <c r="AD15" s="1">
        <v>298</v>
      </c>
      <c r="AE15">
        <v>1</v>
      </c>
      <c r="AF15">
        <v>87</v>
      </c>
      <c r="AG15">
        <v>77</v>
      </c>
      <c r="AH15">
        <v>15.031938999999999</v>
      </c>
      <c r="AI15">
        <v>239.6</v>
      </c>
      <c r="AJ15">
        <v>0</v>
      </c>
      <c r="AK15">
        <v>1</v>
      </c>
      <c r="AL15">
        <v>202</v>
      </c>
      <c r="AM15" t="s">
        <v>586</v>
      </c>
      <c r="AN15" t="s">
        <v>685</v>
      </c>
      <c r="AO15">
        <v>264.37299999999999</v>
      </c>
      <c r="AR15" t="s">
        <v>116</v>
      </c>
      <c r="AS15" t="s">
        <v>120</v>
      </c>
      <c r="AT15" t="s">
        <v>226</v>
      </c>
      <c r="AU15" t="s">
        <v>576</v>
      </c>
      <c r="AV15" t="s">
        <v>48</v>
      </c>
      <c r="AW15">
        <v>11</v>
      </c>
      <c r="BB15">
        <v>0.93795420623778025</v>
      </c>
      <c r="BC15" t="s">
        <v>67</v>
      </c>
      <c r="BF15" t="s">
        <v>116</v>
      </c>
      <c r="BG15" t="s">
        <v>120</v>
      </c>
      <c r="BH15" t="s">
        <v>576</v>
      </c>
      <c r="BI15">
        <v>5986</v>
      </c>
      <c r="BJ15">
        <v>11</v>
      </c>
      <c r="BK15" t="s">
        <v>226</v>
      </c>
      <c r="BL15" t="s">
        <v>246</v>
      </c>
      <c r="BM15">
        <v>0.93795420623778025</v>
      </c>
      <c r="BN15" t="s">
        <v>67</v>
      </c>
      <c r="BO15" t="s">
        <v>175</v>
      </c>
      <c r="BP15">
        <v>1704.68</v>
      </c>
    </row>
    <row r="16" spans="1:68" ht="16.5">
      <c r="A16" s="108" t="str">
        <f t="shared" si="0"/>
        <v>선진여객</v>
      </c>
      <c r="B16" s="109">
        <f t="shared" si="17"/>
        <v>7727</v>
      </c>
      <c r="C16" s="110" t="str">
        <f t="shared" si="1"/>
        <v>C</v>
      </c>
      <c r="D16" s="111">
        <f t="shared" si="2"/>
        <v>0.86904629308465631</v>
      </c>
      <c r="E16" s="112">
        <f t="shared" si="3"/>
        <v>7727</v>
      </c>
      <c r="F16" s="113" t="str">
        <f t="shared" si="4"/>
        <v>300</v>
      </c>
      <c r="G16" s="114" t="str">
        <f t="shared" si="5"/>
        <v>73아1100</v>
      </c>
      <c r="H16" s="115">
        <f t="shared" si="6"/>
        <v>7</v>
      </c>
      <c r="I16" s="116">
        <f t="shared" si="7"/>
        <v>933.65099999999995</v>
      </c>
      <c r="J16" s="117">
        <f t="shared" si="8"/>
        <v>5.9812576894674816E-3</v>
      </c>
      <c r="K16" s="117">
        <f t="shared" si="9"/>
        <v>0.38660179405090594</v>
      </c>
      <c r="L16" s="117">
        <f t="shared" si="10"/>
        <v>0.25277111040420885</v>
      </c>
      <c r="M16" s="118">
        <f t="shared" si="11"/>
        <v>11.016999999999999</v>
      </c>
      <c r="N16" s="119">
        <f t="shared" si="12"/>
        <v>0.10710640271364782</v>
      </c>
      <c r="O16" s="119">
        <f t="shared" si="13"/>
        <v>21.528386945443213</v>
      </c>
      <c r="P16" s="220">
        <f t="shared" si="14"/>
        <v>2</v>
      </c>
      <c r="Q16" s="221">
        <f t="shared" si="15"/>
        <v>1</v>
      </c>
      <c r="R16" s="221">
        <f t="shared" si="16"/>
        <v>201</v>
      </c>
      <c r="T16">
        <v>516</v>
      </c>
      <c r="U16">
        <v>7727</v>
      </c>
      <c r="V16" t="s">
        <v>576</v>
      </c>
      <c r="W16">
        <v>933.65099999999995</v>
      </c>
      <c r="X16">
        <v>376.18299999999999</v>
      </c>
      <c r="Y16">
        <v>2.4820000000000002</v>
      </c>
      <c r="Z16">
        <v>11.016999999999999</v>
      </c>
      <c r="AA16">
        <v>64.644430999999997</v>
      </c>
      <c r="AB16">
        <v>0.38665500000000003</v>
      </c>
      <c r="AC16">
        <v>24.991652999999999</v>
      </c>
      <c r="AD16" s="1">
        <v>236</v>
      </c>
      <c r="AE16">
        <v>1</v>
      </c>
      <c r="AF16">
        <v>201</v>
      </c>
      <c r="AG16">
        <v>78</v>
      </c>
      <c r="AH16">
        <v>14.442868000000001</v>
      </c>
      <c r="AI16">
        <v>767.3</v>
      </c>
      <c r="AJ16">
        <v>0</v>
      </c>
      <c r="AK16">
        <v>2</v>
      </c>
      <c r="AL16">
        <v>29</v>
      </c>
      <c r="AM16" t="s">
        <v>686</v>
      </c>
      <c r="AN16" t="s">
        <v>687</v>
      </c>
      <c r="AO16">
        <v>234.41200000000001</v>
      </c>
      <c r="AR16" t="s">
        <v>116</v>
      </c>
      <c r="AS16" t="s">
        <v>117</v>
      </c>
      <c r="AT16" t="s">
        <v>200</v>
      </c>
      <c r="AU16" t="s">
        <v>576</v>
      </c>
      <c r="AV16" t="s">
        <v>48</v>
      </c>
      <c r="AW16">
        <v>7</v>
      </c>
      <c r="BB16">
        <v>0.86904629308465631</v>
      </c>
      <c r="BC16" t="s">
        <v>68</v>
      </c>
      <c r="BF16" t="s">
        <v>116</v>
      </c>
      <c r="BG16" t="s">
        <v>117</v>
      </c>
      <c r="BH16" t="s">
        <v>576</v>
      </c>
      <c r="BI16">
        <v>7727</v>
      </c>
      <c r="BJ16">
        <v>7</v>
      </c>
      <c r="BK16" t="s">
        <v>200</v>
      </c>
      <c r="BL16" t="s">
        <v>239</v>
      </c>
      <c r="BM16">
        <v>0.86904629308465631</v>
      </c>
      <c r="BN16" t="s">
        <v>68</v>
      </c>
      <c r="BO16" t="s">
        <v>176</v>
      </c>
      <c r="BP16">
        <v>933.65099999999995</v>
      </c>
    </row>
    <row r="17" spans="1:68" ht="16.5">
      <c r="A17" s="125" t="str">
        <f t="shared" si="0"/>
        <v>선진여객</v>
      </c>
      <c r="B17" s="126">
        <f t="shared" si="17"/>
        <v>7922</v>
      </c>
      <c r="C17" s="127" t="str">
        <f t="shared" si="1"/>
        <v>F</v>
      </c>
      <c r="D17" s="128">
        <f t="shared" si="2"/>
        <v>0.76374917711699963</v>
      </c>
      <c r="E17" s="129">
        <f t="shared" si="3"/>
        <v>7922</v>
      </c>
      <c r="F17" s="130" t="str">
        <f t="shared" si="4"/>
        <v>72</v>
      </c>
      <c r="G17" s="131" t="str">
        <f t="shared" si="5"/>
        <v>78바1180</v>
      </c>
      <c r="H17" s="132">
        <f t="shared" si="6"/>
        <v>8</v>
      </c>
      <c r="I17" s="133">
        <f t="shared" si="7"/>
        <v>1560.9179999999999</v>
      </c>
      <c r="J17" s="134">
        <f t="shared" si="8"/>
        <v>2.9691236155970076E-2</v>
      </c>
      <c r="K17" s="134">
        <f t="shared" si="9"/>
        <v>0.38863374230454428</v>
      </c>
      <c r="L17" s="134">
        <f t="shared" si="10"/>
        <v>0.23255545774986261</v>
      </c>
      <c r="M17" s="135">
        <f t="shared" si="11"/>
        <v>14.29</v>
      </c>
      <c r="N17" s="136">
        <f t="shared" si="12"/>
        <v>0.37559814003801051</v>
      </c>
      <c r="O17" s="136">
        <f t="shared" si="13"/>
        <v>13.521533041368379</v>
      </c>
      <c r="P17" s="218">
        <f t="shared" si="14"/>
        <v>17</v>
      </c>
      <c r="Q17" s="219">
        <f t="shared" si="15"/>
        <v>6</v>
      </c>
      <c r="R17" s="219">
        <f t="shared" si="16"/>
        <v>216</v>
      </c>
      <c r="T17">
        <v>516</v>
      </c>
      <c r="U17">
        <v>7922</v>
      </c>
      <c r="V17" t="s">
        <v>576</v>
      </c>
      <c r="W17">
        <v>1597.452</v>
      </c>
      <c r="X17">
        <v>851.66700000000003</v>
      </c>
      <c r="Y17">
        <v>1.8759999999999999</v>
      </c>
      <c r="Z17">
        <v>14.29</v>
      </c>
      <c r="AA17">
        <v>96.529696000000001</v>
      </c>
      <c r="AB17">
        <v>2.8660860000000001</v>
      </c>
      <c r="AC17">
        <v>37.514696999999998</v>
      </c>
      <c r="AD17" s="1">
        <v>363</v>
      </c>
      <c r="AE17">
        <v>6</v>
      </c>
      <c r="AF17">
        <v>216</v>
      </c>
      <c r="AG17">
        <v>87</v>
      </c>
      <c r="AH17">
        <v>16.548814</v>
      </c>
      <c r="AI17">
        <v>809.4</v>
      </c>
      <c r="AJ17">
        <v>1.2</v>
      </c>
      <c r="AK17">
        <v>17</v>
      </c>
      <c r="AL17">
        <v>3562</v>
      </c>
      <c r="AM17" t="s">
        <v>587</v>
      </c>
      <c r="AN17" t="s">
        <v>688</v>
      </c>
      <c r="AO17">
        <v>421.48099999999999</v>
      </c>
      <c r="AR17" t="s">
        <v>116</v>
      </c>
      <c r="AS17" t="s">
        <v>119</v>
      </c>
      <c r="AT17" t="s">
        <v>220</v>
      </c>
      <c r="AU17" t="s">
        <v>576</v>
      </c>
      <c r="AV17" t="s">
        <v>48</v>
      </c>
      <c r="AW17">
        <v>8</v>
      </c>
      <c r="BB17">
        <v>0.76374917711699963</v>
      </c>
      <c r="BC17" t="s">
        <v>69</v>
      </c>
      <c r="BF17" t="s">
        <v>116</v>
      </c>
      <c r="BG17" t="s">
        <v>119</v>
      </c>
      <c r="BH17" t="s">
        <v>576</v>
      </c>
      <c r="BI17">
        <v>7922</v>
      </c>
      <c r="BJ17">
        <v>8</v>
      </c>
      <c r="BK17" t="s">
        <v>220</v>
      </c>
      <c r="BL17" t="s">
        <v>219</v>
      </c>
      <c r="BM17">
        <v>0.76374917711699963</v>
      </c>
      <c r="BN17" t="s">
        <v>69</v>
      </c>
      <c r="BO17" t="s">
        <v>186</v>
      </c>
      <c r="BP17">
        <v>1560.9179999999999</v>
      </c>
    </row>
    <row r="18" spans="1:68" ht="16.5">
      <c r="A18" s="108" t="str">
        <f t="shared" si="0"/>
        <v>선진여객</v>
      </c>
      <c r="B18" s="109">
        <f t="shared" si="17"/>
        <v>8208</v>
      </c>
      <c r="C18" s="110" t="str">
        <f t="shared" si="1"/>
        <v>A</v>
      </c>
      <c r="D18" s="111">
        <f t="shared" si="2"/>
        <v>0.97258242093044445</v>
      </c>
      <c r="E18" s="112">
        <f t="shared" si="3"/>
        <v>8208</v>
      </c>
      <c r="F18" s="113" t="str">
        <f t="shared" si="4"/>
        <v>595</v>
      </c>
      <c r="G18" s="114" t="str">
        <f t="shared" si="5"/>
        <v>73아1094</v>
      </c>
      <c r="H18" s="115">
        <f t="shared" si="6"/>
        <v>3</v>
      </c>
      <c r="I18" s="116">
        <f t="shared" si="7"/>
        <v>1434.5630000000001</v>
      </c>
      <c r="J18" s="117">
        <f t="shared" si="8"/>
        <v>2.0850844753754941E-2</v>
      </c>
      <c r="K18" s="117">
        <f t="shared" si="9"/>
        <v>0.27755199825252963</v>
      </c>
      <c r="L18" s="117">
        <f t="shared" si="10"/>
        <v>3.5550895987140334E-2</v>
      </c>
      <c r="M18" s="118">
        <f t="shared" si="11"/>
        <v>5.4909999999999997</v>
      </c>
      <c r="N18" s="119">
        <f t="shared" si="12"/>
        <v>0</v>
      </c>
      <c r="O18" s="119">
        <f t="shared" si="13"/>
        <v>3.6945048770949755</v>
      </c>
      <c r="P18" s="220">
        <f t="shared" si="14"/>
        <v>0</v>
      </c>
      <c r="Q18" s="221">
        <f t="shared" si="15"/>
        <v>0</v>
      </c>
      <c r="R18" s="221">
        <f t="shared" si="16"/>
        <v>53</v>
      </c>
      <c r="T18">
        <v>516</v>
      </c>
      <c r="U18">
        <v>8208</v>
      </c>
      <c r="V18" t="s">
        <v>576</v>
      </c>
      <c r="W18">
        <v>1434.5630000000001</v>
      </c>
      <c r="X18">
        <v>508.76900000000001</v>
      </c>
      <c r="Y18">
        <v>2.82</v>
      </c>
      <c r="Z18">
        <v>5.4909999999999997</v>
      </c>
      <c r="AA18">
        <v>95.278298000000007</v>
      </c>
      <c r="AB18">
        <v>1.9866330000000001</v>
      </c>
      <c r="AC18">
        <v>26.444682</v>
      </c>
      <c r="AD18" s="1">
        <v>51</v>
      </c>
      <c r="AE18">
        <v>0</v>
      </c>
      <c r="AF18">
        <v>53</v>
      </c>
      <c r="AG18">
        <v>71</v>
      </c>
      <c r="AH18">
        <v>15.056554999999999</v>
      </c>
      <c r="AI18">
        <v>97.9</v>
      </c>
      <c r="AJ18">
        <v>0</v>
      </c>
      <c r="AK18">
        <v>0</v>
      </c>
      <c r="AL18">
        <v>0</v>
      </c>
      <c r="AM18" t="s">
        <v>588</v>
      </c>
      <c r="AN18" t="s">
        <v>689</v>
      </c>
      <c r="AO18">
        <v>857.75900000000001</v>
      </c>
      <c r="AR18" t="s">
        <v>116</v>
      </c>
      <c r="AS18" t="s">
        <v>118</v>
      </c>
      <c r="AT18" t="s">
        <v>207</v>
      </c>
      <c r="AU18" t="s">
        <v>576</v>
      </c>
      <c r="AV18" t="s">
        <v>48</v>
      </c>
      <c r="AW18">
        <v>3</v>
      </c>
      <c r="BB18">
        <v>0.97258242093044445</v>
      </c>
      <c r="BC18" t="s">
        <v>597</v>
      </c>
      <c r="BF18" t="s">
        <v>116</v>
      </c>
      <c r="BG18" t="s">
        <v>118</v>
      </c>
      <c r="BH18" t="s">
        <v>576</v>
      </c>
      <c r="BI18">
        <v>8208</v>
      </c>
      <c r="BJ18">
        <v>3</v>
      </c>
      <c r="BK18" t="s">
        <v>207</v>
      </c>
      <c r="BL18" t="s">
        <v>208</v>
      </c>
      <c r="BM18">
        <v>0.97258242093044445</v>
      </c>
      <c r="BN18" t="s">
        <v>597</v>
      </c>
      <c r="BO18" t="s">
        <v>598</v>
      </c>
      <c r="BP18">
        <v>1434.5630000000001</v>
      </c>
    </row>
    <row r="19" spans="1:68" ht="16.5">
      <c r="A19" s="125" t="str">
        <f t="shared" si="0"/>
        <v>선진여객</v>
      </c>
      <c r="B19" s="126">
        <f t="shared" si="17"/>
        <v>9290</v>
      </c>
      <c r="C19" s="127" t="str">
        <f t="shared" si="1"/>
        <v>C</v>
      </c>
      <c r="D19" s="128">
        <f t="shared" si="2"/>
        <v>0.86031768989609636</v>
      </c>
      <c r="E19" s="129">
        <f t="shared" si="3"/>
        <v>9290</v>
      </c>
      <c r="F19" s="130" t="str">
        <f t="shared" si="4"/>
        <v>80</v>
      </c>
      <c r="G19" s="131" t="str">
        <f t="shared" si="5"/>
        <v>73아1437</v>
      </c>
      <c r="H19" s="132">
        <f t="shared" si="6"/>
        <v>11</v>
      </c>
      <c r="I19" s="133">
        <f t="shared" si="7"/>
        <v>1856.6130000000001</v>
      </c>
      <c r="J19" s="134">
        <f t="shared" si="8"/>
        <v>1.1629286679484416E-2</v>
      </c>
      <c r="K19" s="134">
        <f t="shared" si="9"/>
        <v>0.37659674862678777</v>
      </c>
      <c r="L19" s="134">
        <f t="shared" si="10"/>
        <v>0.15027364345719868</v>
      </c>
      <c r="M19" s="135">
        <f t="shared" si="11"/>
        <v>12.414999999999999</v>
      </c>
      <c r="N19" s="136">
        <f t="shared" si="12"/>
        <v>5.386152095240096E-2</v>
      </c>
      <c r="O19" s="136">
        <f t="shared" si="13"/>
        <v>6.6788285980977182</v>
      </c>
      <c r="P19" s="218">
        <f t="shared" si="14"/>
        <v>1</v>
      </c>
      <c r="Q19" s="219">
        <f t="shared" si="15"/>
        <v>1</v>
      </c>
      <c r="R19" s="219">
        <f t="shared" si="16"/>
        <v>124</v>
      </c>
      <c r="T19">
        <v>516</v>
      </c>
      <c r="U19">
        <v>9290</v>
      </c>
      <c r="V19" t="s">
        <v>576</v>
      </c>
      <c r="W19">
        <v>1856.6130000000001</v>
      </c>
      <c r="X19">
        <v>808.29300000000001</v>
      </c>
      <c r="Y19">
        <v>2.2970000000000002</v>
      </c>
      <c r="Z19">
        <v>12.414999999999999</v>
      </c>
      <c r="AA19">
        <v>124.13358100000001</v>
      </c>
      <c r="AB19">
        <v>1.4435849999999999</v>
      </c>
      <c r="AC19">
        <v>46.748303</v>
      </c>
      <c r="AD19" s="1">
        <v>279</v>
      </c>
      <c r="AE19">
        <v>1</v>
      </c>
      <c r="AF19">
        <v>124</v>
      </c>
      <c r="AG19">
        <v>81</v>
      </c>
      <c r="AH19">
        <v>14.956573000000001</v>
      </c>
      <c r="AI19">
        <v>1016.7</v>
      </c>
      <c r="AJ19">
        <v>0</v>
      </c>
      <c r="AK19">
        <v>1</v>
      </c>
      <c r="AL19">
        <v>421</v>
      </c>
      <c r="AM19" t="s">
        <v>595</v>
      </c>
      <c r="AN19" t="s">
        <v>690</v>
      </c>
      <c r="AO19">
        <v>344.839</v>
      </c>
      <c r="AR19" t="s">
        <v>116</v>
      </c>
      <c r="AS19" t="s">
        <v>120</v>
      </c>
      <c r="AT19" t="s">
        <v>226</v>
      </c>
      <c r="AU19" t="s">
        <v>576</v>
      </c>
      <c r="AV19" t="s">
        <v>48</v>
      </c>
      <c r="AW19">
        <v>11</v>
      </c>
      <c r="BB19">
        <v>0.86031768989609636</v>
      </c>
      <c r="BC19" t="s">
        <v>68</v>
      </c>
      <c r="BF19" t="s">
        <v>116</v>
      </c>
      <c r="BG19" t="s">
        <v>120</v>
      </c>
      <c r="BH19" t="s">
        <v>576</v>
      </c>
      <c r="BI19">
        <v>9290</v>
      </c>
      <c r="BJ19">
        <v>11</v>
      </c>
      <c r="BK19" t="s">
        <v>226</v>
      </c>
      <c r="BL19" t="s">
        <v>248</v>
      </c>
      <c r="BM19">
        <v>0.86031768989609636</v>
      </c>
      <c r="BN19" t="s">
        <v>68</v>
      </c>
      <c r="BO19" t="s">
        <v>176</v>
      </c>
      <c r="BP19">
        <v>1856.6130000000001</v>
      </c>
    </row>
    <row r="20" spans="1:68" ht="16.5">
      <c r="A20" s="108" t="str">
        <f t="shared" si="0"/>
        <v>선진여객</v>
      </c>
      <c r="B20" s="109">
        <f t="shared" si="17"/>
        <v>9585</v>
      </c>
      <c r="C20" s="110" t="str">
        <f t="shared" si="1"/>
        <v>F</v>
      </c>
      <c r="D20" s="111">
        <f t="shared" si="2"/>
        <v>0.79009239507219342</v>
      </c>
      <c r="E20" s="112">
        <f t="shared" si="3"/>
        <v>9585</v>
      </c>
      <c r="F20" s="113" t="str">
        <f t="shared" si="4"/>
        <v>87</v>
      </c>
      <c r="G20" s="114" t="str">
        <f t="shared" si="5"/>
        <v>70바3824</v>
      </c>
      <c r="H20" s="115">
        <f t="shared" si="6"/>
        <v>9</v>
      </c>
      <c r="I20" s="116">
        <f t="shared" si="7"/>
        <v>1436.2820000000002</v>
      </c>
      <c r="J20" s="117">
        <f t="shared" si="8"/>
        <v>1.8712045098010516E-2</v>
      </c>
      <c r="K20" s="117">
        <f t="shared" si="9"/>
        <v>0.38407815624432107</v>
      </c>
      <c r="L20" s="117">
        <f t="shared" si="10"/>
        <v>0.24368473600588184</v>
      </c>
      <c r="M20" s="118">
        <f t="shared" si="11"/>
        <v>15.183</v>
      </c>
      <c r="N20" s="119">
        <f t="shared" si="12"/>
        <v>0.9051147337361326</v>
      </c>
      <c r="O20" s="119">
        <f t="shared" si="13"/>
        <v>56.674107173939383</v>
      </c>
      <c r="P20" s="220">
        <f t="shared" si="14"/>
        <v>2</v>
      </c>
      <c r="Q20" s="221">
        <f t="shared" si="15"/>
        <v>13</v>
      </c>
      <c r="R20" s="221">
        <f t="shared" si="16"/>
        <v>814</v>
      </c>
      <c r="T20">
        <v>516</v>
      </c>
      <c r="U20">
        <v>9585</v>
      </c>
      <c r="V20" t="s">
        <v>576</v>
      </c>
      <c r="W20">
        <v>1436.2819999999999</v>
      </c>
      <c r="X20">
        <v>766.76099999999997</v>
      </c>
      <c r="Y20">
        <v>1.873</v>
      </c>
      <c r="Z20">
        <v>15.183</v>
      </c>
      <c r="AA20">
        <v>94.619694999999993</v>
      </c>
      <c r="AB20">
        <v>1.7705280000000001</v>
      </c>
      <c r="AC20">
        <v>36.341358</v>
      </c>
      <c r="AD20" s="1">
        <v>350</v>
      </c>
      <c r="AE20">
        <v>13</v>
      </c>
      <c r="AF20">
        <v>814</v>
      </c>
      <c r="AG20">
        <v>76</v>
      </c>
      <c r="AH20">
        <v>15.179524000000001</v>
      </c>
      <c r="AI20">
        <v>674.4</v>
      </c>
      <c r="AJ20">
        <v>0</v>
      </c>
      <c r="AK20">
        <v>2</v>
      </c>
      <c r="AL20">
        <v>155</v>
      </c>
      <c r="AM20" t="s">
        <v>589</v>
      </c>
      <c r="AN20" t="s">
        <v>691</v>
      </c>
      <c r="AO20">
        <v>237.67599999999999</v>
      </c>
      <c r="AR20" t="s">
        <v>116</v>
      </c>
      <c r="AS20" t="s">
        <v>121</v>
      </c>
      <c r="AT20" t="s">
        <v>249</v>
      </c>
      <c r="AU20" t="s">
        <v>576</v>
      </c>
      <c r="AV20" t="s">
        <v>48</v>
      </c>
      <c r="AW20">
        <v>9</v>
      </c>
      <c r="BB20">
        <v>0.79009239507219342</v>
      </c>
      <c r="BC20" t="s">
        <v>69</v>
      </c>
      <c r="BF20" t="s">
        <v>116</v>
      </c>
      <c r="BG20" t="s">
        <v>121</v>
      </c>
      <c r="BH20" t="s">
        <v>576</v>
      </c>
      <c r="BI20">
        <v>9585</v>
      </c>
      <c r="BJ20">
        <v>9</v>
      </c>
      <c r="BK20" t="s">
        <v>249</v>
      </c>
      <c r="BL20" t="s">
        <v>253</v>
      </c>
      <c r="BM20">
        <v>0.79009239507219342</v>
      </c>
      <c r="BN20" t="s">
        <v>69</v>
      </c>
      <c r="BO20" t="s">
        <v>186</v>
      </c>
      <c r="BP20">
        <v>1436.2820000000002</v>
      </c>
    </row>
    <row r="21" spans="1:68" ht="16.5">
      <c r="A21" s="125" t="str">
        <f t="shared" si="0"/>
        <v>선진여객</v>
      </c>
      <c r="B21" s="126">
        <f t="shared" si="17"/>
        <v>9693</v>
      </c>
      <c r="C21" s="127" t="str">
        <f t="shared" si="1"/>
        <v>D</v>
      </c>
      <c r="D21" s="128">
        <f t="shared" si="2"/>
        <v>0.80092928960890553</v>
      </c>
      <c r="E21" s="129">
        <f t="shared" si="3"/>
        <v>9693</v>
      </c>
      <c r="F21" s="130" t="str">
        <f t="shared" si="4"/>
        <v>87</v>
      </c>
      <c r="G21" s="131" t="str">
        <f t="shared" si="5"/>
        <v>73아1091</v>
      </c>
      <c r="H21" s="132">
        <f t="shared" si="6"/>
        <v>10</v>
      </c>
      <c r="I21" s="133">
        <f t="shared" si="7"/>
        <v>1677.4839999999999</v>
      </c>
      <c r="J21" s="134">
        <f t="shared" si="8"/>
        <v>6.8584685733408483E-3</v>
      </c>
      <c r="K21" s="134">
        <f t="shared" si="9"/>
        <v>0.38457228638809893</v>
      </c>
      <c r="L21" s="134">
        <f t="shared" si="10"/>
        <v>0.26587436899547179</v>
      </c>
      <c r="M21" s="135">
        <f t="shared" si="11"/>
        <v>13.813000000000001</v>
      </c>
      <c r="N21" s="136">
        <f t="shared" si="12"/>
        <v>0</v>
      </c>
      <c r="O21" s="136">
        <f t="shared" si="13"/>
        <v>26.348984550672316</v>
      </c>
      <c r="P21" s="218">
        <f t="shared" si="14"/>
        <v>10</v>
      </c>
      <c r="Q21" s="219">
        <f t="shared" si="15"/>
        <v>0</v>
      </c>
      <c r="R21" s="219">
        <f t="shared" si="16"/>
        <v>442</v>
      </c>
      <c r="T21">
        <v>516</v>
      </c>
      <c r="U21">
        <v>9693</v>
      </c>
      <c r="V21" t="s">
        <v>576</v>
      </c>
      <c r="W21">
        <v>1677.4839999999999</v>
      </c>
      <c r="X21">
        <v>867.79200000000003</v>
      </c>
      <c r="Y21">
        <v>1.9330000000000001</v>
      </c>
      <c r="Z21">
        <v>13.813000000000001</v>
      </c>
      <c r="AA21">
        <v>109.511911</v>
      </c>
      <c r="AB21">
        <v>0.75108399999999997</v>
      </c>
      <c r="AC21">
        <v>42.115245999999999</v>
      </c>
      <c r="AD21" s="1">
        <v>446</v>
      </c>
      <c r="AE21">
        <v>0</v>
      </c>
      <c r="AF21">
        <v>442</v>
      </c>
      <c r="AG21">
        <v>82</v>
      </c>
      <c r="AH21">
        <v>15.317822</v>
      </c>
      <c r="AI21">
        <v>543.79999999999995</v>
      </c>
      <c r="AJ21">
        <v>0</v>
      </c>
      <c r="AK21">
        <v>10</v>
      </c>
      <c r="AL21">
        <v>852</v>
      </c>
      <c r="AM21" t="s">
        <v>590</v>
      </c>
      <c r="AN21" t="s">
        <v>692</v>
      </c>
      <c r="AO21">
        <v>247.40199999999999</v>
      </c>
      <c r="AR21" t="s">
        <v>116</v>
      </c>
      <c r="AS21" t="s">
        <v>121</v>
      </c>
      <c r="AT21" t="s">
        <v>255</v>
      </c>
      <c r="AU21" t="s">
        <v>576</v>
      </c>
      <c r="AV21" t="s">
        <v>48</v>
      </c>
      <c r="AW21">
        <v>10</v>
      </c>
      <c r="BB21">
        <v>0.80092928960890553</v>
      </c>
      <c r="BC21" t="s">
        <v>66</v>
      </c>
      <c r="BF21" t="s">
        <v>116</v>
      </c>
      <c r="BG21" t="s">
        <v>121</v>
      </c>
      <c r="BH21" t="s">
        <v>576</v>
      </c>
      <c r="BI21">
        <v>9693</v>
      </c>
      <c r="BJ21">
        <v>10</v>
      </c>
      <c r="BK21" t="s">
        <v>255</v>
      </c>
      <c r="BL21" t="s">
        <v>270</v>
      </c>
      <c r="BM21">
        <v>0.80092928960890553</v>
      </c>
      <c r="BN21" t="s">
        <v>66</v>
      </c>
      <c r="BO21" t="s">
        <v>177</v>
      </c>
      <c r="BP21">
        <v>1677.4839999999999</v>
      </c>
    </row>
    <row r="22" spans="1:68" ht="16.5">
      <c r="A22" s="108" t="str">
        <f t="shared" si="0"/>
        <v>선진여객</v>
      </c>
      <c r="B22" s="109">
        <f t="shared" si="17"/>
        <v>9712</v>
      </c>
      <c r="C22" s="110" t="str">
        <f t="shared" si="1"/>
        <v>D</v>
      </c>
      <c r="D22" s="111">
        <f t="shared" si="2"/>
        <v>0.83269337560124734</v>
      </c>
      <c r="E22" s="112">
        <f t="shared" si="3"/>
        <v>9712</v>
      </c>
      <c r="F22" s="113" t="str">
        <f t="shared" si="4"/>
        <v>80</v>
      </c>
      <c r="G22" s="114" t="str">
        <f t="shared" si="5"/>
        <v>78바1152</v>
      </c>
      <c r="H22" s="115">
        <f t="shared" si="6"/>
        <v>10</v>
      </c>
      <c r="I22" s="116">
        <f t="shared" si="7"/>
        <v>1886.6049999999998</v>
      </c>
      <c r="J22" s="117">
        <f t="shared" si="8"/>
        <v>1.1207012281571805E-2</v>
      </c>
      <c r="K22" s="117">
        <f t="shared" si="9"/>
        <v>0.38219386448041903</v>
      </c>
      <c r="L22" s="117">
        <f t="shared" si="10"/>
        <v>0.25760559311567605</v>
      </c>
      <c r="M22" s="118">
        <f t="shared" si="11"/>
        <v>12</v>
      </c>
      <c r="N22" s="119">
        <f t="shared" si="12"/>
        <v>5.2958247717499525E-2</v>
      </c>
      <c r="O22" s="119">
        <f t="shared" si="13"/>
        <v>17.529179994492342</v>
      </c>
      <c r="P22" s="220">
        <f t="shared" si="14"/>
        <v>0</v>
      </c>
      <c r="Q22" s="221">
        <f t="shared" si="15"/>
        <v>1</v>
      </c>
      <c r="R22" s="221">
        <f t="shared" si="16"/>
        <v>331</v>
      </c>
      <c r="T22">
        <v>516</v>
      </c>
      <c r="U22">
        <v>9712</v>
      </c>
      <c r="V22" t="s">
        <v>576</v>
      </c>
      <c r="W22">
        <v>1888.28</v>
      </c>
      <c r="X22">
        <v>836.50599999999997</v>
      </c>
      <c r="Y22">
        <v>2.2570000000000001</v>
      </c>
      <c r="Z22">
        <v>12</v>
      </c>
      <c r="AA22">
        <v>127.86913800000001</v>
      </c>
      <c r="AB22">
        <v>1.4330309999999999</v>
      </c>
      <c r="AC22">
        <v>48.870800000000003</v>
      </c>
      <c r="AD22" s="1">
        <v>486</v>
      </c>
      <c r="AE22">
        <v>1</v>
      </c>
      <c r="AF22">
        <v>331</v>
      </c>
      <c r="AG22">
        <v>81</v>
      </c>
      <c r="AH22">
        <v>14.767284</v>
      </c>
      <c r="AI22">
        <v>1488.8</v>
      </c>
      <c r="AJ22">
        <v>0</v>
      </c>
      <c r="AK22">
        <v>0</v>
      </c>
      <c r="AL22">
        <v>0</v>
      </c>
      <c r="AM22" t="s">
        <v>693</v>
      </c>
      <c r="AN22" t="s">
        <v>694</v>
      </c>
      <c r="AO22">
        <v>373.29700000000003</v>
      </c>
      <c r="AR22" t="s">
        <v>116</v>
      </c>
      <c r="AS22" t="s">
        <v>120</v>
      </c>
      <c r="AT22" t="s">
        <v>240</v>
      </c>
      <c r="AU22" t="s">
        <v>576</v>
      </c>
      <c r="AV22" t="s">
        <v>48</v>
      </c>
      <c r="AW22">
        <v>10</v>
      </c>
      <c r="BB22">
        <v>0.83269337560124734</v>
      </c>
      <c r="BC22" t="s">
        <v>66</v>
      </c>
      <c r="BF22" t="s">
        <v>116</v>
      </c>
      <c r="BG22" t="s">
        <v>120</v>
      </c>
      <c r="BH22" t="s">
        <v>576</v>
      </c>
      <c r="BI22">
        <v>9712</v>
      </c>
      <c r="BJ22">
        <v>10</v>
      </c>
      <c r="BK22" t="s">
        <v>240</v>
      </c>
      <c r="BL22" t="s">
        <v>220</v>
      </c>
      <c r="BM22">
        <v>0.83269337560124734</v>
      </c>
      <c r="BN22" t="s">
        <v>66</v>
      </c>
      <c r="BO22" t="s">
        <v>177</v>
      </c>
      <c r="BP22">
        <v>1886.6049999999998</v>
      </c>
    </row>
    <row r="23" spans="1:68" ht="16.5">
      <c r="A23" s="125" t="str">
        <f t="shared" si="0"/>
        <v>선진여객</v>
      </c>
      <c r="B23" s="126" t="str">
        <f t="shared" si="17"/>
        <v>강창석</v>
      </c>
      <c r="C23" s="127" t="str">
        <f t="shared" si="1"/>
        <v>D</v>
      </c>
      <c r="D23" s="128">
        <f t="shared" si="2"/>
        <v>0.80380952380952375</v>
      </c>
      <c r="E23" s="129">
        <f t="shared" si="3"/>
        <v>945</v>
      </c>
      <c r="F23" s="130" t="str">
        <f t="shared" si="4"/>
        <v>87</v>
      </c>
      <c r="G23" s="131" t="str">
        <f t="shared" si="5"/>
        <v>70바3824</v>
      </c>
      <c r="H23" s="132">
        <f t="shared" si="6"/>
        <v>1</v>
      </c>
      <c r="I23" s="133">
        <f t="shared" si="7"/>
        <v>1791.2670000000001</v>
      </c>
      <c r="J23" s="134">
        <f t="shared" si="8"/>
        <v>4.7025417138170846E-3</v>
      </c>
      <c r="K23" s="134">
        <f t="shared" si="9"/>
        <v>0.3904835734755579</v>
      </c>
      <c r="L23" s="134">
        <f t="shared" si="10"/>
        <v>0.31709398989653692</v>
      </c>
      <c r="M23" s="135">
        <f t="shared" si="11"/>
        <v>16.867999999999999</v>
      </c>
      <c r="N23" s="136">
        <f t="shared" si="12"/>
        <v>5.582640667192551E-2</v>
      </c>
      <c r="O23" s="136">
        <f t="shared" si="13"/>
        <v>46.670875977729729</v>
      </c>
      <c r="P23" s="218">
        <f t="shared" si="14"/>
        <v>0</v>
      </c>
      <c r="Q23" s="219">
        <f t="shared" si="15"/>
        <v>1</v>
      </c>
      <c r="R23" s="219">
        <f t="shared" si="16"/>
        <v>836</v>
      </c>
      <c r="T23">
        <v>516</v>
      </c>
      <c r="U23">
        <v>945</v>
      </c>
      <c r="V23" t="s">
        <v>278</v>
      </c>
      <c r="W23">
        <v>1791.2670000000001</v>
      </c>
      <c r="X23">
        <v>1061.2909999999999</v>
      </c>
      <c r="Y23">
        <v>1.6879999999999999</v>
      </c>
      <c r="Z23">
        <v>16.867999999999999</v>
      </c>
      <c r="AA23">
        <v>116.892743</v>
      </c>
      <c r="AB23">
        <v>0.54969299999999999</v>
      </c>
      <c r="AC23">
        <v>45.644696000000003</v>
      </c>
      <c r="AD23" s="1">
        <v>568</v>
      </c>
      <c r="AE23">
        <v>1</v>
      </c>
      <c r="AF23">
        <v>836</v>
      </c>
      <c r="AG23">
        <v>78</v>
      </c>
      <c r="AH23">
        <v>15.324021999999999</v>
      </c>
      <c r="AI23">
        <v>1222.7</v>
      </c>
      <c r="AJ23">
        <v>0</v>
      </c>
      <c r="AK23">
        <v>0</v>
      </c>
      <c r="AL23">
        <v>0</v>
      </c>
      <c r="AM23" t="s">
        <v>279</v>
      </c>
      <c r="AN23" t="s">
        <v>695</v>
      </c>
      <c r="AO23">
        <v>1791.2670000000001</v>
      </c>
      <c r="AR23" t="s">
        <v>116</v>
      </c>
      <c r="AS23" t="s">
        <v>121</v>
      </c>
      <c r="AT23" t="s">
        <v>249</v>
      </c>
      <c r="AU23" t="s">
        <v>278</v>
      </c>
      <c r="AV23" t="s">
        <v>48</v>
      </c>
      <c r="AW23">
        <v>1</v>
      </c>
      <c r="BB23">
        <v>0.80380952380952375</v>
      </c>
      <c r="BC23" t="s">
        <v>66</v>
      </c>
      <c r="BF23" t="s">
        <v>116</v>
      </c>
      <c r="BG23" t="s">
        <v>121</v>
      </c>
      <c r="BH23" t="s">
        <v>278</v>
      </c>
      <c r="BI23">
        <v>945</v>
      </c>
      <c r="BJ23">
        <v>1</v>
      </c>
      <c r="BK23" t="s">
        <v>249</v>
      </c>
      <c r="BL23" t="s">
        <v>174</v>
      </c>
      <c r="BM23">
        <v>0.80380952380952375</v>
      </c>
      <c r="BN23" t="s">
        <v>66</v>
      </c>
      <c r="BO23" t="s">
        <v>177</v>
      </c>
      <c r="BP23">
        <v>1791.2670000000001</v>
      </c>
    </row>
    <row r="24" spans="1:68" ht="16.5">
      <c r="A24" s="108" t="str">
        <f t="shared" si="0"/>
        <v>선진여객</v>
      </c>
      <c r="B24" s="109" t="str">
        <f t="shared" si="17"/>
        <v>고민기</v>
      </c>
      <c r="C24" s="110" t="str">
        <f t="shared" si="1"/>
        <v>D</v>
      </c>
      <c r="D24" s="111">
        <f t="shared" si="2"/>
        <v>0.81679144561662431</v>
      </c>
      <c r="E24" s="112">
        <f t="shared" si="3"/>
        <v>5764</v>
      </c>
      <c r="F24" s="113" t="str">
        <f t="shared" si="4"/>
        <v>예비</v>
      </c>
      <c r="G24" s="114" t="str">
        <f t="shared" si="5"/>
        <v>78바1175</v>
      </c>
      <c r="H24" s="115">
        <f t="shared" si="6"/>
        <v>8</v>
      </c>
      <c r="I24" s="116">
        <f t="shared" si="7"/>
        <v>1510.827</v>
      </c>
      <c r="J24" s="117">
        <f t="shared" si="8"/>
        <v>1.6180374703426786E-2</v>
      </c>
      <c r="K24" s="117">
        <f t="shared" si="9"/>
        <v>0.36169235865286753</v>
      </c>
      <c r="L24" s="117">
        <f t="shared" si="10"/>
        <v>0.21776153060542339</v>
      </c>
      <c r="M24" s="118">
        <f t="shared" si="11"/>
        <v>14.512</v>
      </c>
      <c r="N24" s="119">
        <f t="shared" si="12"/>
        <v>0</v>
      </c>
      <c r="O24" s="119">
        <f t="shared" si="13"/>
        <v>26.740321691365061</v>
      </c>
      <c r="P24" s="220">
        <f t="shared" si="14"/>
        <v>6</v>
      </c>
      <c r="Q24" s="221">
        <f t="shared" si="15"/>
        <v>0</v>
      </c>
      <c r="R24" s="221">
        <f t="shared" si="16"/>
        <v>404</v>
      </c>
      <c r="T24">
        <v>516</v>
      </c>
      <c r="U24">
        <v>5764</v>
      </c>
      <c r="V24" t="s">
        <v>280</v>
      </c>
      <c r="W24">
        <v>1510.827</v>
      </c>
      <c r="X24">
        <v>735.83900000000006</v>
      </c>
      <c r="Y24">
        <v>2.0529999999999999</v>
      </c>
      <c r="Z24">
        <v>14.512</v>
      </c>
      <c r="AA24">
        <v>83.518585000000002</v>
      </c>
      <c r="AB24">
        <v>1.351362</v>
      </c>
      <c r="AC24">
        <v>30.208034000000001</v>
      </c>
      <c r="AD24" s="1">
        <v>329</v>
      </c>
      <c r="AE24">
        <v>0</v>
      </c>
      <c r="AF24">
        <v>404</v>
      </c>
      <c r="AG24">
        <v>84</v>
      </c>
      <c r="AH24">
        <v>18.08971</v>
      </c>
      <c r="AI24">
        <v>1454</v>
      </c>
      <c r="AJ24">
        <v>17.100000000000001</v>
      </c>
      <c r="AK24">
        <v>6</v>
      </c>
      <c r="AL24">
        <v>1083</v>
      </c>
      <c r="AM24" t="s">
        <v>281</v>
      </c>
      <c r="AN24" t="s">
        <v>696</v>
      </c>
      <c r="AO24">
        <v>303.60399999999998</v>
      </c>
      <c r="AR24" t="s">
        <v>116</v>
      </c>
      <c r="AS24" t="s">
        <v>89</v>
      </c>
      <c r="AT24" t="s">
        <v>593</v>
      </c>
      <c r="AU24" t="s">
        <v>280</v>
      </c>
      <c r="AV24" t="s">
        <v>48</v>
      </c>
      <c r="AW24">
        <v>8</v>
      </c>
      <c r="BB24">
        <v>0.81679144561662431</v>
      </c>
      <c r="BC24" t="s">
        <v>66</v>
      </c>
      <c r="BF24" t="s">
        <v>116</v>
      </c>
      <c r="BG24" t="s">
        <v>89</v>
      </c>
      <c r="BH24" t="s">
        <v>280</v>
      </c>
      <c r="BI24">
        <v>5764</v>
      </c>
      <c r="BJ24">
        <v>8</v>
      </c>
      <c r="BK24" t="s">
        <v>593</v>
      </c>
      <c r="BL24" t="s">
        <v>217</v>
      </c>
      <c r="BM24">
        <v>0.81679144561662431</v>
      </c>
      <c r="BN24" t="s">
        <v>66</v>
      </c>
      <c r="BO24" t="s">
        <v>177</v>
      </c>
      <c r="BP24">
        <v>1510.827</v>
      </c>
    </row>
    <row r="25" spans="1:68" ht="16.5">
      <c r="A25" s="125" t="str">
        <f t="shared" si="0"/>
        <v>선진여객</v>
      </c>
      <c r="B25" s="126" t="str">
        <f t="shared" si="17"/>
        <v>고영호</v>
      </c>
      <c r="C25" s="127" t="str">
        <f t="shared" si="1"/>
        <v>A</v>
      </c>
      <c r="D25" s="128">
        <f t="shared" si="2"/>
        <v>0.99482758620689649</v>
      </c>
      <c r="E25" s="129">
        <f t="shared" si="3"/>
        <v>4299</v>
      </c>
      <c r="F25" s="130" t="str">
        <f t="shared" si="4"/>
        <v>595</v>
      </c>
      <c r="G25" s="131" t="str">
        <f t="shared" si="5"/>
        <v>73아1093</v>
      </c>
      <c r="H25" s="132">
        <f t="shared" si="6"/>
        <v>1</v>
      </c>
      <c r="I25" s="133">
        <f t="shared" si="7"/>
        <v>2248.7919999999999</v>
      </c>
      <c r="J25" s="134">
        <f t="shared" si="8"/>
        <v>1.0756840233669244E-2</v>
      </c>
      <c r="K25" s="134">
        <f t="shared" si="9"/>
        <v>0.29207814882860261</v>
      </c>
      <c r="L25" s="134">
        <f t="shared" si="10"/>
        <v>0.20855641606693728</v>
      </c>
      <c r="M25" s="135">
        <f t="shared" si="11"/>
        <v>4.8499999999999996</v>
      </c>
      <c r="N25" s="136">
        <f t="shared" si="12"/>
        <v>0</v>
      </c>
      <c r="O25" s="136">
        <f t="shared" si="13"/>
        <v>0.40021487091736363</v>
      </c>
      <c r="P25" s="218">
        <f t="shared" si="14"/>
        <v>3</v>
      </c>
      <c r="Q25" s="219">
        <f t="shared" si="15"/>
        <v>0</v>
      </c>
      <c r="R25" s="219">
        <f t="shared" si="16"/>
        <v>9</v>
      </c>
      <c r="T25">
        <v>516</v>
      </c>
      <c r="U25">
        <v>4299</v>
      </c>
      <c r="V25" t="s">
        <v>282</v>
      </c>
      <c r="W25">
        <v>2248.7919999999999</v>
      </c>
      <c r="X25">
        <v>779.42399999999998</v>
      </c>
      <c r="Y25">
        <v>2.8849999999999998</v>
      </c>
      <c r="Z25">
        <v>4.8499999999999996</v>
      </c>
      <c r="AA25">
        <v>155.709666</v>
      </c>
      <c r="AB25">
        <v>1.674944</v>
      </c>
      <c r="AC25">
        <v>45.479391</v>
      </c>
      <c r="AD25" s="1">
        <v>469</v>
      </c>
      <c r="AE25">
        <v>0</v>
      </c>
      <c r="AF25">
        <v>9</v>
      </c>
      <c r="AG25">
        <v>63</v>
      </c>
      <c r="AH25">
        <v>14.442211</v>
      </c>
      <c r="AI25">
        <v>7</v>
      </c>
      <c r="AJ25">
        <v>0</v>
      </c>
      <c r="AK25">
        <v>3</v>
      </c>
      <c r="AL25">
        <v>272</v>
      </c>
      <c r="AM25" t="s">
        <v>283</v>
      </c>
      <c r="AN25" t="s">
        <v>697</v>
      </c>
      <c r="AO25">
        <v>2248.7919999999999</v>
      </c>
      <c r="AR25" t="s">
        <v>116</v>
      </c>
      <c r="AS25" t="s">
        <v>118</v>
      </c>
      <c r="AT25" t="s">
        <v>205</v>
      </c>
      <c r="AU25" t="s">
        <v>282</v>
      </c>
      <c r="AV25" t="s">
        <v>48</v>
      </c>
      <c r="AW25">
        <v>1</v>
      </c>
      <c r="BB25">
        <v>0.99482758620689649</v>
      </c>
      <c r="BC25" t="s">
        <v>597</v>
      </c>
      <c r="BF25" t="s">
        <v>116</v>
      </c>
      <c r="BG25" t="s">
        <v>118</v>
      </c>
      <c r="BH25" t="s">
        <v>282</v>
      </c>
      <c r="BI25">
        <v>4299</v>
      </c>
      <c r="BJ25">
        <v>1</v>
      </c>
      <c r="BK25" t="s">
        <v>205</v>
      </c>
      <c r="BL25" t="s">
        <v>174</v>
      </c>
      <c r="BM25">
        <v>0.99482758620689649</v>
      </c>
      <c r="BN25" t="s">
        <v>597</v>
      </c>
      <c r="BO25" t="s">
        <v>598</v>
      </c>
      <c r="BP25">
        <v>2248.7919999999999</v>
      </c>
    </row>
    <row r="26" spans="1:68" ht="16.5">
      <c r="A26" s="108" t="str">
        <f t="shared" si="0"/>
        <v>선진여객</v>
      </c>
      <c r="B26" s="109" t="str">
        <f t="shared" si="17"/>
        <v>곽원은</v>
      </c>
      <c r="C26" s="110" t="str">
        <f t="shared" si="1"/>
        <v>C</v>
      </c>
      <c r="D26" s="111">
        <f t="shared" si="2"/>
        <v>0.86981231416149218</v>
      </c>
      <c r="E26" s="112">
        <f t="shared" si="3"/>
        <v>4521</v>
      </c>
      <c r="F26" s="113" t="str">
        <f t="shared" si="4"/>
        <v>87</v>
      </c>
      <c r="G26" s="114" t="str">
        <f t="shared" si="5"/>
        <v>78바1197</v>
      </c>
      <c r="H26" s="115">
        <f t="shared" si="6"/>
        <v>6</v>
      </c>
      <c r="I26" s="116">
        <f t="shared" si="7"/>
        <v>2259.5729999999999</v>
      </c>
      <c r="J26" s="117">
        <f t="shared" si="8"/>
        <v>1.1610207639916935E-2</v>
      </c>
      <c r="K26" s="117">
        <f t="shared" si="9"/>
        <v>0.39072554329152581</v>
      </c>
      <c r="L26" s="117">
        <f t="shared" si="10"/>
        <v>0.36201530112105251</v>
      </c>
      <c r="M26" s="118">
        <f t="shared" si="11"/>
        <v>12.529</v>
      </c>
      <c r="N26" s="119">
        <f t="shared" si="12"/>
        <v>0.39830534353172042</v>
      </c>
      <c r="O26" s="119">
        <f t="shared" si="13"/>
        <v>7.6563138256652925</v>
      </c>
      <c r="P26" s="220">
        <f t="shared" si="14"/>
        <v>0</v>
      </c>
      <c r="Q26" s="221">
        <f t="shared" si="15"/>
        <v>9</v>
      </c>
      <c r="R26" s="221">
        <f t="shared" si="16"/>
        <v>173</v>
      </c>
      <c r="T26">
        <v>516</v>
      </c>
      <c r="U26">
        <v>4521</v>
      </c>
      <c r="V26" t="s">
        <v>285</v>
      </c>
      <c r="W26">
        <v>2259.5729999999999</v>
      </c>
      <c r="X26">
        <v>1005.223</v>
      </c>
      <c r="Y26">
        <v>2.2480000000000002</v>
      </c>
      <c r="Z26">
        <v>12.529</v>
      </c>
      <c r="AA26">
        <v>145.79773700000001</v>
      </c>
      <c r="AB26">
        <v>1.692742</v>
      </c>
      <c r="AC26">
        <v>56.966900000000003</v>
      </c>
      <c r="AD26" s="1">
        <v>818</v>
      </c>
      <c r="AE26">
        <v>9</v>
      </c>
      <c r="AF26">
        <v>173</v>
      </c>
      <c r="AG26">
        <v>78</v>
      </c>
      <c r="AH26">
        <v>15.497997</v>
      </c>
      <c r="AI26">
        <v>424</v>
      </c>
      <c r="AJ26">
        <v>0</v>
      </c>
      <c r="AK26">
        <v>0</v>
      </c>
      <c r="AL26">
        <v>0</v>
      </c>
      <c r="AM26" t="s">
        <v>286</v>
      </c>
      <c r="AN26" t="s">
        <v>698</v>
      </c>
      <c r="AO26">
        <v>1707.492</v>
      </c>
      <c r="AR26" t="s">
        <v>116</v>
      </c>
      <c r="AS26" t="s">
        <v>121</v>
      </c>
      <c r="AT26" t="s">
        <v>275</v>
      </c>
      <c r="AU26" t="s">
        <v>285</v>
      </c>
      <c r="AV26" t="s">
        <v>48</v>
      </c>
      <c r="AW26">
        <v>6</v>
      </c>
      <c r="BB26">
        <v>0.86981231416149218</v>
      </c>
      <c r="BC26" t="s">
        <v>68</v>
      </c>
      <c r="BF26" t="s">
        <v>116</v>
      </c>
      <c r="BG26" t="s">
        <v>121</v>
      </c>
      <c r="BH26" t="s">
        <v>285</v>
      </c>
      <c r="BI26">
        <v>4521</v>
      </c>
      <c r="BJ26">
        <v>6</v>
      </c>
      <c r="BK26" t="s">
        <v>275</v>
      </c>
      <c r="BL26" t="s">
        <v>269</v>
      </c>
      <c r="BM26">
        <v>0.86981231416149218</v>
      </c>
      <c r="BN26" t="s">
        <v>68</v>
      </c>
      <c r="BO26" t="s">
        <v>176</v>
      </c>
      <c r="BP26">
        <v>2259.5729999999999</v>
      </c>
    </row>
    <row r="27" spans="1:68" ht="16.5">
      <c r="A27" s="125" t="str">
        <f t="shared" si="0"/>
        <v>선진여객</v>
      </c>
      <c r="B27" s="126" t="str">
        <f t="shared" si="17"/>
        <v>권정신</v>
      </c>
      <c r="C27" s="127" t="str">
        <f t="shared" si="1"/>
        <v>A</v>
      </c>
      <c r="D27" s="128">
        <f t="shared" si="2"/>
        <v>0.95666666666666667</v>
      </c>
      <c r="E27" s="129">
        <f t="shared" si="3"/>
        <v>8652</v>
      </c>
      <c r="F27" s="130" t="str">
        <f t="shared" si="4"/>
        <v>80</v>
      </c>
      <c r="G27" s="131" t="str">
        <f t="shared" si="5"/>
        <v>78바1144</v>
      </c>
      <c r="H27" s="132">
        <f t="shared" si="6"/>
        <v>1</v>
      </c>
      <c r="I27" s="133">
        <f t="shared" si="7"/>
        <v>2155.6370000000002</v>
      </c>
      <c r="J27" s="134">
        <f t="shared" si="8"/>
        <v>8.5972071048425816E-3</v>
      </c>
      <c r="K27" s="134">
        <f t="shared" si="9"/>
        <v>0.35231511384567082</v>
      </c>
      <c r="L27" s="134">
        <f t="shared" si="10"/>
        <v>0.22081639905048947</v>
      </c>
      <c r="M27" s="135">
        <f t="shared" si="11"/>
        <v>10.638</v>
      </c>
      <c r="N27" s="136">
        <f t="shared" si="12"/>
        <v>9.2779999601045993E-2</v>
      </c>
      <c r="O27" s="136">
        <f t="shared" si="13"/>
        <v>6.772939970876358</v>
      </c>
      <c r="P27" s="218">
        <f t="shared" si="14"/>
        <v>0</v>
      </c>
      <c r="Q27" s="219">
        <f t="shared" si="15"/>
        <v>2</v>
      </c>
      <c r="R27" s="219">
        <f t="shared" si="16"/>
        <v>146</v>
      </c>
      <c r="T27">
        <v>516</v>
      </c>
      <c r="U27">
        <v>8652</v>
      </c>
      <c r="V27" t="s">
        <v>287</v>
      </c>
      <c r="W27">
        <v>2155.6370000000002</v>
      </c>
      <c r="X27">
        <v>834.60500000000002</v>
      </c>
      <c r="Y27">
        <v>2.5830000000000002</v>
      </c>
      <c r="Z27">
        <v>10.638</v>
      </c>
      <c r="AA27">
        <v>133.274677</v>
      </c>
      <c r="AB27">
        <v>1.1457900000000001</v>
      </c>
      <c r="AC27">
        <v>46.954683000000003</v>
      </c>
      <c r="AD27" s="1">
        <v>476</v>
      </c>
      <c r="AE27">
        <v>2</v>
      </c>
      <c r="AF27">
        <v>146</v>
      </c>
      <c r="AG27">
        <v>72</v>
      </c>
      <c r="AH27">
        <v>16.174392000000001</v>
      </c>
      <c r="AI27">
        <v>558.9</v>
      </c>
      <c r="AJ27">
        <v>0</v>
      </c>
      <c r="AK27">
        <v>0</v>
      </c>
      <c r="AL27">
        <v>0</v>
      </c>
      <c r="AM27" t="s">
        <v>288</v>
      </c>
      <c r="AN27" t="s">
        <v>699</v>
      </c>
      <c r="AO27">
        <v>2155.6370000000002</v>
      </c>
      <c r="AR27" t="s">
        <v>116</v>
      </c>
      <c r="AS27" t="s">
        <v>120</v>
      </c>
      <c r="AT27" t="s">
        <v>233</v>
      </c>
      <c r="AU27" t="s">
        <v>287</v>
      </c>
      <c r="AV27" t="s">
        <v>48</v>
      </c>
      <c r="AW27">
        <v>1</v>
      </c>
      <c r="BB27">
        <v>0.95666666666666667</v>
      </c>
      <c r="BC27" t="s">
        <v>597</v>
      </c>
      <c r="BF27" t="s">
        <v>116</v>
      </c>
      <c r="BG27" t="s">
        <v>120</v>
      </c>
      <c r="BH27" t="s">
        <v>287</v>
      </c>
      <c r="BI27">
        <v>8652</v>
      </c>
      <c r="BJ27">
        <v>1</v>
      </c>
      <c r="BK27" t="s">
        <v>233</v>
      </c>
      <c r="BL27" t="s">
        <v>174</v>
      </c>
      <c r="BM27">
        <v>0.95666666666666667</v>
      </c>
      <c r="BN27" t="s">
        <v>597</v>
      </c>
      <c r="BO27" t="s">
        <v>598</v>
      </c>
      <c r="BP27">
        <v>2155.6370000000002</v>
      </c>
    </row>
    <row r="28" spans="1:68" ht="16.5">
      <c r="A28" s="108" t="str">
        <f t="shared" si="0"/>
        <v>선진여객</v>
      </c>
      <c r="B28" s="109" t="str">
        <f t="shared" si="17"/>
        <v>권혁</v>
      </c>
      <c r="C28" s="110" t="str">
        <f t="shared" si="1"/>
        <v>B</v>
      </c>
      <c r="D28" s="111">
        <f t="shared" si="2"/>
        <v>0.94115384615384612</v>
      </c>
      <c r="E28" s="112">
        <f t="shared" si="3"/>
        <v>1293</v>
      </c>
      <c r="F28" s="113" t="str">
        <f t="shared" si="4"/>
        <v>80</v>
      </c>
      <c r="G28" s="114" t="str">
        <f t="shared" si="5"/>
        <v>78바1158</v>
      </c>
      <c r="H28" s="115">
        <f t="shared" si="6"/>
        <v>1</v>
      </c>
      <c r="I28" s="116">
        <f t="shared" si="7"/>
        <v>2336.7930000000001</v>
      </c>
      <c r="J28" s="117">
        <f t="shared" si="8"/>
        <v>6.4652191980880741E-3</v>
      </c>
      <c r="K28" s="117">
        <f t="shared" si="9"/>
        <v>0.35109200073963615</v>
      </c>
      <c r="L28" s="117">
        <f t="shared" si="10"/>
        <v>0.26061358451518812</v>
      </c>
      <c r="M28" s="118">
        <f t="shared" si="11"/>
        <v>9.7189999999999994</v>
      </c>
      <c r="N28" s="119">
        <f t="shared" si="12"/>
        <v>0</v>
      </c>
      <c r="O28" s="119">
        <f t="shared" si="13"/>
        <v>6.6330222659859039</v>
      </c>
      <c r="P28" s="220">
        <f t="shared" si="14"/>
        <v>0</v>
      </c>
      <c r="Q28" s="221">
        <f t="shared" si="15"/>
        <v>0</v>
      </c>
      <c r="R28" s="221">
        <f t="shared" si="16"/>
        <v>155</v>
      </c>
      <c r="T28">
        <v>516</v>
      </c>
      <c r="U28">
        <v>1293</v>
      </c>
      <c r="V28" t="s">
        <v>289</v>
      </c>
      <c r="W28">
        <v>2336.7930000000001</v>
      </c>
      <c r="X28">
        <v>955.03300000000002</v>
      </c>
      <c r="Y28">
        <v>2.4470000000000001</v>
      </c>
      <c r="Z28">
        <v>9.7189999999999994</v>
      </c>
      <c r="AA28">
        <v>152.04774499999999</v>
      </c>
      <c r="AB28">
        <v>0.98302199999999995</v>
      </c>
      <c r="AC28">
        <v>53.382747000000002</v>
      </c>
      <c r="AD28" s="1">
        <v>609</v>
      </c>
      <c r="AE28">
        <v>0</v>
      </c>
      <c r="AF28">
        <v>155</v>
      </c>
      <c r="AG28">
        <v>66</v>
      </c>
      <c r="AH28">
        <v>15.36881</v>
      </c>
      <c r="AI28">
        <v>50.5</v>
      </c>
      <c r="AJ28">
        <v>0</v>
      </c>
      <c r="AK28">
        <v>0</v>
      </c>
      <c r="AL28">
        <v>0</v>
      </c>
      <c r="AM28" t="s">
        <v>290</v>
      </c>
      <c r="AN28" t="s">
        <v>700</v>
      </c>
      <c r="AO28">
        <v>2336.7930000000001</v>
      </c>
      <c r="AR28" t="s">
        <v>116</v>
      </c>
      <c r="AS28" t="s">
        <v>120</v>
      </c>
      <c r="AT28" t="s">
        <v>244</v>
      </c>
      <c r="AU28" t="s">
        <v>289</v>
      </c>
      <c r="AV28" t="s">
        <v>48</v>
      </c>
      <c r="AW28">
        <v>1</v>
      </c>
      <c r="BB28">
        <v>0.94115384615384612</v>
      </c>
      <c r="BC28" t="s">
        <v>67</v>
      </c>
      <c r="BF28" t="s">
        <v>116</v>
      </c>
      <c r="BG28" t="s">
        <v>120</v>
      </c>
      <c r="BH28" t="s">
        <v>289</v>
      </c>
      <c r="BI28">
        <v>1293</v>
      </c>
      <c r="BJ28">
        <v>1</v>
      </c>
      <c r="BK28" t="s">
        <v>244</v>
      </c>
      <c r="BL28" t="s">
        <v>174</v>
      </c>
      <c r="BM28">
        <v>0.94115384615384612</v>
      </c>
      <c r="BN28" t="s">
        <v>67</v>
      </c>
      <c r="BO28" t="s">
        <v>175</v>
      </c>
      <c r="BP28">
        <v>2336.7930000000001</v>
      </c>
    </row>
    <row r="29" spans="1:68" ht="16.5">
      <c r="A29" s="125" t="str">
        <f t="shared" si="0"/>
        <v>선진여객</v>
      </c>
      <c r="B29" s="126" t="str">
        <f t="shared" si="17"/>
        <v>김금상</v>
      </c>
      <c r="C29" s="127" t="str">
        <f t="shared" si="1"/>
        <v>C</v>
      </c>
      <c r="D29" s="128">
        <f t="shared" si="2"/>
        <v>0.88580320266579871</v>
      </c>
      <c r="E29" s="129">
        <f t="shared" si="3"/>
        <v>5581</v>
      </c>
      <c r="F29" s="130" t="str">
        <f t="shared" si="4"/>
        <v>595</v>
      </c>
      <c r="G29" s="131" t="str">
        <f t="shared" si="5"/>
        <v>73아1094</v>
      </c>
      <c r="H29" s="132">
        <f t="shared" si="6"/>
        <v>2</v>
      </c>
      <c r="I29" s="133">
        <f t="shared" si="7"/>
        <v>1332.558</v>
      </c>
      <c r="J29" s="134">
        <f t="shared" si="8"/>
        <v>7.7525916374340384E-3</v>
      </c>
      <c r="K29" s="134">
        <f t="shared" si="9"/>
        <v>0.31725858946368168</v>
      </c>
      <c r="L29" s="134">
        <f t="shared" si="10"/>
        <v>0.14408378472081515</v>
      </c>
      <c r="M29" s="135">
        <f t="shared" si="11"/>
        <v>7.4039999999999999</v>
      </c>
      <c r="N29" s="136">
        <f t="shared" si="12"/>
        <v>0</v>
      </c>
      <c r="O29" s="136">
        <f t="shared" si="13"/>
        <v>4.0523564452729266</v>
      </c>
      <c r="P29" s="218">
        <f t="shared" si="14"/>
        <v>2</v>
      </c>
      <c r="Q29" s="219">
        <f t="shared" si="15"/>
        <v>0</v>
      </c>
      <c r="R29" s="219">
        <f t="shared" si="16"/>
        <v>54</v>
      </c>
      <c r="T29">
        <v>516</v>
      </c>
      <c r="U29">
        <v>5581</v>
      </c>
      <c r="V29" t="s">
        <v>291</v>
      </c>
      <c r="W29">
        <v>1332.558</v>
      </c>
      <c r="X29">
        <v>518.68200000000002</v>
      </c>
      <c r="Y29">
        <v>2.569</v>
      </c>
      <c r="Z29">
        <v>7.4039999999999999</v>
      </c>
      <c r="AA29">
        <v>86.668565999999998</v>
      </c>
      <c r="AB29">
        <v>0.671906</v>
      </c>
      <c r="AC29">
        <v>27.496347</v>
      </c>
      <c r="AD29" s="1">
        <v>192</v>
      </c>
      <c r="AE29">
        <v>0</v>
      </c>
      <c r="AF29">
        <v>54</v>
      </c>
      <c r="AG29">
        <v>70</v>
      </c>
      <c r="AH29">
        <v>15.375332</v>
      </c>
      <c r="AI29">
        <v>62.5</v>
      </c>
      <c r="AJ29">
        <v>0</v>
      </c>
      <c r="AK29">
        <v>2</v>
      </c>
      <c r="AL29">
        <v>1318</v>
      </c>
      <c r="AM29" t="s">
        <v>292</v>
      </c>
      <c r="AN29" t="s">
        <v>701</v>
      </c>
      <c r="AO29">
        <v>1232.97</v>
      </c>
      <c r="AR29" t="s">
        <v>116</v>
      </c>
      <c r="AS29" t="s">
        <v>118</v>
      </c>
      <c r="AT29" t="s">
        <v>207</v>
      </c>
      <c r="AU29" t="s">
        <v>291</v>
      </c>
      <c r="AV29" t="s">
        <v>48</v>
      </c>
      <c r="AW29">
        <v>2</v>
      </c>
      <c r="BB29">
        <v>0.88580320266579871</v>
      </c>
      <c r="BC29" t="s">
        <v>68</v>
      </c>
      <c r="BF29" t="s">
        <v>116</v>
      </c>
      <c r="BG29" t="s">
        <v>118</v>
      </c>
      <c r="BH29" t="s">
        <v>291</v>
      </c>
      <c r="BI29">
        <v>5581</v>
      </c>
      <c r="BJ29">
        <v>2</v>
      </c>
      <c r="BK29" t="s">
        <v>207</v>
      </c>
      <c r="BL29" t="s">
        <v>208</v>
      </c>
      <c r="BM29">
        <v>0.88580320266579871</v>
      </c>
      <c r="BN29" t="s">
        <v>68</v>
      </c>
      <c r="BO29" t="s">
        <v>176</v>
      </c>
      <c r="BP29">
        <v>1332.558</v>
      </c>
    </row>
    <row r="30" spans="1:68" ht="16.5">
      <c r="A30" s="108" t="str">
        <f t="shared" si="0"/>
        <v>선진여객</v>
      </c>
      <c r="B30" s="109" t="str">
        <f t="shared" si="17"/>
        <v>김기붕</v>
      </c>
      <c r="C30" s="110" t="str">
        <f t="shared" si="1"/>
        <v>B</v>
      </c>
      <c r="D30" s="111">
        <f t="shared" si="2"/>
        <v>0.91444444444444428</v>
      </c>
      <c r="E30" s="112">
        <f t="shared" si="3"/>
        <v>3344</v>
      </c>
      <c r="F30" s="113" t="str">
        <f t="shared" si="4"/>
        <v>80</v>
      </c>
      <c r="G30" s="114" t="str">
        <f t="shared" si="5"/>
        <v>78바1142</v>
      </c>
      <c r="H30" s="115">
        <f t="shared" si="6"/>
        <v>1</v>
      </c>
      <c r="I30" s="116">
        <f t="shared" si="7"/>
        <v>2270.3609999999999</v>
      </c>
      <c r="J30" s="117">
        <f t="shared" si="8"/>
        <v>7.4602542228084648E-3</v>
      </c>
      <c r="K30" s="117">
        <f t="shared" si="9"/>
        <v>0.37332605522591583</v>
      </c>
      <c r="L30" s="117">
        <f t="shared" si="10"/>
        <v>0.23080030004039007</v>
      </c>
      <c r="M30" s="118">
        <f t="shared" si="11"/>
        <v>11.531000000000001</v>
      </c>
      <c r="N30" s="119">
        <f t="shared" si="12"/>
        <v>0.2202292939316699</v>
      </c>
      <c r="O30" s="119">
        <f t="shared" si="13"/>
        <v>9.9543640857114806</v>
      </c>
      <c r="P30" s="220">
        <f t="shared" si="14"/>
        <v>1</v>
      </c>
      <c r="Q30" s="221">
        <f t="shared" si="15"/>
        <v>5</v>
      </c>
      <c r="R30" s="221">
        <f t="shared" si="16"/>
        <v>226</v>
      </c>
      <c r="T30">
        <v>516</v>
      </c>
      <c r="U30">
        <v>3344</v>
      </c>
      <c r="V30" t="s">
        <v>293</v>
      </c>
      <c r="W30">
        <v>2270.3609999999999</v>
      </c>
      <c r="X30">
        <v>919.65499999999997</v>
      </c>
      <c r="Y30">
        <v>2.4689999999999999</v>
      </c>
      <c r="Z30">
        <v>11.531000000000001</v>
      </c>
      <c r="AA30">
        <v>144.24079499999999</v>
      </c>
      <c r="AB30">
        <v>1.0760730000000001</v>
      </c>
      <c r="AC30">
        <v>53.848846999999999</v>
      </c>
      <c r="AD30" s="1">
        <v>524</v>
      </c>
      <c r="AE30">
        <v>5</v>
      </c>
      <c r="AF30">
        <v>226</v>
      </c>
      <c r="AG30">
        <v>70</v>
      </c>
      <c r="AH30">
        <v>15.740074999999999</v>
      </c>
      <c r="AI30">
        <v>265</v>
      </c>
      <c r="AJ30">
        <v>0</v>
      </c>
      <c r="AK30">
        <v>1</v>
      </c>
      <c r="AL30">
        <v>190</v>
      </c>
      <c r="AM30" t="s">
        <v>294</v>
      </c>
      <c r="AN30" t="s">
        <v>702</v>
      </c>
      <c r="AO30">
        <v>2270.3609999999999</v>
      </c>
      <c r="AR30" t="s">
        <v>116</v>
      </c>
      <c r="AS30" t="s">
        <v>120</v>
      </c>
      <c r="AT30" t="s">
        <v>232</v>
      </c>
      <c r="AU30" t="s">
        <v>293</v>
      </c>
      <c r="AV30" t="s">
        <v>48</v>
      </c>
      <c r="AW30">
        <v>1</v>
      </c>
      <c r="BB30">
        <v>0.91444444444444428</v>
      </c>
      <c r="BC30" t="s">
        <v>67</v>
      </c>
      <c r="BF30" t="s">
        <v>116</v>
      </c>
      <c r="BG30" t="s">
        <v>120</v>
      </c>
      <c r="BH30" t="s">
        <v>293</v>
      </c>
      <c r="BI30">
        <v>3344</v>
      </c>
      <c r="BJ30">
        <v>1</v>
      </c>
      <c r="BK30" t="s">
        <v>232</v>
      </c>
      <c r="BL30" t="s">
        <v>174</v>
      </c>
      <c r="BM30">
        <v>0.91444444444444428</v>
      </c>
      <c r="BN30" t="s">
        <v>67</v>
      </c>
      <c r="BO30" t="s">
        <v>175</v>
      </c>
      <c r="BP30">
        <v>2270.3609999999999</v>
      </c>
    </row>
    <row r="31" spans="1:68" ht="16.5">
      <c r="A31" s="125" t="str">
        <f t="shared" si="0"/>
        <v>선진여객</v>
      </c>
      <c r="B31" s="126" t="str">
        <f t="shared" si="17"/>
        <v>김기석</v>
      </c>
      <c r="C31" s="127" t="str">
        <f t="shared" si="1"/>
        <v>F</v>
      </c>
      <c r="D31" s="128">
        <f t="shared" si="2"/>
        <v>0.79476190476190478</v>
      </c>
      <c r="E31" s="129">
        <f t="shared" si="3"/>
        <v>4560</v>
      </c>
      <c r="F31" s="130" t="str">
        <f t="shared" si="4"/>
        <v>87</v>
      </c>
      <c r="G31" s="131" t="str">
        <f t="shared" si="5"/>
        <v>73아1299</v>
      </c>
      <c r="H31" s="132">
        <f t="shared" si="6"/>
        <v>1</v>
      </c>
      <c r="I31" s="133">
        <f t="shared" si="7"/>
        <v>1135.2449999999999</v>
      </c>
      <c r="J31" s="134">
        <f t="shared" si="8"/>
        <v>7.9385918459756264E-3</v>
      </c>
      <c r="K31" s="134">
        <f t="shared" si="9"/>
        <v>0.39070308373675139</v>
      </c>
      <c r="L31" s="134">
        <f t="shared" si="10"/>
        <v>0.22109764852520825</v>
      </c>
      <c r="M31" s="135">
        <f t="shared" si="11"/>
        <v>18.048999999999999</v>
      </c>
      <c r="N31" s="136">
        <f t="shared" si="12"/>
        <v>8.8086712559843919E-2</v>
      </c>
      <c r="O31" s="136">
        <f t="shared" si="13"/>
        <v>43.602922717122738</v>
      </c>
      <c r="P31" s="218">
        <f t="shared" si="14"/>
        <v>3</v>
      </c>
      <c r="Q31" s="219">
        <f t="shared" si="15"/>
        <v>1</v>
      </c>
      <c r="R31" s="219">
        <f t="shared" si="16"/>
        <v>495</v>
      </c>
      <c r="T31">
        <v>516</v>
      </c>
      <c r="U31">
        <v>4560</v>
      </c>
      <c r="V31" t="s">
        <v>295</v>
      </c>
      <c r="W31">
        <v>1135.2449999999999</v>
      </c>
      <c r="X31">
        <v>680.24800000000005</v>
      </c>
      <c r="Y31">
        <v>1.669</v>
      </c>
      <c r="Z31">
        <v>18.048999999999999</v>
      </c>
      <c r="AA31">
        <v>69.104698999999997</v>
      </c>
      <c r="AB31">
        <v>0.54859400000000003</v>
      </c>
      <c r="AC31">
        <v>26.999419</v>
      </c>
      <c r="AD31" s="1">
        <v>251</v>
      </c>
      <c r="AE31">
        <v>1</v>
      </c>
      <c r="AF31">
        <v>495</v>
      </c>
      <c r="AG31">
        <v>79</v>
      </c>
      <c r="AH31">
        <v>16.427897999999999</v>
      </c>
      <c r="AI31">
        <v>1174.4000000000001</v>
      </c>
      <c r="AJ31">
        <v>0</v>
      </c>
      <c r="AK31">
        <v>3</v>
      </c>
      <c r="AL31">
        <v>507</v>
      </c>
      <c r="AM31" t="s">
        <v>596</v>
      </c>
      <c r="AN31" t="s">
        <v>703</v>
      </c>
      <c r="AO31">
        <v>1135.2449999999999</v>
      </c>
      <c r="AR31" t="s">
        <v>116</v>
      </c>
      <c r="AS31" t="s">
        <v>121</v>
      </c>
      <c r="AT31" t="s">
        <v>258</v>
      </c>
      <c r="AU31" t="s">
        <v>295</v>
      </c>
      <c r="AV31" t="s">
        <v>48</v>
      </c>
      <c r="AW31">
        <v>1</v>
      </c>
      <c r="BB31">
        <v>0.79476190476190478</v>
      </c>
      <c r="BC31" t="s">
        <v>69</v>
      </c>
      <c r="BF31" t="s">
        <v>116</v>
      </c>
      <c r="BG31" t="s">
        <v>121</v>
      </c>
      <c r="BH31" t="s">
        <v>295</v>
      </c>
      <c r="BI31">
        <v>4560</v>
      </c>
      <c r="BJ31">
        <v>1</v>
      </c>
      <c r="BK31" t="s">
        <v>258</v>
      </c>
      <c r="BL31" t="s">
        <v>174</v>
      </c>
      <c r="BM31">
        <v>0.79476190476190478</v>
      </c>
      <c r="BN31" t="s">
        <v>69</v>
      </c>
      <c r="BO31" t="s">
        <v>186</v>
      </c>
      <c r="BP31">
        <v>1135.2449999999999</v>
      </c>
    </row>
    <row r="32" spans="1:68" ht="16.5">
      <c r="A32" s="108" t="str">
        <f t="shared" si="0"/>
        <v>선진여객</v>
      </c>
      <c r="B32" s="109" t="str">
        <f t="shared" si="17"/>
        <v>김대성</v>
      </c>
      <c r="C32" s="110" t="str">
        <f t="shared" si="1"/>
        <v>D</v>
      </c>
      <c r="D32" s="111">
        <f t="shared" si="2"/>
        <v>0.80380952380952375</v>
      </c>
      <c r="E32" s="112">
        <f t="shared" si="3"/>
        <v>1906</v>
      </c>
      <c r="F32" s="113" t="str">
        <f t="shared" si="4"/>
        <v>87</v>
      </c>
      <c r="G32" s="114" t="str">
        <f t="shared" si="5"/>
        <v>73아1299</v>
      </c>
      <c r="H32" s="115">
        <f t="shared" si="6"/>
        <v>1</v>
      </c>
      <c r="I32" s="116">
        <f t="shared" si="7"/>
        <v>1288.03</v>
      </c>
      <c r="J32" s="117">
        <f t="shared" si="8"/>
        <v>1.3961001965942159E-2</v>
      </c>
      <c r="K32" s="117">
        <f t="shared" si="9"/>
        <v>0.36891230771336481</v>
      </c>
      <c r="L32" s="117">
        <f t="shared" si="10"/>
        <v>0.29502418421931165</v>
      </c>
      <c r="M32" s="118">
        <f t="shared" si="11"/>
        <v>17.978000000000002</v>
      </c>
      <c r="N32" s="119">
        <f t="shared" si="12"/>
        <v>7.7637943215608338E-2</v>
      </c>
      <c r="O32" s="119">
        <f t="shared" si="13"/>
        <v>57.452077979550168</v>
      </c>
      <c r="P32" s="220">
        <f t="shared" si="14"/>
        <v>5</v>
      </c>
      <c r="Q32" s="221">
        <f t="shared" si="15"/>
        <v>1</v>
      </c>
      <c r="R32" s="221">
        <f t="shared" si="16"/>
        <v>740</v>
      </c>
      <c r="T32">
        <v>516</v>
      </c>
      <c r="U32">
        <v>1906</v>
      </c>
      <c r="V32" t="s">
        <v>296</v>
      </c>
      <c r="W32">
        <v>1288.03</v>
      </c>
      <c r="X32">
        <v>763.20799999999997</v>
      </c>
      <c r="Y32">
        <v>1.6879999999999999</v>
      </c>
      <c r="Z32">
        <v>17.978000000000002</v>
      </c>
      <c r="AA32">
        <v>75.764690999999999</v>
      </c>
      <c r="AB32">
        <v>1.0577510000000001</v>
      </c>
      <c r="AC32">
        <v>27.950527000000001</v>
      </c>
      <c r="AD32" s="1">
        <v>380</v>
      </c>
      <c r="AE32">
        <v>1</v>
      </c>
      <c r="AF32">
        <v>740</v>
      </c>
      <c r="AG32">
        <v>80</v>
      </c>
      <c r="AH32">
        <v>17.000399000000002</v>
      </c>
      <c r="AI32">
        <v>1246.7</v>
      </c>
      <c r="AJ32">
        <v>0</v>
      </c>
      <c r="AK32">
        <v>5</v>
      </c>
      <c r="AL32">
        <v>286</v>
      </c>
      <c r="AM32" t="s">
        <v>297</v>
      </c>
      <c r="AN32" t="s">
        <v>704</v>
      </c>
      <c r="AO32">
        <v>1288.03</v>
      </c>
      <c r="AR32" t="s">
        <v>116</v>
      </c>
      <c r="AS32" t="s">
        <v>121</v>
      </c>
      <c r="AT32" t="s">
        <v>258</v>
      </c>
      <c r="AU32" t="s">
        <v>296</v>
      </c>
      <c r="AV32" t="s">
        <v>48</v>
      </c>
      <c r="AW32">
        <v>1</v>
      </c>
      <c r="BB32">
        <v>0.80380952380952375</v>
      </c>
      <c r="BC32" t="s">
        <v>66</v>
      </c>
      <c r="BF32" t="s">
        <v>116</v>
      </c>
      <c r="BG32" t="s">
        <v>121</v>
      </c>
      <c r="BH32" t="s">
        <v>296</v>
      </c>
      <c r="BI32">
        <v>1906</v>
      </c>
      <c r="BJ32">
        <v>1</v>
      </c>
      <c r="BK32" t="s">
        <v>258</v>
      </c>
      <c r="BL32" t="s">
        <v>174</v>
      </c>
      <c r="BM32">
        <v>0.80380952380952375</v>
      </c>
      <c r="BN32" t="s">
        <v>66</v>
      </c>
      <c r="BO32" t="s">
        <v>177</v>
      </c>
      <c r="BP32">
        <v>1288.03</v>
      </c>
    </row>
    <row r="33" spans="1:68" ht="16.5">
      <c r="A33" s="125" t="str">
        <f t="shared" si="0"/>
        <v>선진여객</v>
      </c>
      <c r="B33" s="126" t="str">
        <f t="shared" si="17"/>
        <v>김대식</v>
      </c>
      <c r="C33" s="127" t="str">
        <f t="shared" si="1"/>
        <v>D</v>
      </c>
      <c r="D33" s="128">
        <f t="shared" si="2"/>
        <v>0.83761904761904749</v>
      </c>
      <c r="E33" s="129">
        <f t="shared" si="3"/>
        <v>3119</v>
      </c>
      <c r="F33" s="130" t="str">
        <f t="shared" si="4"/>
        <v>87</v>
      </c>
      <c r="G33" s="131" t="str">
        <f t="shared" si="5"/>
        <v>71바5759</v>
      </c>
      <c r="H33" s="132">
        <f t="shared" si="6"/>
        <v>1</v>
      </c>
      <c r="I33" s="133">
        <f t="shared" si="7"/>
        <v>1163.452</v>
      </c>
      <c r="J33" s="134">
        <f t="shared" si="8"/>
        <v>7.2441293202863185E-3</v>
      </c>
      <c r="K33" s="134">
        <f t="shared" si="9"/>
        <v>0.35146930137137888</v>
      </c>
      <c r="L33" s="134">
        <f t="shared" si="10"/>
        <v>0.32145718087209441</v>
      </c>
      <c r="M33" s="135">
        <f t="shared" si="11"/>
        <v>18.265000000000001</v>
      </c>
      <c r="N33" s="136">
        <f t="shared" si="12"/>
        <v>0.25785335364071743</v>
      </c>
      <c r="O33" s="136">
        <f t="shared" si="13"/>
        <v>55.438471032754251</v>
      </c>
      <c r="P33" s="218">
        <f t="shared" si="14"/>
        <v>1</v>
      </c>
      <c r="Q33" s="219">
        <f t="shared" si="15"/>
        <v>3</v>
      </c>
      <c r="R33" s="219">
        <f t="shared" si="16"/>
        <v>645</v>
      </c>
      <c r="T33">
        <v>516</v>
      </c>
      <c r="U33">
        <v>3119</v>
      </c>
      <c r="V33" t="s">
        <v>298</v>
      </c>
      <c r="W33">
        <v>1163.452</v>
      </c>
      <c r="X33">
        <v>661.50300000000004</v>
      </c>
      <c r="Y33">
        <v>1.7589999999999999</v>
      </c>
      <c r="Z33">
        <v>18.265000000000001</v>
      </c>
      <c r="AA33">
        <v>61.234135999999999</v>
      </c>
      <c r="AB33">
        <v>0.44358799999999998</v>
      </c>
      <c r="AC33">
        <v>21.521919</v>
      </c>
      <c r="AD33" s="1">
        <v>374</v>
      </c>
      <c r="AE33">
        <v>3</v>
      </c>
      <c r="AF33">
        <v>645</v>
      </c>
      <c r="AG33">
        <v>80</v>
      </c>
      <c r="AH33">
        <v>19.000055</v>
      </c>
      <c r="AI33">
        <v>1433.6</v>
      </c>
      <c r="AJ33">
        <v>0</v>
      </c>
      <c r="AK33">
        <v>1</v>
      </c>
      <c r="AL33">
        <v>1</v>
      </c>
      <c r="AM33" t="s">
        <v>299</v>
      </c>
      <c r="AN33" t="s">
        <v>705</v>
      </c>
      <c r="AO33">
        <v>1163.452</v>
      </c>
      <c r="AR33" t="s">
        <v>116</v>
      </c>
      <c r="AS33" t="s">
        <v>121</v>
      </c>
      <c r="AT33" t="s">
        <v>254</v>
      </c>
      <c r="AU33" t="s">
        <v>298</v>
      </c>
      <c r="AV33" t="s">
        <v>48</v>
      </c>
      <c r="AW33">
        <v>1</v>
      </c>
      <c r="BB33">
        <v>0.83761904761904749</v>
      </c>
      <c r="BC33" t="s">
        <v>66</v>
      </c>
      <c r="BF33" t="s">
        <v>116</v>
      </c>
      <c r="BG33" t="s">
        <v>121</v>
      </c>
      <c r="BH33" t="s">
        <v>298</v>
      </c>
      <c r="BI33">
        <v>3119</v>
      </c>
      <c r="BJ33">
        <v>1</v>
      </c>
      <c r="BK33" t="s">
        <v>254</v>
      </c>
      <c r="BL33" t="s">
        <v>174</v>
      </c>
      <c r="BM33">
        <v>0.83761904761904749</v>
      </c>
      <c r="BN33" t="s">
        <v>66</v>
      </c>
      <c r="BO33" t="s">
        <v>177</v>
      </c>
      <c r="BP33">
        <v>1163.452</v>
      </c>
    </row>
    <row r="34" spans="1:68" ht="16.5">
      <c r="A34" s="108" t="str">
        <f t="shared" si="0"/>
        <v>선진여객</v>
      </c>
      <c r="B34" s="109" t="str">
        <f t="shared" si="17"/>
        <v>김도윤</v>
      </c>
      <c r="C34" s="110" t="str">
        <f t="shared" si="1"/>
        <v>C</v>
      </c>
      <c r="D34" s="111">
        <f t="shared" si="2"/>
        <v>0.86555555555555552</v>
      </c>
      <c r="E34" s="112">
        <f t="shared" si="3"/>
        <v>3253</v>
      </c>
      <c r="F34" s="113" t="str">
        <f t="shared" si="4"/>
        <v>72</v>
      </c>
      <c r="G34" s="114" t="str">
        <f t="shared" si="5"/>
        <v>78바1180</v>
      </c>
      <c r="H34" s="115">
        <f t="shared" si="6"/>
        <v>1</v>
      </c>
      <c r="I34" s="116">
        <f t="shared" si="7"/>
        <v>2570.5360000000001</v>
      </c>
      <c r="J34" s="117">
        <f t="shared" si="8"/>
        <v>7.4284274104809188E-3</v>
      </c>
      <c r="K34" s="117">
        <f t="shared" si="9"/>
        <v>0.36005437092991011</v>
      </c>
      <c r="L34" s="117">
        <f t="shared" si="10"/>
        <v>0.30693987557458835</v>
      </c>
      <c r="M34" s="118">
        <f t="shared" si="11"/>
        <v>10.114000000000001</v>
      </c>
      <c r="N34" s="119">
        <f t="shared" si="12"/>
        <v>7.7804784683038863E-2</v>
      </c>
      <c r="O34" s="119">
        <f t="shared" si="13"/>
        <v>36.529346408686749</v>
      </c>
      <c r="P34" s="220">
        <f t="shared" si="14"/>
        <v>0</v>
      </c>
      <c r="Q34" s="221">
        <f t="shared" si="15"/>
        <v>2</v>
      </c>
      <c r="R34" s="221">
        <f t="shared" si="16"/>
        <v>939</v>
      </c>
      <c r="T34">
        <v>516</v>
      </c>
      <c r="U34">
        <v>3253</v>
      </c>
      <c r="V34" t="s">
        <v>300</v>
      </c>
      <c r="W34">
        <v>2570.5360000000001</v>
      </c>
      <c r="X34">
        <v>1100.08</v>
      </c>
      <c r="Y34">
        <v>2.3370000000000002</v>
      </c>
      <c r="Z34">
        <v>10.114000000000001</v>
      </c>
      <c r="AA34">
        <v>146.31495200000001</v>
      </c>
      <c r="AB34">
        <v>1.0868899999999999</v>
      </c>
      <c r="AC34">
        <v>52.681337999999997</v>
      </c>
      <c r="AD34" s="1">
        <v>789</v>
      </c>
      <c r="AE34">
        <v>2</v>
      </c>
      <c r="AF34">
        <v>939</v>
      </c>
      <c r="AG34">
        <v>85</v>
      </c>
      <c r="AH34">
        <v>17.568511999999998</v>
      </c>
      <c r="AI34">
        <v>3551.9</v>
      </c>
      <c r="AJ34">
        <v>7.6</v>
      </c>
      <c r="AK34">
        <v>0</v>
      </c>
      <c r="AL34">
        <v>0</v>
      </c>
      <c r="AM34" t="s">
        <v>301</v>
      </c>
      <c r="AN34" t="s">
        <v>706</v>
      </c>
      <c r="AO34">
        <v>2570.5360000000001</v>
      </c>
      <c r="AR34" t="s">
        <v>116</v>
      </c>
      <c r="AS34" t="s">
        <v>119</v>
      </c>
      <c r="AT34" t="s">
        <v>220</v>
      </c>
      <c r="AU34" t="s">
        <v>300</v>
      </c>
      <c r="AV34" t="s">
        <v>48</v>
      </c>
      <c r="AW34">
        <v>1</v>
      </c>
      <c r="BB34">
        <v>0.86555555555555552</v>
      </c>
      <c r="BC34" t="s">
        <v>68</v>
      </c>
      <c r="BF34" t="s">
        <v>116</v>
      </c>
      <c r="BG34" t="s">
        <v>119</v>
      </c>
      <c r="BH34" t="s">
        <v>300</v>
      </c>
      <c r="BI34">
        <v>3253</v>
      </c>
      <c r="BJ34">
        <v>1</v>
      </c>
      <c r="BK34" t="s">
        <v>220</v>
      </c>
      <c r="BL34" t="s">
        <v>174</v>
      </c>
      <c r="BM34">
        <v>0.86555555555555552</v>
      </c>
      <c r="BN34" t="s">
        <v>68</v>
      </c>
      <c r="BO34" t="s">
        <v>176</v>
      </c>
      <c r="BP34">
        <v>2570.5360000000001</v>
      </c>
    </row>
    <row r="35" spans="1:68" ht="16.5">
      <c r="A35" s="125" t="str">
        <f t="shared" si="0"/>
        <v>선진여객</v>
      </c>
      <c r="B35" s="126" t="str">
        <f t="shared" si="17"/>
        <v>김동건</v>
      </c>
      <c r="C35" s="127" t="str">
        <f t="shared" si="1"/>
        <v>A</v>
      </c>
      <c r="D35" s="128">
        <f t="shared" si="2"/>
        <v>0.97074074074074068</v>
      </c>
      <c r="E35" s="129">
        <f t="shared" si="3"/>
        <v>6117</v>
      </c>
      <c r="F35" s="130" t="str">
        <f t="shared" si="4"/>
        <v>80</v>
      </c>
      <c r="G35" s="131" t="str">
        <f t="shared" si="5"/>
        <v>78바1152</v>
      </c>
      <c r="H35" s="132">
        <f t="shared" si="6"/>
        <v>1</v>
      </c>
      <c r="I35" s="133">
        <f t="shared" si="7"/>
        <v>1569.7329999999999</v>
      </c>
      <c r="J35" s="134">
        <f t="shared" si="8"/>
        <v>4.3567631251907558E-3</v>
      </c>
      <c r="K35" s="134">
        <f t="shared" si="9"/>
        <v>0.34945890125164991</v>
      </c>
      <c r="L35" s="134">
        <f t="shared" si="10"/>
        <v>0.16499621273171935</v>
      </c>
      <c r="M35" s="135">
        <f t="shared" si="11"/>
        <v>10.057</v>
      </c>
      <c r="N35" s="136">
        <f t="shared" si="12"/>
        <v>0.38223060864490971</v>
      </c>
      <c r="O35" s="136">
        <f t="shared" si="13"/>
        <v>22.742721214372125</v>
      </c>
      <c r="P35" s="218">
        <f t="shared" si="14"/>
        <v>0</v>
      </c>
      <c r="Q35" s="219">
        <f t="shared" si="15"/>
        <v>6</v>
      </c>
      <c r="R35" s="219">
        <f t="shared" si="16"/>
        <v>357</v>
      </c>
      <c r="T35">
        <v>516</v>
      </c>
      <c r="U35">
        <v>6117</v>
      </c>
      <c r="V35" t="s">
        <v>302</v>
      </c>
      <c r="W35">
        <v>1569.7329999999999</v>
      </c>
      <c r="X35">
        <v>598.97699999999998</v>
      </c>
      <c r="Y35">
        <v>2.621</v>
      </c>
      <c r="Z35">
        <v>10.057</v>
      </c>
      <c r="AA35">
        <v>104.364407</v>
      </c>
      <c r="AB35">
        <v>0.45469100000000001</v>
      </c>
      <c r="AC35">
        <v>36.471071000000002</v>
      </c>
      <c r="AD35" s="1">
        <v>259</v>
      </c>
      <c r="AE35">
        <v>6</v>
      </c>
      <c r="AF35">
        <v>357</v>
      </c>
      <c r="AG35">
        <v>65</v>
      </c>
      <c r="AH35">
        <v>15.040884</v>
      </c>
      <c r="AI35">
        <v>11</v>
      </c>
      <c r="AJ35">
        <v>0</v>
      </c>
      <c r="AK35">
        <v>0</v>
      </c>
      <c r="AL35">
        <v>0</v>
      </c>
      <c r="AM35" t="s">
        <v>303</v>
      </c>
      <c r="AN35" t="s">
        <v>707</v>
      </c>
      <c r="AO35">
        <v>1569.7329999999999</v>
      </c>
      <c r="AR35" t="s">
        <v>116</v>
      </c>
      <c r="AS35" t="s">
        <v>120</v>
      </c>
      <c r="AT35" t="s">
        <v>240</v>
      </c>
      <c r="AU35" t="s">
        <v>302</v>
      </c>
      <c r="AV35" t="s">
        <v>48</v>
      </c>
      <c r="AW35">
        <v>1</v>
      </c>
      <c r="BB35">
        <v>0.97074074074074068</v>
      </c>
      <c r="BC35" t="s">
        <v>597</v>
      </c>
      <c r="BF35" t="s">
        <v>116</v>
      </c>
      <c r="BG35" t="s">
        <v>120</v>
      </c>
      <c r="BH35" t="s">
        <v>302</v>
      </c>
      <c r="BI35">
        <v>6117</v>
      </c>
      <c r="BJ35">
        <v>1</v>
      </c>
      <c r="BK35" t="s">
        <v>240</v>
      </c>
      <c r="BL35" t="s">
        <v>174</v>
      </c>
      <c r="BM35">
        <v>0.97074074074074068</v>
      </c>
      <c r="BN35" t="s">
        <v>597</v>
      </c>
      <c r="BO35" t="s">
        <v>598</v>
      </c>
      <c r="BP35">
        <v>1569.7329999999999</v>
      </c>
    </row>
    <row r="36" spans="1:68" ht="16.5">
      <c r="A36" s="108" t="str">
        <f t="shared" si="0"/>
        <v>선진여객</v>
      </c>
      <c r="B36" s="109" t="str">
        <f t="shared" si="17"/>
        <v>김동우</v>
      </c>
      <c r="C36" s="110" t="str">
        <f t="shared" si="1"/>
        <v>C</v>
      </c>
      <c r="D36" s="111">
        <f t="shared" si="2"/>
        <v>0.89222222222222214</v>
      </c>
      <c r="E36" s="112">
        <f t="shared" si="3"/>
        <v>4202</v>
      </c>
      <c r="F36" s="113" t="str">
        <f t="shared" si="4"/>
        <v>80</v>
      </c>
      <c r="G36" s="114" t="str">
        <f t="shared" si="5"/>
        <v>78바1145</v>
      </c>
      <c r="H36" s="115">
        <f t="shared" si="6"/>
        <v>1</v>
      </c>
      <c r="I36" s="116">
        <f t="shared" si="7"/>
        <v>2372.2640000000001</v>
      </c>
      <c r="J36" s="117">
        <f t="shared" si="8"/>
        <v>6.4331463862118748E-3</v>
      </c>
      <c r="K36" s="117">
        <f t="shared" si="9"/>
        <v>0.37764403264768043</v>
      </c>
      <c r="L36" s="117">
        <f t="shared" si="10"/>
        <v>0.26936293768315833</v>
      </c>
      <c r="M36" s="118">
        <f t="shared" si="11"/>
        <v>13.414</v>
      </c>
      <c r="N36" s="119">
        <f t="shared" si="12"/>
        <v>0.12646147309068467</v>
      </c>
      <c r="O36" s="119">
        <f t="shared" si="13"/>
        <v>27.990139377404873</v>
      </c>
      <c r="P36" s="220">
        <f t="shared" si="14"/>
        <v>0</v>
      </c>
      <c r="Q36" s="221">
        <f t="shared" si="15"/>
        <v>3</v>
      </c>
      <c r="R36" s="221">
        <f t="shared" si="16"/>
        <v>664</v>
      </c>
      <c r="T36">
        <v>516</v>
      </c>
      <c r="U36">
        <v>4202</v>
      </c>
      <c r="V36" t="s">
        <v>304</v>
      </c>
      <c r="W36">
        <v>2372.2640000000001</v>
      </c>
      <c r="X36">
        <v>984.75699999999995</v>
      </c>
      <c r="Y36">
        <v>2.4089999999999998</v>
      </c>
      <c r="Z36">
        <v>13.414</v>
      </c>
      <c r="AA36">
        <v>148.05523500000001</v>
      </c>
      <c r="AB36">
        <v>0.952461</v>
      </c>
      <c r="AC36">
        <v>55.912176000000002</v>
      </c>
      <c r="AD36" s="1">
        <v>639</v>
      </c>
      <c r="AE36">
        <v>3</v>
      </c>
      <c r="AF36">
        <v>664</v>
      </c>
      <c r="AG36">
        <v>78</v>
      </c>
      <c r="AH36">
        <v>16.022829999999999</v>
      </c>
      <c r="AI36">
        <v>2218.3000000000002</v>
      </c>
      <c r="AJ36">
        <v>0</v>
      </c>
      <c r="AK36">
        <v>0</v>
      </c>
      <c r="AL36">
        <v>0</v>
      </c>
      <c r="AM36" t="s">
        <v>305</v>
      </c>
      <c r="AN36" t="s">
        <v>708</v>
      </c>
      <c r="AO36">
        <v>2372.2640000000001</v>
      </c>
      <c r="AR36" t="s">
        <v>116</v>
      </c>
      <c r="AS36" t="s">
        <v>120</v>
      </c>
      <c r="AT36" t="s">
        <v>234</v>
      </c>
      <c r="AU36" t="s">
        <v>304</v>
      </c>
      <c r="AV36" t="s">
        <v>48</v>
      </c>
      <c r="AW36">
        <v>1</v>
      </c>
      <c r="BB36">
        <v>0.89222222222222214</v>
      </c>
      <c r="BC36" t="s">
        <v>68</v>
      </c>
      <c r="BF36" t="s">
        <v>116</v>
      </c>
      <c r="BG36" t="s">
        <v>120</v>
      </c>
      <c r="BH36" t="s">
        <v>304</v>
      </c>
      <c r="BI36">
        <v>4202</v>
      </c>
      <c r="BJ36">
        <v>1</v>
      </c>
      <c r="BK36" t="s">
        <v>234</v>
      </c>
      <c r="BL36" t="s">
        <v>174</v>
      </c>
      <c r="BM36">
        <v>0.89222222222222214</v>
      </c>
      <c r="BN36" t="s">
        <v>68</v>
      </c>
      <c r="BO36" t="s">
        <v>176</v>
      </c>
      <c r="BP36">
        <v>2372.2640000000001</v>
      </c>
    </row>
    <row r="37" spans="1:68" ht="16.5">
      <c r="A37" s="125" t="str">
        <f t="shared" ref="A37:A68" si="18">BF37</f>
        <v>선진여객</v>
      </c>
      <c r="B37" s="126" t="str">
        <f t="shared" si="17"/>
        <v>김동일</v>
      </c>
      <c r="C37" s="127" t="str">
        <f t="shared" ref="C37:C68" si="19">BN37</f>
        <v>B</v>
      </c>
      <c r="D37" s="128">
        <f t="shared" ref="D37:D68" si="20">BM37</f>
        <v>0.90999999999999992</v>
      </c>
      <c r="E37" s="129">
        <f t="shared" ref="E37:E68" si="21">U37</f>
        <v>6010</v>
      </c>
      <c r="F37" s="130" t="str">
        <f t="shared" ref="F37:F68" si="22">BG37</f>
        <v>80</v>
      </c>
      <c r="G37" s="131" t="str">
        <f t="shared" ref="G37:G68" si="23">BK37</f>
        <v>78바1146</v>
      </c>
      <c r="H37" s="132">
        <f t="shared" ref="H37:H68" si="24">BJ37</f>
        <v>1</v>
      </c>
      <c r="I37" s="133">
        <f t="shared" ref="I37:I68" si="25">BP37</f>
        <v>2329.5520000000001</v>
      </c>
      <c r="J37" s="134">
        <f t="shared" ref="J37:J68" si="26">AB37/AA37</f>
        <v>6.115746931033117E-3</v>
      </c>
      <c r="K37" s="134">
        <f t="shared" ref="K37:K68" si="27">AC37/AA37</f>
        <v>0.36174693755728871</v>
      </c>
      <c r="L37" s="134">
        <f t="shared" ref="L37:L68" si="28">AD37/I37</f>
        <v>0.21720914579283912</v>
      </c>
      <c r="M37" s="135">
        <f t="shared" ref="M37:M68" si="29">Z37</f>
        <v>10.939</v>
      </c>
      <c r="N37" s="136">
        <f t="shared" ref="N37:N68" si="30">AE37*100/W37</f>
        <v>0.30048696058297902</v>
      </c>
      <c r="O37" s="136">
        <f t="shared" ref="O37:O68" si="31">AF37*100/W37</f>
        <v>18.072144343633454</v>
      </c>
      <c r="P37" s="218">
        <f t="shared" ref="P37:P68" si="32">AK37</f>
        <v>1</v>
      </c>
      <c r="Q37" s="219">
        <f t="shared" ref="Q37:Q68" si="33">AE37</f>
        <v>7</v>
      </c>
      <c r="R37" s="219">
        <f t="shared" ref="R37:R68" si="34">AF37</f>
        <v>421</v>
      </c>
      <c r="T37">
        <v>516</v>
      </c>
      <c r="U37">
        <v>6010</v>
      </c>
      <c r="V37" t="s">
        <v>306</v>
      </c>
      <c r="W37">
        <v>2329.5520000000001</v>
      </c>
      <c r="X37">
        <v>948.27099999999996</v>
      </c>
      <c r="Y37">
        <v>2.4569999999999999</v>
      </c>
      <c r="Z37">
        <v>10.939</v>
      </c>
      <c r="AA37">
        <v>150.51718299999999</v>
      </c>
      <c r="AB37">
        <v>0.92052500000000004</v>
      </c>
      <c r="AC37">
        <v>54.449129999999997</v>
      </c>
      <c r="AD37" s="1">
        <v>506</v>
      </c>
      <c r="AE37">
        <v>7</v>
      </c>
      <c r="AF37">
        <v>421</v>
      </c>
      <c r="AG37">
        <v>84</v>
      </c>
      <c r="AH37">
        <v>15.476983000000001</v>
      </c>
      <c r="AI37">
        <v>705.1</v>
      </c>
      <c r="AJ37">
        <v>6.3</v>
      </c>
      <c r="AK37">
        <v>1</v>
      </c>
      <c r="AL37">
        <v>57</v>
      </c>
      <c r="AM37" t="s">
        <v>307</v>
      </c>
      <c r="AN37" t="s">
        <v>709</v>
      </c>
      <c r="AO37">
        <v>2329.5520000000001</v>
      </c>
      <c r="AR37" t="s">
        <v>116</v>
      </c>
      <c r="AS37" t="s">
        <v>120</v>
      </c>
      <c r="AT37" t="s">
        <v>235</v>
      </c>
      <c r="AU37" t="s">
        <v>306</v>
      </c>
      <c r="AV37" t="s">
        <v>48</v>
      </c>
      <c r="AW37">
        <v>1</v>
      </c>
      <c r="BB37">
        <v>0.90999999999999992</v>
      </c>
      <c r="BC37" t="s">
        <v>67</v>
      </c>
      <c r="BF37" t="s">
        <v>116</v>
      </c>
      <c r="BG37" t="s">
        <v>120</v>
      </c>
      <c r="BH37" t="s">
        <v>306</v>
      </c>
      <c r="BI37">
        <v>6010</v>
      </c>
      <c r="BJ37">
        <v>1</v>
      </c>
      <c r="BK37" t="s">
        <v>235</v>
      </c>
      <c r="BL37" t="s">
        <v>174</v>
      </c>
      <c r="BM37">
        <v>0.90999999999999992</v>
      </c>
      <c r="BN37" t="s">
        <v>67</v>
      </c>
      <c r="BO37" t="s">
        <v>175</v>
      </c>
      <c r="BP37">
        <v>2329.5520000000001</v>
      </c>
    </row>
    <row r="38" spans="1:68" ht="16.5">
      <c r="A38" s="108" t="str">
        <f t="shared" si="18"/>
        <v>선진여객</v>
      </c>
      <c r="B38" s="109" t="str">
        <f t="shared" si="17"/>
        <v>김동희</v>
      </c>
      <c r="C38" s="110" t="str">
        <f t="shared" si="19"/>
        <v>C</v>
      </c>
      <c r="D38" s="111">
        <f t="shared" si="20"/>
        <v>0.85281857991637933</v>
      </c>
      <c r="E38" s="112">
        <f t="shared" si="21"/>
        <v>4536</v>
      </c>
      <c r="F38" s="113" t="str">
        <f t="shared" si="22"/>
        <v>87</v>
      </c>
      <c r="G38" s="114" t="str">
        <f t="shared" si="23"/>
        <v>73아1418</v>
      </c>
      <c r="H38" s="115">
        <f t="shared" si="24"/>
        <v>2</v>
      </c>
      <c r="I38" s="116">
        <f t="shared" si="25"/>
        <v>2181.2800000000002</v>
      </c>
      <c r="J38" s="117">
        <f t="shared" si="26"/>
        <v>7.1877648657833497E-3</v>
      </c>
      <c r="K38" s="117">
        <f t="shared" si="27"/>
        <v>0.33202451617674317</v>
      </c>
      <c r="L38" s="117">
        <f t="shared" si="28"/>
        <v>0.1008582116922174</v>
      </c>
      <c r="M38" s="118">
        <f t="shared" si="29"/>
        <v>9.9380000000000006</v>
      </c>
      <c r="N38" s="119">
        <f t="shared" si="30"/>
        <v>0</v>
      </c>
      <c r="O38" s="119">
        <f t="shared" si="31"/>
        <v>3.1632802758013638</v>
      </c>
      <c r="P38" s="220">
        <f t="shared" si="32"/>
        <v>1</v>
      </c>
      <c r="Q38" s="221">
        <f t="shared" si="33"/>
        <v>0</v>
      </c>
      <c r="R38" s="221">
        <f t="shared" si="34"/>
        <v>69</v>
      </c>
      <c r="T38">
        <v>516</v>
      </c>
      <c r="U38">
        <v>4536</v>
      </c>
      <c r="V38" t="s">
        <v>308</v>
      </c>
      <c r="W38">
        <v>2181.2800000000002</v>
      </c>
      <c r="X38">
        <v>1023.658</v>
      </c>
      <c r="Y38">
        <v>2.1309999999999998</v>
      </c>
      <c r="Z38">
        <v>9.9380000000000006</v>
      </c>
      <c r="AA38">
        <v>139.739407</v>
      </c>
      <c r="AB38">
        <v>1.0044139999999999</v>
      </c>
      <c r="AC38">
        <v>46.396909000000001</v>
      </c>
      <c r="AD38" s="1">
        <v>220</v>
      </c>
      <c r="AE38">
        <v>0</v>
      </c>
      <c r="AF38">
        <v>69</v>
      </c>
      <c r="AG38">
        <v>80</v>
      </c>
      <c r="AH38">
        <v>15.609626</v>
      </c>
      <c r="AI38">
        <v>762.4</v>
      </c>
      <c r="AJ38">
        <v>0</v>
      </c>
      <c r="AK38">
        <v>1</v>
      </c>
      <c r="AL38">
        <v>35</v>
      </c>
      <c r="AM38" t="s">
        <v>309</v>
      </c>
      <c r="AN38" t="s">
        <v>710</v>
      </c>
      <c r="AO38">
        <v>2052.0450000000001</v>
      </c>
      <c r="AR38" t="s">
        <v>116</v>
      </c>
      <c r="AS38" t="s">
        <v>121</v>
      </c>
      <c r="AT38" t="s">
        <v>259</v>
      </c>
      <c r="AU38" t="s">
        <v>308</v>
      </c>
      <c r="AV38" t="s">
        <v>48</v>
      </c>
      <c r="AW38">
        <v>2</v>
      </c>
      <c r="BB38">
        <v>0.85281857991637933</v>
      </c>
      <c r="BC38" t="s">
        <v>68</v>
      </c>
      <c r="BF38" t="s">
        <v>116</v>
      </c>
      <c r="BG38" t="s">
        <v>121</v>
      </c>
      <c r="BH38" t="s">
        <v>308</v>
      </c>
      <c r="BI38">
        <v>4536</v>
      </c>
      <c r="BJ38">
        <v>2</v>
      </c>
      <c r="BK38" t="s">
        <v>259</v>
      </c>
      <c r="BL38" t="s">
        <v>260</v>
      </c>
      <c r="BM38">
        <v>0.85281857991637933</v>
      </c>
      <c r="BN38" t="s">
        <v>68</v>
      </c>
      <c r="BO38" t="s">
        <v>176</v>
      </c>
      <c r="BP38">
        <v>2181.2800000000002</v>
      </c>
    </row>
    <row r="39" spans="1:68" ht="16.5">
      <c r="A39" s="125" t="str">
        <f t="shared" si="18"/>
        <v>선진여객</v>
      </c>
      <c r="B39" s="126" t="str">
        <f t="shared" si="17"/>
        <v>김복기</v>
      </c>
      <c r="C39" s="127" t="str">
        <f t="shared" si="19"/>
        <v>F</v>
      </c>
      <c r="D39" s="128">
        <f t="shared" si="20"/>
        <v>0.76159999999999994</v>
      </c>
      <c r="E39" s="129">
        <f t="shared" si="21"/>
        <v>4889</v>
      </c>
      <c r="F39" s="130" t="str">
        <f t="shared" si="22"/>
        <v>87</v>
      </c>
      <c r="G39" s="131" t="str">
        <f t="shared" si="23"/>
        <v>73아1419</v>
      </c>
      <c r="H39" s="132">
        <f t="shared" si="24"/>
        <v>1</v>
      </c>
      <c r="I39" s="133">
        <f t="shared" si="25"/>
        <v>2259.5529999999999</v>
      </c>
      <c r="J39" s="134">
        <f t="shared" si="26"/>
        <v>2.3326089063210265E-2</v>
      </c>
      <c r="K39" s="134">
        <f t="shared" si="27"/>
        <v>0.37173133359493976</v>
      </c>
      <c r="L39" s="134">
        <f t="shared" si="28"/>
        <v>0.19472878042692515</v>
      </c>
      <c r="M39" s="135">
        <f t="shared" si="29"/>
        <v>12.664999999999999</v>
      </c>
      <c r="N39" s="136">
        <f t="shared" si="30"/>
        <v>0.13276962301835807</v>
      </c>
      <c r="O39" s="136">
        <f t="shared" si="31"/>
        <v>50.673739452006657</v>
      </c>
      <c r="P39" s="218">
        <f t="shared" si="32"/>
        <v>16</v>
      </c>
      <c r="Q39" s="219">
        <f t="shared" si="33"/>
        <v>3</v>
      </c>
      <c r="R39" s="219">
        <f t="shared" si="34"/>
        <v>1145</v>
      </c>
      <c r="T39">
        <v>516</v>
      </c>
      <c r="U39">
        <v>4889</v>
      </c>
      <c r="V39" t="s">
        <v>310</v>
      </c>
      <c r="W39">
        <v>2259.5529999999999</v>
      </c>
      <c r="X39">
        <v>1186.623</v>
      </c>
      <c r="Y39">
        <v>1.9039999999999999</v>
      </c>
      <c r="Z39">
        <v>12.664999999999999</v>
      </c>
      <c r="AA39">
        <v>149.616637</v>
      </c>
      <c r="AB39">
        <v>3.4899710000000002</v>
      </c>
      <c r="AC39">
        <v>55.617192000000003</v>
      </c>
      <c r="AD39" s="1">
        <v>440</v>
      </c>
      <c r="AE39">
        <v>3</v>
      </c>
      <c r="AF39">
        <v>1145</v>
      </c>
      <c r="AG39">
        <v>85</v>
      </c>
      <c r="AH39">
        <v>15.102283999999999</v>
      </c>
      <c r="AI39">
        <v>1120.5</v>
      </c>
      <c r="AJ39">
        <v>55.2</v>
      </c>
      <c r="AK39">
        <v>16</v>
      </c>
      <c r="AL39">
        <v>3544</v>
      </c>
      <c r="AM39" t="s">
        <v>311</v>
      </c>
      <c r="AN39" t="s">
        <v>711</v>
      </c>
      <c r="AO39">
        <v>2259.5529999999999</v>
      </c>
      <c r="AR39" t="s">
        <v>116</v>
      </c>
      <c r="AS39" t="s">
        <v>121</v>
      </c>
      <c r="AT39" t="s">
        <v>260</v>
      </c>
      <c r="AU39" t="s">
        <v>310</v>
      </c>
      <c r="AV39" t="s">
        <v>48</v>
      </c>
      <c r="AW39">
        <v>1</v>
      </c>
      <c r="BB39">
        <v>0.76159999999999994</v>
      </c>
      <c r="BC39" t="s">
        <v>69</v>
      </c>
      <c r="BF39" t="s">
        <v>116</v>
      </c>
      <c r="BG39" t="s">
        <v>121</v>
      </c>
      <c r="BH39" t="s">
        <v>310</v>
      </c>
      <c r="BI39">
        <v>4889</v>
      </c>
      <c r="BJ39">
        <v>1</v>
      </c>
      <c r="BK39" t="s">
        <v>260</v>
      </c>
      <c r="BL39" t="s">
        <v>174</v>
      </c>
      <c r="BM39">
        <v>0.76159999999999994</v>
      </c>
      <c r="BN39" t="s">
        <v>69</v>
      </c>
      <c r="BO39" t="s">
        <v>186</v>
      </c>
      <c r="BP39">
        <v>2259.5529999999999</v>
      </c>
    </row>
    <row r="40" spans="1:68" ht="16.5">
      <c r="A40" s="108" t="str">
        <f t="shared" si="18"/>
        <v>선진여객</v>
      </c>
      <c r="B40" s="109" t="str">
        <f t="shared" si="17"/>
        <v>김상배</v>
      </c>
      <c r="C40" s="110" t="str">
        <f t="shared" si="19"/>
        <v>D</v>
      </c>
      <c r="D40" s="111">
        <f t="shared" si="20"/>
        <v>0.8407235768317407</v>
      </c>
      <c r="E40" s="112">
        <f t="shared" si="21"/>
        <v>2832</v>
      </c>
      <c r="F40" s="113" t="str">
        <f t="shared" si="22"/>
        <v>72</v>
      </c>
      <c r="G40" s="114" t="str">
        <f t="shared" si="23"/>
        <v>73아1089</v>
      </c>
      <c r="H40" s="115">
        <f t="shared" si="24"/>
        <v>2</v>
      </c>
      <c r="I40" s="116">
        <f t="shared" si="25"/>
        <v>1600.1669999999999</v>
      </c>
      <c r="J40" s="117">
        <f t="shared" si="26"/>
        <v>1.0708605924929863E-2</v>
      </c>
      <c r="K40" s="117">
        <f t="shared" si="27"/>
        <v>0.30357264564413078</v>
      </c>
      <c r="L40" s="117">
        <f t="shared" si="28"/>
        <v>0.1693573233293775</v>
      </c>
      <c r="M40" s="118">
        <f t="shared" si="29"/>
        <v>9.8350000000000009</v>
      </c>
      <c r="N40" s="119">
        <f t="shared" si="30"/>
        <v>6.249347724331273E-2</v>
      </c>
      <c r="O40" s="119">
        <f t="shared" si="31"/>
        <v>5.5619194746548333</v>
      </c>
      <c r="P40" s="220">
        <f t="shared" si="32"/>
        <v>2</v>
      </c>
      <c r="Q40" s="221">
        <f t="shared" si="33"/>
        <v>1</v>
      </c>
      <c r="R40" s="221">
        <f t="shared" si="34"/>
        <v>89</v>
      </c>
      <c r="T40">
        <v>516</v>
      </c>
      <c r="U40">
        <v>2832</v>
      </c>
      <c r="V40" t="s">
        <v>712</v>
      </c>
      <c r="W40">
        <v>1600.1669999999999</v>
      </c>
      <c r="X40">
        <v>899.28200000000004</v>
      </c>
      <c r="Y40">
        <v>1.7789999999999999</v>
      </c>
      <c r="Z40">
        <v>9.8350000000000009</v>
      </c>
      <c r="AA40">
        <v>81.577472</v>
      </c>
      <c r="AB40">
        <v>0.87358100000000005</v>
      </c>
      <c r="AC40">
        <v>24.764689000000001</v>
      </c>
      <c r="AD40" s="1">
        <v>271</v>
      </c>
      <c r="AE40">
        <v>1</v>
      </c>
      <c r="AF40">
        <v>89</v>
      </c>
      <c r="AG40">
        <v>82</v>
      </c>
      <c r="AH40">
        <v>19.615304999999999</v>
      </c>
      <c r="AI40">
        <v>894.2</v>
      </c>
      <c r="AJ40">
        <v>0</v>
      </c>
      <c r="AK40">
        <v>2</v>
      </c>
      <c r="AL40">
        <v>63</v>
      </c>
      <c r="AM40" t="s">
        <v>713</v>
      </c>
      <c r="AN40" t="s">
        <v>714</v>
      </c>
      <c r="AO40">
        <v>1453.6969999999999</v>
      </c>
      <c r="AR40" t="s">
        <v>116</v>
      </c>
      <c r="AS40" t="s">
        <v>119</v>
      </c>
      <c r="AT40" t="s">
        <v>218</v>
      </c>
      <c r="AU40" t="s">
        <v>712</v>
      </c>
      <c r="AV40" t="s">
        <v>212</v>
      </c>
      <c r="AW40">
        <v>2</v>
      </c>
      <c r="BB40">
        <v>0.8407235768317407</v>
      </c>
      <c r="BC40" t="s">
        <v>66</v>
      </c>
      <c r="BF40" t="s">
        <v>116</v>
      </c>
      <c r="BG40" t="s">
        <v>119</v>
      </c>
      <c r="BH40" t="s">
        <v>712</v>
      </c>
      <c r="BI40">
        <v>2832</v>
      </c>
      <c r="BJ40">
        <v>2</v>
      </c>
      <c r="BK40" t="s">
        <v>218</v>
      </c>
      <c r="BL40" t="s">
        <v>223</v>
      </c>
      <c r="BM40">
        <v>0.8407235768317407</v>
      </c>
      <c r="BN40" t="s">
        <v>66</v>
      </c>
      <c r="BO40" t="s">
        <v>177</v>
      </c>
      <c r="BP40">
        <v>1600.1669999999999</v>
      </c>
    </row>
    <row r="41" spans="1:68" ht="16.5">
      <c r="A41" s="125" t="str">
        <f t="shared" si="18"/>
        <v>선진여객</v>
      </c>
      <c r="B41" s="126" t="str">
        <f t="shared" si="17"/>
        <v>김석진</v>
      </c>
      <c r="C41" s="127" t="str">
        <f t="shared" si="19"/>
        <v>A</v>
      </c>
      <c r="D41" s="128">
        <f t="shared" si="20"/>
        <v>0.95834750865237495</v>
      </c>
      <c r="E41" s="129">
        <f t="shared" si="21"/>
        <v>6915</v>
      </c>
      <c r="F41" s="130" t="str">
        <f t="shared" si="22"/>
        <v>80</v>
      </c>
      <c r="G41" s="131" t="str">
        <f t="shared" si="23"/>
        <v>73아1437</v>
      </c>
      <c r="H41" s="132">
        <f t="shared" si="24"/>
        <v>3</v>
      </c>
      <c r="I41" s="133">
        <f t="shared" si="25"/>
        <v>808.053</v>
      </c>
      <c r="J41" s="134">
        <f t="shared" si="26"/>
        <v>2.2406933995019498E-2</v>
      </c>
      <c r="K41" s="134">
        <f t="shared" si="27"/>
        <v>0.34157481755626456</v>
      </c>
      <c r="L41" s="134">
        <f t="shared" si="28"/>
        <v>0.28215970982101424</v>
      </c>
      <c r="M41" s="135">
        <f t="shared" si="29"/>
        <v>10.907</v>
      </c>
      <c r="N41" s="136">
        <f t="shared" si="30"/>
        <v>0.24750851738685459</v>
      </c>
      <c r="O41" s="136">
        <f t="shared" si="31"/>
        <v>13.117951421503292</v>
      </c>
      <c r="P41" s="218">
        <f t="shared" si="32"/>
        <v>1</v>
      </c>
      <c r="Q41" s="219">
        <f t="shared" si="33"/>
        <v>2</v>
      </c>
      <c r="R41" s="219">
        <f t="shared" si="34"/>
        <v>106</v>
      </c>
      <c r="T41">
        <v>516</v>
      </c>
      <c r="U41">
        <v>6915</v>
      </c>
      <c r="V41" t="s">
        <v>312</v>
      </c>
      <c r="W41">
        <v>808.053</v>
      </c>
      <c r="X41">
        <v>311.84800000000001</v>
      </c>
      <c r="Y41">
        <v>2.5910000000000002</v>
      </c>
      <c r="Z41">
        <v>10.907</v>
      </c>
      <c r="AA41">
        <v>51.408862999999997</v>
      </c>
      <c r="AB41">
        <v>1.151915</v>
      </c>
      <c r="AC41">
        <v>17.559972999999999</v>
      </c>
      <c r="AD41" s="1">
        <v>228</v>
      </c>
      <c r="AE41">
        <v>2</v>
      </c>
      <c r="AF41">
        <v>106</v>
      </c>
      <c r="AG41">
        <v>77</v>
      </c>
      <c r="AH41">
        <v>15.718165000000001</v>
      </c>
      <c r="AI41">
        <v>247.4</v>
      </c>
      <c r="AJ41">
        <v>0</v>
      </c>
      <c r="AK41">
        <v>1</v>
      </c>
      <c r="AL41">
        <v>17</v>
      </c>
      <c r="AM41" t="s">
        <v>313</v>
      </c>
      <c r="AN41" t="s">
        <v>715</v>
      </c>
      <c r="AO41">
        <v>681.74900000000002</v>
      </c>
      <c r="AR41" t="s">
        <v>116</v>
      </c>
      <c r="AS41" t="s">
        <v>120</v>
      </c>
      <c r="AT41" t="s">
        <v>226</v>
      </c>
      <c r="AU41" t="s">
        <v>312</v>
      </c>
      <c r="AV41" t="s">
        <v>48</v>
      </c>
      <c r="AW41">
        <v>3</v>
      </c>
      <c r="BB41">
        <v>0.95834750865237495</v>
      </c>
      <c r="BC41" t="s">
        <v>597</v>
      </c>
      <c r="BF41" t="s">
        <v>116</v>
      </c>
      <c r="BG41" t="s">
        <v>120</v>
      </c>
      <c r="BH41" t="s">
        <v>312</v>
      </c>
      <c r="BI41">
        <v>6915</v>
      </c>
      <c r="BJ41">
        <v>3</v>
      </c>
      <c r="BK41" t="s">
        <v>226</v>
      </c>
      <c r="BL41" t="s">
        <v>236</v>
      </c>
      <c r="BM41">
        <v>0.95834750865237495</v>
      </c>
      <c r="BN41" t="s">
        <v>597</v>
      </c>
      <c r="BO41" t="s">
        <v>598</v>
      </c>
      <c r="BP41">
        <v>808.053</v>
      </c>
    </row>
    <row r="42" spans="1:68" ht="16.5">
      <c r="A42" s="108" t="str">
        <f t="shared" si="18"/>
        <v>선진여객</v>
      </c>
      <c r="B42" s="109" t="str">
        <f t="shared" si="17"/>
        <v>김성근</v>
      </c>
      <c r="C42" s="110" t="str">
        <f t="shared" si="19"/>
        <v>D</v>
      </c>
      <c r="D42" s="111">
        <f t="shared" si="20"/>
        <v>0.80960800261564225</v>
      </c>
      <c r="E42" s="112">
        <f t="shared" si="21"/>
        <v>6569</v>
      </c>
      <c r="F42" s="113" t="str">
        <f t="shared" si="22"/>
        <v>87</v>
      </c>
      <c r="G42" s="114" t="str">
        <f t="shared" si="23"/>
        <v>78바1194</v>
      </c>
      <c r="H42" s="115">
        <f t="shared" si="24"/>
        <v>14</v>
      </c>
      <c r="I42" s="116">
        <f t="shared" si="25"/>
        <v>2053.2260000000001</v>
      </c>
      <c r="J42" s="117">
        <f t="shared" si="26"/>
        <v>1.1155963003243596E-2</v>
      </c>
      <c r="K42" s="117">
        <f t="shared" si="27"/>
        <v>0.37962829206056597</v>
      </c>
      <c r="L42" s="117">
        <f t="shared" si="28"/>
        <v>0.27615079879175503</v>
      </c>
      <c r="M42" s="118">
        <f t="shared" si="29"/>
        <v>15.08</v>
      </c>
      <c r="N42" s="119">
        <f t="shared" si="30"/>
        <v>0.5357422904249215</v>
      </c>
      <c r="O42" s="119">
        <f t="shared" si="31"/>
        <v>48.411621516579274</v>
      </c>
      <c r="P42" s="220">
        <f t="shared" si="32"/>
        <v>3</v>
      </c>
      <c r="Q42" s="221">
        <f t="shared" si="33"/>
        <v>11</v>
      </c>
      <c r="R42" s="221">
        <f t="shared" si="34"/>
        <v>994</v>
      </c>
      <c r="T42">
        <v>516</v>
      </c>
      <c r="U42">
        <v>6569</v>
      </c>
      <c r="V42" t="s">
        <v>192</v>
      </c>
      <c r="W42">
        <v>2053.2260000000001</v>
      </c>
      <c r="X42">
        <v>1046.498</v>
      </c>
      <c r="Y42">
        <v>1.962</v>
      </c>
      <c r="Z42">
        <v>15.08</v>
      </c>
      <c r="AA42">
        <v>130.121353</v>
      </c>
      <c r="AB42">
        <v>1.4516290000000001</v>
      </c>
      <c r="AC42">
        <v>49.397747000000003</v>
      </c>
      <c r="AD42" s="1">
        <v>567</v>
      </c>
      <c r="AE42">
        <v>11</v>
      </c>
      <c r="AF42">
        <v>994</v>
      </c>
      <c r="AG42">
        <v>89</v>
      </c>
      <c r="AH42">
        <v>15.779316</v>
      </c>
      <c r="AI42">
        <v>1476.6</v>
      </c>
      <c r="AJ42">
        <v>16.100000000000001</v>
      </c>
      <c r="AK42">
        <v>3</v>
      </c>
      <c r="AL42">
        <v>297</v>
      </c>
      <c r="AM42" t="s">
        <v>314</v>
      </c>
      <c r="AN42" t="s">
        <v>716</v>
      </c>
      <c r="AO42">
        <v>541.70299999999997</v>
      </c>
      <c r="AR42" t="s">
        <v>116</v>
      </c>
      <c r="AS42" t="s">
        <v>121</v>
      </c>
      <c r="AT42" t="s">
        <v>273</v>
      </c>
      <c r="AU42" t="s">
        <v>192</v>
      </c>
      <c r="AV42" t="s">
        <v>48</v>
      </c>
      <c r="AW42">
        <v>14</v>
      </c>
      <c r="BB42">
        <v>0.80960800261564225</v>
      </c>
      <c r="BC42" t="s">
        <v>66</v>
      </c>
      <c r="BF42" t="s">
        <v>116</v>
      </c>
      <c r="BG42" t="s">
        <v>121</v>
      </c>
      <c r="BH42" t="s">
        <v>192</v>
      </c>
      <c r="BI42">
        <v>6569</v>
      </c>
      <c r="BJ42">
        <v>14</v>
      </c>
      <c r="BK42" t="s">
        <v>273</v>
      </c>
      <c r="BL42" t="s">
        <v>276</v>
      </c>
      <c r="BM42">
        <v>0.80960800261564225</v>
      </c>
      <c r="BN42" t="s">
        <v>66</v>
      </c>
      <c r="BO42" t="s">
        <v>177</v>
      </c>
      <c r="BP42">
        <v>2053.2260000000001</v>
      </c>
    </row>
    <row r="43" spans="1:68" ht="16.5">
      <c r="A43" s="125" t="str">
        <f t="shared" si="18"/>
        <v>선진여객</v>
      </c>
      <c r="B43" s="126" t="str">
        <f t="shared" si="17"/>
        <v>김성진</v>
      </c>
      <c r="C43" s="127" t="str">
        <f t="shared" si="19"/>
        <v>F</v>
      </c>
      <c r="D43" s="128">
        <f t="shared" si="20"/>
        <v>0.76148148148148143</v>
      </c>
      <c r="E43" s="129">
        <f t="shared" si="21"/>
        <v>2283</v>
      </c>
      <c r="F43" s="130" t="str">
        <f t="shared" si="22"/>
        <v>72</v>
      </c>
      <c r="G43" s="131" t="str">
        <f t="shared" si="23"/>
        <v>78바1173</v>
      </c>
      <c r="H43" s="132">
        <f t="shared" si="24"/>
        <v>1</v>
      </c>
      <c r="I43" s="133">
        <f t="shared" si="25"/>
        <v>2445.6410000000001</v>
      </c>
      <c r="J43" s="134">
        <f t="shared" si="26"/>
        <v>3.557497579971608E-2</v>
      </c>
      <c r="K43" s="134">
        <f t="shared" si="27"/>
        <v>0.36333839201187812</v>
      </c>
      <c r="L43" s="134">
        <f t="shared" si="28"/>
        <v>0.29481023584409977</v>
      </c>
      <c r="M43" s="135">
        <f t="shared" si="29"/>
        <v>13.37</v>
      </c>
      <c r="N43" s="136">
        <f t="shared" si="30"/>
        <v>0</v>
      </c>
      <c r="O43" s="136">
        <f t="shared" si="31"/>
        <v>24.737890802452199</v>
      </c>
      <c r="P43" s="218">
        <f t="shared" si="32"/>
        <v>24</v>
      </c>
      <c r="Q43" s="219">
        <f t="shared" si="33"/>
        <v>0</v>
      </c>
      <c r="R43" s="219">
        <f t="shared" si="34"/>
        <v>605</v>
      </c>
      <c r="T43">
        <v>516</v>
      </c>
      <c r="U43">
        <v>2283</v>
      </c>
      <c r="V43" t="s">
        <v>193</v>
      </c>
      <c r="W43">
        <v>2445.6410000000001</v>
      </c>
      <c r="X43">
        <v>1189.509</v>
      </c>
      <c r="Y43">
        <v>2.056</v>
      </c>
      <c r="Z43">
        <v>13.37</v>
      </c>
      <c r="AA43">
        <v>142.811341</v>
      </c>
      <c r="AB43">
        <v>5.0805100000000003</v>
      </c>
      <c r="AC43">
        <v>51.888843000000001</v>
      </c>
      <c r="AD43" s="1">
        <v>721</v>
      </c>
      <c r="AE43">
        <v>0</v>
      </c>
      <c r="AF43">
        <v>605</v>
      </c>
      <c r="AG43">
        <v>82</v>
      </c>
      <c r="AH43">
        <v>17.124977000000001</v>
      </c>
      <c r="AI43">
        <v>3252.6</v>
      </c>
      <c r="AJ43">
        <v>8.5</v>
      </c>
      <c r="AK43">
        <v>24</v>
      </c>
      <c r="AL43">
        <v>6382</v>
      </c>
      <c r="AM43" t="s">
        <v>315</v>
      </c>
      <c r="AN43" t="s">
        <v>717</v>
      </c>
      <c r="AO43">
        <v>2445.6410000000001</v>
      </c>
      <c r="AR43" t="s">
        <v>116</v>
      </c>
      <c r="AS43" t="s">
        <v>119</v>
      </c>
      <c r="AT43" t="s">
        <v>219</v>
      </c>
      <c r="AU43" t="s">
        <v>193</v>
      </c>
      <c r="AV43" t="s">
        <v>48</v>
      </c>
      <c r="AW43">
        <v>1</v>
      </c>
      <c r="BB43">
        <v>0.76148148148148143</v>
      </c>
      <c r="BC43" t="s">
        <v>69</v>
      </c>
      <c r="BF43" t="s">
        <v>116</v>
      </c>
      <c r="BG43" t="s">
        <v>119</v>
      </c>
      <c r="BH43" t="s">
        <v>193</v>
      </c>
      <c r="BI43">
        <v>2283</v>
      </c>
      <c r="BJ43">
        <v>1</v>
      </c>
      <c r="BK43" t="s">
        <v>219</v>
      </c>
      <c r="BL43" t="s">
        <v>174</v>
      </c>
      <c r="BM43">
        <v>0.76148148148148143</v>
      </c>
      <c r="BN43" t="s">
        <v>69</v>
      </c>
      <c r="BO43" t="s">
        <v>186</v>
      </c>
      <c r="BP43">
        <v>2445.6410000000001</v>
      </c>
    </row>
    <row r="44" spans="1:68" ht="16.5">
      <c r="A44" s="108" t="str">
        <f t="shared" si="18"/>
        <v>선진여객</v>
      </c>
      <c r="B44" s="109" t="str">
        <f t="shared" si="17"/>
        <v>김성현</v>
      </c>
      <c r="C44" s="110" t="str">
        <f t="shared" si="19"/>
        <v>B</v>
      </c>
      <c r="D44" s="111">
        <f t="shared" si="20"/>
        <v>0.9192307692307693</v>
      </c>
      <c r="E44" s="112">
        <f t="shared" si="21"/>
        <v>7542</v>
      </c>
      <c r="F44" s="113" t="str">
        <f t="shared" si="22"/>
        <v>80</v>
      </c>
      <c r="G44" s="114" t="str">
        <f t="shared" si="23"/>
        <v>78바1139</v>
      </c>
      <c r="H44" s="115">
        <f t="shared" si="24"/>
        <v>1</v>
      </c>
      <c r="I44" s="116">
        <f t="shared" si="25"/>
        <v>2236.8420000000001</v>
      </c>
      <c r="J44" s="117">
        <f t="shared" si="26"/>
        <v>6.0669389332942258E-3</v>
      </c>
      <c r="K44" s="117">
        <f t="shared" si="27"/>
        <v>0.36051362560883216</v>
      </c>
      <c r="L44" s="117">
        <f t="shared" si="28"/>
        <v>0.28254118976664422</v>
      </c>
      <c r="M44" s="118">
        <f t="shared" si="29"/>
        <v>10.675000000000001</v>
      </c>
      <c r="N44" s="119">
        <f t="shared" si="30"/>
        <v>0.49176472902422252</v>
      </c>
      <c r="O44" s="119">
        <f t="shared" si="31"/>
        <v>5.454117903723195</v>
      </c>
      <c r="P44" s="220">
        <f t="shared" si="32"/>
        <v>3</v>
      </c>
      <c r="Q44" s="221">
        <f t="shared" si="33"/>
        <v>11</v>
      </c>
      <c r="R44" s="221">
        <f t="shared" si="34"/>
        <v>122</v>
      </c>
      <c r="T44">
        <v>516</v>
      </c>
      <c r="U44">
        <v>7542</v>
      </c>
      <c r="V44" t="s">
        <v>316</v>
      </c>
      <c r="W44">
        <v>2236.8420000000001</v>
      </c>
      <c r="X44">
        <v>935.95500000000004</v>
      </c>
      <c r="Y44">
        <v>2.39</v>
      </c>
      <c r="Z44">
        <v>10.675000000000001</v>
      </c>
      <c r="AA44">
        <v>147.96770000000001</v>
      </c>
      <c r="AB44">
        <v>0.89771100000000004</v>
      </c>
      <c r="AC44">
        <v>53.344372</v>
      </c>
      <c r="AD44" s="1">
        <v>632</v>
      </c>
      <c r="AE44">
        <v>11</v>
      </c>
      <c r="AF44">
        <v>122</v>
      </c>
      <c r="AG44">
        <v>79</v>
      </c>
      <c r="AH44">
        <v>15.117096</v>
      </c>
      <c r="AI44">
        <v>187.4</v>
      </c>
      <c r="AJ44">
        <v>0</v>
      </c>
      <c r="AK44">
        <v>3</v>
      </c>
      <c r="AL44">
        <v>16</v>
      </c>
      <c r="AM44" t="s">
        <v>317</v>
      </c>
      <c r="AN44" t="s">
        <v>718</v>
      </c>
      <c r="AO44">
        <v>2236.8420000000001</v>
      </c>
      <c r="AR44" t="s">
        <v>116</v>
      </c>
      <c r="AS44" t="s">
        <v>120</v>
      </c>
      <c r="AT44" t="s">
        <v>230</v>
      </c>
      <c r="AU44" t="s">
        <v>316</v>
      </c>
      <c r="AV44" t="s">
        <v>48</v>
      </c>
      <c r="AW44">
        <v>1</v>
      </c>
      <c r="BB44">
        <v>0.9192307692307693</v>
      </c>
      <c r="BC44" t="s">
        <v>67</v>
      </c>
      <c r="BF44" t="s">
        <v>116</v>
      </c>
      <c r="BG44" t="s">
        <v>120</v>
      </c>
      <c r="BH44" t="s">
        <v>316</v>
      </c>
      <c r="BI44">
        <v>7542</v>
      </c>
      <c r="BJ44">
        <v>1</v>
      </c>
      <c r="BK44" t="s">
        <v>230</v>
      </c>
      <c r="BL44" t="s">
        <v>174</v>
      </c>
      <c r="BM44">
        <v>0.9192307692307693</v>
      </c>
      <c r="BN44" t="s">
        <v>67</v>
      </c>
      <c r="BO44" t="s">
        <v>175</v>
      </c>
      <c r="BP44">
        <v>2236.8420000000001</v>
      </c>
    </row>
    <row r="45" spans="1:68" ht="16.5">
      <c r="A45" s="125" t="str">
        <f t="shared" si="18"/>
        <v>선진여객</v>
      </c>
      <c r="B45" s="126" t="str">
        <f t="shared" si="17"/>
        <v>김성환</v>
      </c>
      <c r="C45" s="127" t="str">
        <f t="shared" si="19"/>
        <v>D</v>
      </c>
      <c r="D45" s="128">
        <f t="shared" si="20"/>
        <v>0.82599999999999996</v>
      </c>
      <c r="E45" s="129">
        <f t="shared" si="21"/>
        <v>7866</v>
      </c>
      <c r="F45" s="130" t="str">
        <f t="shared" si="22"/>
        <v>87</v>
      </c>
      <c r="G45" s="131" t="str">
        <f t="shared" si="23"/>
        <v>78바1187</v>
      </c>
      <c r="H45" s="132">
        <f t="shared" si="24"/>
        <v>1</v>
      </c>
      <c r="I45" s="133">
        <f t="shared" si="25"/>
        <v>2103.027</v>
      </c>
      <c r="J45" s="134">
        <f t="shared" si="26"/>
        <v>3.6806749997087694E-3</v>
      </c>
      <c r="K45" s="134">
        <f t="shared" si="27"/>
        <v>0.34886740463692606</v>
      </c>
      <c r="L45" s="134">
        <f t="shared" si="28"/>
        <v>0.17974091630777922</v>
      </c>
      <c r="M45" s="135">
        <f t="shared" si="29"/>
        <v>10.618</v>
      </c>
      <c r="N45" s="136">
        <f t="shared" si="30"/>
        <v>4.7550506959729948E-2</v>
      </c>
      <c r="O45" s="136">
        <f t="shared" si="31"/>
        <v>31.953940676938526</v>
      </c>
      <c r="P45" s="218">
        <f t="shared" si="32"/>
        <v>0</v>
      </c>
      <c r="Q45" s="219">
        <f t="shared" si="33"/>
        <v>1</v>
      </c>
      <c r="R45" s="219">
        <f t="shared" si="34"/>
        <v>672</v>
      </c>
      <c r="T45">
        <v>516</v>
      </c>
      <c r="U45">
        <v>7866</v>
      </c>
      <c r="V45" t="s">
        <v>318</v>
      </c>
      <c r="W45">
        <v>2103.027</v>
      </c>
      <c r="X45">
        <v>1018.65</v>
      </c>
      <c r="Y45">
        <v>2.0649999999999999</v>
      </c>
      <c r="Z45">
        <v>10.618</v>
      </c>
      <c r="AA45">
        <v>128.592174</v>
      </c>
      <c r="AB45">
        <v>0.473306</v>
      </c>
      <c r="AC45">
        <v>44.861618</v>
      </c>
      <c r="AD45" s="1">
        <v>378</v>
      </c>
      <c r="AE45">
        <v>1</v>
      </c>
      <c r="AF45">
        <v>672</v>
      </c>
      <c r="AG45">
        <v>90</v>
      </c>
      <c r="AH45">
        <v>16.354237000000001</v>
      </c>
      <c r="AI45">
        <v>896.4</v>
      </c>
      <c r="AJ45">
        <v>32.9</v>
      </c>
      <c r="AK45">
        <v>0</v>
      </c>
      <c r="AL45">
        <v>0</v>
      </c>
      <c r="AM45" t="s">
        <v>319</v>
      </c>
      <c r="AN45" t="s">
        <v>719</v>
      </c>
      <c r="AO45">
        <v>2103.027</v>
      </c>
      <c r="AR45" t="s">
        <v>116</v>
      </c>
      <c r="AS45" t="s">
        <v>121</v>
      </c>
      <c r="AT45" t="s">
        <v>270</v>
      </c>
      <c r="AU45" t="s">
        <v>318</v>
      </c>
      <c r="AV45" t="s">
        <v>48</v>
      </c>
      <c r="AW45">
        <v>1</v>
      </c>
      <c r="BB45">
        <v>0.82599999999999996</v>
      </c>
      <c r="BC45" t="s">
        <v>66</v>
      </c>
      <c r="BF45" t="s">
        <v>116</v>
      </c>
      <c r="BG45" t="s">
        <v>121</v>
      </c>
      <c r="BH45" t="s">
        <v>318</v>
      </c>
      <c r="BI45">
        <v>7866</v>
      </c>
      <c r="BJ45">
        <v>1</v>
      </c>
      <c r="BK45" t="s">
        <v>270</v>
      </c>
      <c r="BL45" t="s">
        <v>174</v>
      </c>
      <c r="BM45">
        <v>0.82599999999999996</v>
      </c>
      <c r="BN45" t="s">
        <v>66</v>
      </c>
      <c r="BO45" t="s">
        <v>177</v>
      </c>
      <c r="BP45">
        <v>2103.027</v>
      </c>
    </row>
    <row r="46" spans="1:68" ht="16.5">
      <c r="A46" s="108" t="str">
        <f t="shared" si="18"/>
        <v>선진여객</v>
      </c>
      <c r="B46" s="109" t="str">
        <f t="shared" si="17"/>
        <v>김양현</v>
      </c>
      <c r="C46" s="110" t="str">
        <f t="shared" si="19"/>
        <v>D</v>
      </c>
      <c r="D46" s="111">
        <f t="shared" si="20"/>
        <v>0.81761904761904758</v>
      </c>
      <c r="E46" s="112">
        <f t="shared" si="21"/>
        <v>1087</v>
      </c>
      <c r="F46" s="113" t="str">
        <f t="shared" si="22"/>
        <v>87</v>
      </c>
      <c r="G46" s="114" t="str">
        <f t="shared" si="23"/>
        <v>70바3824</v>
      </c>
      <c r="H46" s="115">
        <f t="shared" si="24"/>
        <v>1</v>
      </c>
      <c r="I46" s="116">
        <f t="shared" si="25"/>
        <v>1158.6890000000001</v>
      </c>
      <c r="J46" s="117">
        <f t="shared" si="26"/>
        <v>8.2913795940490163E-3</v>
      </c>
      <c r="K46" s="117">
        <f t="shared" si="27"/>
        <v>0.38838367053541129</v>
      </c>
      <c r="L46" s="117">
        <f t="shared" si="28"/>
        <v>0.33486120952214093</v>
      </c>
      <c r="M46" s="118">
        <f t="shared" si="29"/>
        <v>18.087</v>
      </c>
      <c r="N46" s="119">
        <f t="shared" si="30"/>
        <v>8.630443544385076E-2</v>
      </c>
      <c r="O46" s="119">
        <f t="shared" si="31"/>
        <v>10.874358865925196</v>
      </c>
      <c r="P46" s="220">
        <f t="shared" si="32"/>
        <v>4</v>
      </c>
      <c r="Q46" s="221">
        <f t="shared" si="33"/>
        <v>1</v>
      </c>
      <c r="R46" s="221">
        <f t="shared" si="34"/>
        <v>126</v>
      </c>
      <c r="T46">
        <v>516</v>
      </c>
      <c r="U46">
        <v>1087</v>
      </c>
      <c r="V46" t="s">
        <v>320</v>
      </c>
      <c r="W46">
        <v>1158.6890000000001</v>
      </c>
      <c r="X46">
        <v>675.005</v>
      </c>
      <c r="Y46">
        <v>1.7170000000000001</v>
      </c>
      <c r="Z46">
        <v>18.087</v>
      </c>
      <c r="AA46">
        <v>70.921369999999996</v>
      </c>
      <c r="AB46">
        <v>0.588036</v>
      </c>
      <c r="AC46">
        <v>27.544702000000001</v>
      </c>
      <c r="AD46" s="1">
        <v>388</v>
      </c>
      <c r="AE46">
        <v>1</v>
      </c>
      <c r="AF46">
        <v>126</v>
      </c>
      <c r="AG46">
        <v>78</v>
      </c>
      <c r="AH46">
        <v>16.337655999999999</v>
      </c>
      <c r="AI46">
        <v>1015.7</v>
      </c>
      <c r="AJ46">
        <v>0</v>
      </c>
      <c r="AK46">
        <v>4</v>
      </c>
      <c r="AL46">
        <v>620</v>
      </c>
      <c r="AM46" t="s">
        <v>321</v>
      </c>
      <c r="AN46" t="s">
        <v>720</v>
      </c>
      <c r="AO46">
        <v>1158.6890000000001</v>
      </c>
      <c r="AR46" t="s">
        <v>116</v>
      </c>
      <c r="AS46" t="s">
        <v>121</v>
      </c>
      <c r="AT46" t="s">
        <v>249</v>
      </c>
      <c r="AU46" t="s">
        <v>320</v>
      </c>
      <c r="AV46" t="s">
        <v>48</v>
      </c>
      <c r="AW46">
        <v>1</v>
      </c>
      <c r="BB46">
        <v>0.81761904761904758</v>
      </c>
      <c r="BC46" t="s">
        <v>66</v>
      </c>
      <c r="BF46" t="s">
        <v>116</v>
      </c>
      <c r="BG46" t="s">
        <v>121</v>
      </c>
      <c r="BH46" t="s">
        <v>320</v>
      </c>
      <c r="BI46">
        <v>1087</v>
      </c>
      <c r="BJ46">
        <v>1</v>
      </c>
      <c r="BK46" t="s">
        <v>249</v>
      </c>
      <c r="BL46" t="s">
        <v>174</v>
      </c>
      <c r="BM46">
        <v>0.81761904761904758</v>
      </c>
      <c r="BN46" t="s">
        <v>66</v>
      </c>
      <c r="BO46" t="s">
        <v>177</v>
      </c>
      <c r="BP46">
        <v>1158.6890000000001</v>
      </c>
    </row>
    <row r="47" spans="1:68" ht="16.5">
      <c r="A47" s="125" t="str">
        <f t="shared" si="18"/>
        <v>선진여객</v>
      </c>
      <c r="B47" s="126" t="str">
        <f t="shared" si="17"/>
        <v>김용록</v>
      </c>
      <c r="C47" s="127" t="str">
        <f t="shared" si="19"/>
        <v>F</v>
      </c>
      <c r="D47" s="128">
        <f t="shared" si="20"/>
        <v>0.7756739113019101</v>
      </c>
      <c r="E47" s="129">
        <f t="shared" si="21"/>
        <v>4214</v>
      </c>
      <c r="F47" s="130" t="str">
        <f t="shared" si="22"/>
        <v>87</v>
      </c>
      <c r="G47" s="131" t="str">
        <f t="shared" si="23"/>
        <v>78바1187</v>
      </c>
      <c r="H47" s="132">
        <f t="shared" si="24"/>
        <v>10</v>
      </c>
      <c r="I47" s="133">
        <f t="shared" si="25"/>
        <v>1732.883</v>
      </c>
      <c r="J47" s="134">
        <f t="shared" si="26"/>
        <v>2.0874558656417887E-2</v>
      </c>
      <c r="K47" s="134">
        <f t="shared" si="27"/>
        <v>0.40267859062035594</v>
      </c>
      <c r="L47" s="134">
        <f t="shared" si="28"/>
        <v>0.23486871300601367</v>
      </c>
      <c r="M47" s="135">
        <f t="shared" si="29"/>
        <v>16.193999999999999</v>
      </c>
      <c r="N47" s="136">
        <f t="shared" si="30"/>
        <v>0.51936570443590246</v>
      </c>
      <c r="O47" s="136">
        <f t="shared" si="31"/>
        <v>29.37301595087493</v>
      </c>
      <c r="P47" s="218">
        <f t="shared" si="32"/>
        <v>3</v>
      </c>
      <c r="Q47" s="219">
        <f t="shared" si="33"/>
        <v>9</v>
      </c>
      <c r="R47" s="219">
        <f t="shared" si="34"/>
        <v>509</v>
      </c>
      <c r="T47">
        <v>516</v>
      </c>
      <c r="U47">
        <v>4214</v>
      </c>
      <c r="V47" t="s">
        <v>322</v>
      </c>
      <c r="W47">
        <v>1732.883</v>
      </c>
      <c r="X47">
        <v>950.88400000000001</v>
      </c>
      <c r="Y47">
        <v>1.8220000000000001</v>
      </c>
      <c r="Z47">
        <v>16.193999999999999</v>
      </c>
      <c r="AA47">
        <v>115.14413500000001</v>
      </c>
      <c r="AB47">
        <v>2.4035829999999998</v>
      </c>
      <c r="AC47">
        <v>46.366078000000002</v>
      </c>
      <c r="AD47" s="1">
        <v>407</v>
      </c>
      <c r="AE47">
        <v>9</v>
      </c>
      <c r="AF47">
        <v>509</v>
      </c>
      <c r="AG47">
        <v>86</v>
      </c>
      <c r="AH47">
        <v>15.049685</v>
      </c>
      <c r="AI47">
        <v>864.1</v>
      </c>
      <c r="AJ47">
        <v>1</v>
      </c>
      <c r="AK47">
        <v>3</v>
      </c>
      <c r="AL47">
        <v>270</v>
      </c>
      <c r="AM47" t="s">
        <v>323</v>
      </c>
      <c r="AN47" t="s">
        <v>721</v>
      </c>
      <c r="AO47">
        <v>335.53899999999999</v>
      </c>
      <c r="AR47" t="s">
        <v>116</v>
      </c>
      <c r="AS47" t="s">
        <v>121</v>
      </c>
      <c r="AT47" t="s">
        <v>270</v>
      </c>
      <c r="AU47" t="s">
        <v>322</v>
      </c>
      <c r="AV47" t="s">
        <v>48</v>
      </c>
      <c r="AW47">
        <v>10</v>
      </c>
      <c r="BB47">
        <v>0.7756739113019101</v>
      </c>
      <c r="BC47" t="s">
        <v>69</v>
      </c>
      <c r="BF47" t="s">
        <v>116</v>
      </c>
      <c r="BG47" t="s">
        <v>121</v>
      </c>
      <c r="BH47" t="s">
        <v>322</v>
      </c>
      <c r="BI47">
        <v>4214</v>
      </c>
      <c r="BJ47">
        <v>10</v>
      </c>
      <c r="BK47" t="s">
        <v>270</v>
      </c>
      <c r="BL47" t="s">
        <v>274</v>
      </c>
      <c r="BM47">
        <v>0.7756739113019101</v>
      </c>
      <c r="BN47" t="s">
        <v>69</v>
      </c>
      <c r="BO47" t="s">
        <v>186</v>
      </c>
      <c r="BP47">
        <v>1732.883</v>
      </c>
    </row>
    <row r="48" spans="1:68" ht="16.5">
      <c r="A48" s="108" t="str">
        <f t="shared" si="18"/>
        <v>선진여객</v>
      </c>
      <c r="B48" s="109" t="str">
        <f t="shared" si="17"/>
        <v>김용삼</v>
      </c>
      <c r="C48" s="110" t="str">
        <f t="shared" si="19"/>
        <v>A</v>
      </c>
      <c r="D48" s="111">
        <f t="shared" si="20"/>
        <v>0.96935765945865537</v>
      </c>
      <c r="E48" s="112">
        <f t="shared" si="21"/>
        <v>7713</v>
      </c>
      <c r="F48" s="113" t="str">
        <f t="shared" si="22"/>
        <v>80</v>
      </c>
      <c r="G48" s="114" t="str">
        <f t="shared" si="23"/>
        <v>78바1138</v>
      </c>
      <c r="H48" s="115">
        <f t="shared" si="24"/>
        <v>15</v>
      </c>
      <c r="I48" s="116">
        <f t="shared" si="25"/>
        <v>2177.8279999999995</v>
      </c>
      <c r="J48" s="117">
        <f t="shared" si="26"/>
        <v>1.33564773655576E-2</v>
      </c>
      <c r="K48" s="117">
        <f t="shared" si="27"/>
        <v>0.36357568889301239</v>
      </c>
      <c r="L48" s="117">
        <f t="shared" si="28"/>
        <v>0.26081031192545973</v>
      </c>
      <c r="M48" s="118">
        <f t="shared" si="29"/>
        <v>8.8160000000000007</v>
      </c>
      <c r="N48" s="119">
        <f t="shared" si="30"/>
        <v>0.36733846750064741</v>
      </c>
      <c r="O48" s="119">
        <f t="shared" si="31"/>
        <v>6.7957616487619772</v>
      </c>
      <c r="P48" s="220">
        <f t="shared" si="32"/>
        <v>11</v>
      </c>
      <c r="Q48" s="221">
        <f t="shared" si="33"/>
        <v>8</v>
      </c>
      <c r="R48" s="221">
        <f t="shared" si="34"/>
        <v>148</v>
      </c>
      <c r="T48">
        <v>516</v>
      </c>
      <c r="U48">
        <v>7713</v>
      </c>
      <c r="V48" t="s">
        <v>324</v>
      </c>
      <c r="W48">
        <v>2177.828</v>
      </c>
      <c r="X48">
        <v>826.44</v>
      </c>
      <c r="Y48">
        <v>2.6349999999999998</v>
      </c>
      <c r="Z48">
        <v>8.8160000000000007</v>
      </c>
      <c r="AA48">
        <v>151.35996900000001</v>
      </c>
      <c r="AB48">
        <v>2.021636</v>
      </c>
      <c r="AC48">
        <v>55.030805000000001</v>
      </c>
      <c r="AD48" s="1">
        <v>568</v>
      </c>
      <c r="AE48">
        <v>8</v>
      </c>
      <c r="AF48">
        <v>148</v>
      </c>
      <c r="AG48">
        <v>68</v>
      </c>
      <c r="AH48">
        <v>14.388401</v>
      </c>
      <c r="AI48">
        <v>52.4</v>
      </c>
      <c r="AJ48">
        <v>0</v>
      </c>
      <c r="AK48">
        <v>11</v>
      </c>
      <c r="AL48">
        <v>4347</v>
      </c>
      <c r="AM48" t="s">
        <v>325</v>
      </c>
      <c r="AN48" t="s">
        <v>722</v>
      </c>
      <c r="AO48">
        <v>296.57400000000001</v>
      </c>
      <c r="AR48" t="s">
        <v>116</v>
      </c>
      <c r="AS48" t="s">
        <v>120</v>
      </c>
      <c r="AT48" t="s">
        <v>229</v>
      </c>
      <c r="AU48" t="s">
        <v>324</v>
      </c>
      <c r="AV48" t="s">
        <v>48</v>
      </c>
      <c r="AW48">
        <v>15</v>
      </c>
      <c r="BB48">
        <v>0.96935765945865537</v>
      </c>
      <c r="BC48" t="s">
        <v>597</v>
      </c>
      <c r="BF48" t="s">
        <v>116</v>
      </c>
      <c r="BG48" t="s">
        <v>120</v>
      </c>
      <c r="BH48" t="s">
        <v>324</v>
      </c>
      <c r="BI48">
        <v>7713</v>
      </c>
      <c r="BJ48">
        <v>15</v>
      </c>
      <c r="BK48" t="s">
        <v>229</v>
      </c>
      <c r="BL48" t="s">
        <v>233</v>
      </c>
      <c r="BM48">
        <v>0.96935765945865537</v>
      </c>
      <c r="BN48" t="s">
        <v>597</v>
      </c>
      <c r="BO48" t="s">
        <v>598</v>
      </c>
      <c r="BP48">
        <v>2177.8279999999995</v>
      </c>
    </row>
    <row r="49" spans="1:68" ht="16.5">
      <c r="A49" s="125" t="str">
        <f t="shared" si="18"/>
        <v>선진여객</v>
      </c>
      <c r="B49" s="126" t="str">
        <f t="shared" si="17"/>
        <v>김은환</v>
      </c>
      <c r="C49" s="127" t="str">
        <f t="shared" si="19"/>
        <v>F</v>
      </c>
      <c r="D49" s="128">
        <f t="shared" si="20"/>
        <v>0.69344827586206903</v>
      </c>
      <c r="E49" s="129">
        <f t="shared" si="21"/>
        <v>3970</v>
      </c>
      <c r="F49" s="130" t="str">
        <f t="shared" si="22"/>
        <v>예비</v>
      </c>
      <c r="G49" s="131" t="str">
        <f t="shared" si="23"/>
        <v>78바1167</v>
      </c>
      <c r="H49" s="132">
        <f t="shared" si="24"/>
        <v>2</v>
      </c>
      <c r="I49" s="133">
        <f t="shared" si="25"/>
        <v>2387.2659999999996</v>
      </c>
      <c r="J49" s="134">
        <f t="shared" si="26"/>
        <v>5.8201987810773993E-3</v>
      </c>
      <c r="K49" s="134">
        <f t="shared" si="27"/>
        <v>0.36880958299901673</v>
      </c>
      <c r="L49" s="134">
        <f t="shared" si="28"/>
        <v>0.3418136060246324</v>
      </c>
      <c r="M49" s="135">
        <f t="shared" si="29"/>
        <v>16.003</v>
      </c>
      <c r="N49" s="136">
        <f t="shared" si="30"/>
        <v>0.25133353384164142</v>
      </c>
      <c r="O49" s="136">
        <f t="shared" si="31"/>
        <v>38.537808522385021</v>
      </c>
      <c r="P49" s="218">
        <f t="shared" si="32"/>
        <v>3</v>
      </c>
      <c r="Q49" s="219">
        <f t="shared" si="33"/>
        <v>6</v>
      </c>
      <c r="R49" s="219">
        <f t="shared" si="34"/>
        <v>920</v>
      </c>
      <c r="T49">
        <v>516</v>
      </c>
      <c r="U49">
        <v>3970</v>
      </c>
      <c r="V49" t="s">
        <v>326</v>
      </c>
      <c r="W49">
        <v>2387.2660000000001</v>
      </c>
      <c r="X49">
        <v>1185.377</v>
      </c>
      <c r="Y49">
        <v>2.0139999999999998</v>
      </c>
      <c r="Z49">
        <v>16.003</v>
      </c>
      <c r="AA49">
        <v>155.199682</v>
      </c>
      <c r="AB49">
        <v>0.90329300000000001</v>
      </c>
      <c r="AC49">
        <v>57.239130000000003</v>
      </c>
      <c r="AD49" s="1">
        <v>816</v>
      </c>
      <c r="AE49">
        <v>6</v>
      </c>
      <c r="AF49">
        <v>920</v>
      </c>
      <c r="AG49">
        <v>71</v>
      </c>
      <c r="AH49">
        <v>15.3819</v>
      </c>
      <c r="AI49">
        <v>693.3</v>
      </c>
      <c r="AJ49">
        <v>0</v>
      </c>
      <c r="AK49">
        <v>3</v>
      </c>
      <c r="AL49">
        <v>305</v>
      </c>
      <c r="AM49" t="s">
        <v>327</v>
      </c>
      <c r="AN49" t="s">
        <v>723</v>
      </c>
      <c r="AO49">
        <v>2279.7379999999998</v>
      </c>
      <c r="AR49" t="s">
        <v>116</v>
      </c>
      <c r="AS49" t="s">
        <v>89</v>
      </c>
      <c r="AT49" t="s">
        <v>277</v>
      </c>
      <c r="AU49" t="s">
        <v>326</v>
      </c>
      <c r="AV49" t="s">
        <v>48</v>
      </c>
      <c r="AW49">
        <v>2</v>
      </c>
      <c r="BB49">
        <v>0.69344827586206903</v>
      </c>
      <c r="BC49" t="s">
        <v>69</v>
      </c>
      <c r="BF49" t="s">
        <v>116</v>
      </c>
      <c r="BG49" t="s">
        <v>89</v>
      </c>
      <c r="BH49" t="s">
        <v>326</v>
      </c>
      <c r="BI49">
        <v>3970</v>
      </c>
      <c r="BJ49">
        <v>2</v>
      </c>
      <c r="BK49" t="s">
        <v>277</v>
      </c>
      <c r="BL49" t="s">
        <v>202</v>
      </c>
      <c r="BM49">
        <v>0.69344827586206903</v>
      </c>
      <c r="BN49" t="s">
        <v>69</v>
      </c>
      <c r="BO49" t="s">
        <v>186</v>
      </c>
      <c r="BP49">
        <v>2387.2659999999996</v>
      </c>
    </row>
    <row r="50" spans="1:68" ht="16.5">
      <c r="A50" s="108" t="str">
        <f t="shared" si="18"/>
        <v>선진여객</v>
      </c>
      <c r="B50" s="109" t="str">
        <f t="shared" si="17"/>
        <v>김재규</v>
      </c>
      <c r="C50" s="110" t="str">
        <f t="shared" si="19"/>
        <v>D</v>
      </c>
      <c r="D50" s="111">
        <f t="shared" si="20"/>
        <v>0.8342287722128392</v>
      </c>
      <c r="E50" s="112">
        <f t="shared" si="21"/>
        <v>3426</v>
      </c>
      <c r="F50" s="113" t="str">
        <f t="shared" si="22"/>
        <v>80</v>
      </c>
      <c r="G50" s="114" t="str">
        <f t="shared" si="23"/>
        <v>78바1137</v>
      </c>
      <c r="H50" s="115">
        <f t="shared" si="24"/>
        <v>2</v>
      </c>
      <c r="I50" s="116">
        <f t="shared" si="25"/>
        <v>2281.6579999999999</v>
      </c>
      <c r="J50" s="117">
        <f t="shared" si="26"/>
        <v>2.3004491982198786E-2</v>
      </c>
      <c r="K50" s="117">
        <f t="shared" si="27"/>
        <v>0.35070041807693492</v>
      </c>
      <c r="L50" s="117">
        <f t="shared" si="28"/>
        <v>0.21037333377745482</v>
      </c>
      <c r="M50" s="118">
        <f t="shared" si="29"/>
        <v>13.5</v>
      </c>
      <c r="N50" s="119">
        <f t="shared" si="30"/>
        <v>4.3827777870303092E-2</v>
      </c>
      <c r="O50" s="119">
        <f t="shared" si="31"/>
        <v>17.706422259602448</v>
      </c>
      <c r="P50" s="220">
        <f t="shared" si="32"/>
        <v>4</v>
      </c>
      <c r="Q50" s="221">
        <f t="shared" si="33"/>
        <v>1</v>
      </c>
      <c r="R50" s="221">
        <f t="shared" si="34"/>
        <v>404</v>
      </c>
      <c r="T50">
        <v>516</v>
      </c>
      <c r="U50">
        <v>3426</v>
      </c>
      <c r="V50" t="s">
        <v>328</v>
      </c>
      <c r="W50">
        <v>2281.6579999999999</v>
      </c>
      <c r="X50">
        <v>1047.7639999999999</v>
      </c>
      <c r="Y50">
        <v>2.1779999999999999</v>
      </c>
      <c r="Z50">
        <v>13.5</v>
      </c>
      <c r="AA50">
        <v>144.582719</v>
      </c>
      <c r="AB50">
        <v>3.3260519999999998</v>
      </c>
      <c r="AC50">
        <v>50.705219999999997</v>
      </c>
      <c r="AD50" s="1">
        <v>480</v>
      </c>
      <c r="AE50">
        <v>1</v>
      </c>
      <c r="AF50">
        <v>404</v>
      </c>
      <c r="AG50">
        <v>81</v>
      </c>
      <c r="AH50">
        <v>15.780986</v>
      </c>
      <c r="AI50">
        <v>428.7</v>
      </c>
      <c r="AJ50">
        <v>0</v>
      </c>
      <c r="AK50">
        <v>4</v>
      </c>
      <c r="AL50">
        <v>300</v>
      </c>
      <c r="AM50" t="s">
        <v>329</v>
      </c>
      <c r="AN50" t="s">
        <v>724</v>
      </c>
      <c r="AO50">
        <v>2166.145</v>
      </c>
      <c r="AR50" t="s">
        <v>116</v>
      </c>
      <c r="AS50" t="s">
        <v>120</v>
      </c>
      <c r="AT50" t="s">
        <v>228</v>
      </c>
      <c r="AU50" t="s">
        <v>328</v>
      </c>
      <c r="AV50" t="s">
        <v>48</v>
      </c>
      <c r="AW50">
        <v>2</v>
      </c>
      <c r="BB50">
        <v>0.8342287722128392</v>
      </c>
      <c r="BC50" t="s">
        <v>66</v>
      </c>
      <c r="BF50" t="s">
        <v>116</v>
      </c>
      <c r="BG50" t="s">
        <v>120</v>
      </c>
      <c r="BH50" t="s">
        <v>328</v>
      </c>
      <c r="BI50">
        <v>3426</v>
      </c>
      <c r="BJ50">
        <v>2</v>
      </c>
      <c r="BK50" t="s">
        <v>228</v>
      </c>
      <c r="BL50" t="s">
        <v>593</v>
      </c>
      <c r="BM50">
        <v>0.8342287722128392</v>
      </c>
      <c r="BN50" t="s">
        <v>66</v>
      </c>
      <c r="BO50" t="s">
        <v>177</v>
      </c>
      <c r="BP50">
        <v>2281.6579999999999</v>
      </c>
    </row>
    <row r="51" spans="1:68" ht="16.5">
      <c r="A51" s="125" t="str">
        <f t="shared" si="18"/>
        <v>선진여객</v>
      </c>
      <c r="B51" s="126" t="str">
        <f t="shared" si="17"/>
        <v>김중근</v>
      </c>
      <c r="C51" s="127" t="str">
        <f t="shared" si="19"/>
        <v>F</v>
      </c>
      <c r="D51" s="128">
        <f t="shared" si="20"/>
        <v>0.73903328910558164</v>
      </c>
      <c r="E51" s="129">
        <f t="shared" si="21"/>
        <v>3782</v>
      </c>
      <c r="F51" s="130" t="str">
        <f t="shared" si="22"/>
        <v>72</v>
      </c>
      <c r="G51" s="131" t="str">
        <f t="shared" si="23"/>
        <v>78바1180</v>
      </c>
      <c r="H51" s="132">
        <f t="shared" si="24"/>
        <v>8</v>
      </c>
      <c r="I51" s="133">
        <f t="shared" si="25"/>
        <v>882.14300000000003</v>
      </c>
      <c r="J51" s="134">
        <f t="shared" si="26"/>
        <v>1.6678291090108165E-2</v>
      </c>
      <c r="K51" s="134">
        <f t="shared" si="27"/>
        <v>0.3813284120732599</v>
      </c>
      <c r="L51" s="134">
        <f t="shared" si="28"/>
        <v>0.22331980189153006</v>
      </c>
      <c r="M51" s="135">
        <f t="shared" si="29"/>
        <v>18.879000000000001</v>
      </c>
      <c r="N51" s="136">
        <f t="shared" si="30"/>
        <v>0</v>
      </c>
      <c r="O51" s="136">
        <f t="shared" si="31"/>
        <v>69.489867289090313</v>
      </c>
      <c r="P51" s="218">
        <f t="shared" si="32"/>
        <v>10</v>
      </c>
      <c r="Q51" s="219">
        <f t="shared" si="33"/>
        <v>0</v>
      </c>
      <c r="R51" s="219">
        <f t="shared" si="34"/>
        <v>613</v>
      </c>
      <c r="T51">
        <v>516</v>
      </c>
      <c r="U51">
        <v>3782</v>
      </c>
      <c r="V51" t="s">
        <v>330</v>
      </c>
      <c r="W51">
        <v>882.14300000000003</v>
      </c>
      <c r="X51">
        <v>502.97199999999998</v>
      </c>
      <c r="Y51">
        <v>1.754</v>
      </c>
      <c r="Z51">
        <v>18.879000000000001</v>
      </c>
      <c r="AA51">
        <v>45.467488000000003</v>
      </c>
      <c r="AB51">
        <v>0.75831999999999999</v>
      </c>
      <c r="AC51">
        <v>17.338045000000001</v>
      </c>
      <c r="AD51" s="1">
        <v>197</v>
      </c>
      <c r="AE51">
        <v>0</v>
      </c>
      <c r="AF51">
        <v>613</v>
      </c>
      <c r="AG51">
        <v>88</v>
      </c>
      <c r="AH51">
        <v>19.401620999999999</v>
      </c>
      <c r="AI51">
        <v>1443.3</v>
      </c>
      <c r="AJ51">
        <v>25.8</v>
      </c>
      <c r="AK51">
        <v>10</v>
      </c>
      <c r="AL51">
        <v>1466</v>
      </c>
      <c r="AM51" t="s">
        <v>331</v>
      </c>
      <c r="AN51" t="s">
        <v>725</v>
      </c>
      <c r="AO51">
        <v>158.76499999999999</v>
      </c>
      <c r="AR51" t="s">
        <v>116</v>
      </c>
      <c r="AS51" t="s">
        <v>119</v>
      </c>
      <c r="AT51" t="s">
        <v>220</v>
      </c>
      <c r="AU51" t="s">
        <v>330</v>
      </c>
      <c r="AV51" t="s">
        <v>48</v>
      </c>
      <c r="AW51">
        <v>8</v>
      </c>
      <c r="BB51">
        <v>0.73903328910558164</v>
      </c>
      <c r="BC51" t="s">
        <v>69</v>
      </c>
      <c r="BF51" t="s">
        <v>116</v>
      </c>
      <c r="BG51" t="s">
        <v>119</v>
      </c>
      <c r="BH51" t="s">
        <v>330</v>
      </c>
      <c r="BI51">
        <v>3782</v>
      </c>
      <c r="BJ51">
        <v>8</v>
      </c>
      <c r="BK51" t="s">
        <v>220</v>
      </c>
      <c r="BL51" t="s">
        <v>219</v>
      </c>
      <c r="BM51">
        <v>0.73903328910558164</v>
      </c>
      <c r="BN51" t="s">
        <v>69</v>
      </c>
      <c r="BO51" t="s">
        <v>186</v>
      </c>
      <c r="BP51">
        <v>882.14300000000003</v>
      </c>
    </row>
    <row r="52" spans="1:68" ht="16.5">
      <c r="A52" s="108" t="str">
        <f t="shared" si="18"/>
        <v>선진여객</v>
      </c>
      <c r="B52" s="109" t="str">
        <f t="shared" si="17"/>
        <v>김중원</v>
      </c>
      <c r="C52" s="110" t="str">
        <f t="shared" si="19"/>
        <v>A</v>
      </c>
      <c r="D52" s="111">
        <f t="shared" si="20"/>
        <v>0.97222222222222221</v>
      </c>
      <c r="E52" s="112">
        <f t="shared" si="21"/>
        <v>3735</v>
      </c>
      <c r="F52" s="113" t="str">
        <f t="shared" si="22"/>
        <v>80</v>
      </c>
      <c r="G52" s="114" t="str">
        <f t="shared" si="23"/>
        <v>78바1150</v>
      </c>
      <c r="H52" s="115">
        <f t="shared" si="24"/>
        <v>1</v>
      </c>
      <c r="I52" s="116">
        <f t="shared" si="25"/>
        <v>2244.9659999999999</v>
      </c>
      <c r="J52" s="117">
        <f t="shared" si="26"/>
        <v>9.6491248937106838E-3</v>
      </c>
      <c r="K52" s="117">
        <f t="shared" si="27"/>
        <v>0.37838449487869691</v>
      </c>
      <c r="L52" s="117">
        <f t="shared" si="28"/>
        <v>0.29800005879821789</v>
      </c>
      <c r="M52" s="118">
        <f t="shared" si="29"/>
        <v>10.42</v>
      </c>
      <c r="N52" s="119">
        <f t="shared" si="30"/>
        <v>0.13363231336242956</v>
      </c>
      <c r="O52" s="119">
        <f t="shared" si="31"/>
        <v>21.871155286984301</v>
      </c>
      <c r="P52" s="220">
        <f t="shared" si="32"/>
        <v>1</v>
      </c>
      <c r="Q52" s="221">
        <f t="shared" si="33"/>
        <v>3</v>
      </c>
      <c r="R52" s="221">
        <f t="shared" si="34"/>
        <v>491</v>
      </c>
      <c r="T52">
        <v>516</v>
      </c>
      <c r="U52">
        <v>3735</v>
      </c>
      <c r="V52" t="s">
        <v>332</v>
      </c>
      <c r="W52">
        <v>2244.9659999999999</v>
      </c>
      <c r="X52">
        <v>855.36599999999999</v>
      </c>
      <c r="Y52">
        <v>2.625</v>
      </c>
      <c r="Z52">
        <v>10.42</v>
      </c>
      <c r="AA52">
        <v>149.23301499999999</v>
      </c>
      <c r="AB52">
        <v>1.4399679999999999</v>
      </c>
      <c r="AC52">
        <v>56.467458999999998</v>
      </c>
      <c r="AD52" s="1">
        <v>669</v>
      </c>
      <c r="AE52">
        <v>3</v>
      </c>
      <c r="AF52">
        <v>491</v>
      </c>
      <c r="AG52">
        <v>87</v>
      </c>
      <c r="AH52">
        <v>15.04336</v>
      </c>
      <c r="AI52">
        <v>476</v>
      </c>
      <c r="AJ52">
        <v>15</v>
      </c>
      <c r="AK52">
        <v>1</v>
      </c>
      <c r="AL52">
        <v>825</v>
      </c>
      <c r="AM52" t="s">
        <v>333</v>
      </c>
      <c r="AN52" t="s">
        <v>726</v>
      </c>
      <c r="AO52">
        <v>2244.9659999999999</v>
      </c>
      <c r="AR52" t="s">
        <v>116</v>
      </c>
      <c r="AS52" t="s">
        <v>120</v>
      </c>
      <c r="AT52" t="s">
        <v>239</v>
      </c>
      <c r="AU52" t="s">
        <v>332</v>
      </c>
      <c r="AV52" t="s">
        <v>48</v>
      </c>
      <c r="AW52">
        <v>1</v>
      </c>
      <c r="BB52">
        <v>0.97222222222222221</v>
      </c>
      <c r="BC52" t="s">
        <v>597</v>
      </c>
      <c r="BF52" t="s">
        <v>116</v>
      </c>
      <c r="BG52" t="s">
        <v>120</v>
      </c>
      <c r="BH52" t="s">
        <v>332</v>
      </c>
      <c r="BI52">
        <v>3735</v>
      </c>
      <c r="BJ52">
        <v>1</v>
      </c>
      <c r="BK52" t="s">
        <v>239</v>
      </c>
      <c r="BL52" t="s">
        <v>174</v>
      </c>
      <c r="BM52">
        <v>0.97222222222222221</v>
      </c>
      <c r="BN52" t="s">
        <v>597</v>
      </c>
      <c r="BO52" t="s">
        <v>598</v>
      </c>
      <c r="BP52">
        <v>2244.9659999999999</v>
      </c>
    </row>
    <row r="53" spans="1:68" ht="16.5">
      <c r="A53" s="125" t="str">
        <f t="shared" si="18"/>
        <v>선진여객</v>
      </c>
      <c r="B53" s="126" t="str">
        <f t="shared" si="17"/>
        <v>김철민</v>
      </c>
      <c r="C53" s="127" t="str">
        <f t="shared" si="19"/>
        <v>C</v>
      </c>
      <c r="D53" s="128">
        <f t="shared" si="20"/>
        <v>0.8959259259259259</v>
      </c>
      <c r="E53" s="129">
        <f t="shared" si="21"/>
        <v>3169</v>
      </c>
      <c r="F53" s="130" t="str">
        <f t="shared" si="22"/>
        <v>80</v>
      </c>
      <c r="G53" s="131" t="str">
        <f t="shared" si="23"/>
        <v>78바1145</v>
      </c>
      <c r="H53" s="132">
        <f t="shared" si="24"/>
        <v>1</v>
      </c>
      <c r="I53" s="133">
        <f t="shared" si="25"/>
        <v>2351.3429999999998</v>
      </c>
      <c r="J53" s="134">
        <f t="shared" si="26"/>
        <v>7.6427606484424657E-3</v>
      </c>
      <c r="K53" s="134">
        <f t="shared" si="27"/>
        <v>0.36716559387582109</v>
      </c>
      <c r="L53" s="134">
        <f t="shared" si="28"/>
        <v>0.24581696502807121</v>
      </c>
      <c r="M53" s="135">
        <f t="shared" si="29"/>
        <v>12.459</v>
      </c>
      <c r="N53" s="136">
        <f t="shared" si="30"/>
        <v>0.42528886683057304</v>
      </c>
      <c r="O53" s="136">
        <f t="shared" si="31"/>
        <v>8.080488469780887</v>
      </c>
      <c r="P53" s="218">
        <f t="shared" si="32"/>
        <v>0</v>
      </c>
      <c r="Q53" s="219">
        <f t="shared" si="33"/>
        <v>10</v>
      </c>
      <c r="R53" s="219">
        <f t="shared" si="34"/>
        <v>190</v>
      </c>
      <c r="T53">
        <v>516</v>
      </c>
      <c r="U53">
        <v>3169</v>
      </c>
      <c r="V53" t="s">
        <v>547</v>
      </c>
      <c r="W53">
        <v>2351.3429999999998</v>
      </c>
      <c r="X53">
        <v>972.15099999999995</v>
      </c>
      <c r="Y53">
        <v>2.419</v>
      </c>
      <c r="Z53">
        <v>12.459</v>
      </c>
      <c r="AA53">
        <v>151.00800000000001</v>
      </c>
      <c r="AB53">
        <v>1.154118</v>
      </c>
      <c r="AC53">
        <v>55.444941999999998</v>
      </c>
      <c r="AD53" s="1">
        <v>578</v>
      </c>
      <c r="AE53">
        <v>10</v>
      </c>
      <c r="AF53">
        <v>190</v>
      </c>
      <c r="AG53">
        <v>85</v>
      </c>
      <c r="AH53">
        <v>15.570982000000001</v>
      </c>
      <c r="AI53">
        <v>197.6</v>
      </c>
      <c r="AJ53">
        <v>1.5</v>
      </c>
      <c r="AK53">
        <v>0</v>
      </c>
      <c r="AL53">
        <v>0</v>
      </c>
      <c r="AM53" t="s">
        <v>548</v>
      </c>
      <c r="AN53" t="s">
        <v>727</v>
      </c>
      <c r="AO53">
        <v>2351.3429999999998</v>
      </c>
      <c r="AR53" t="s">
        <v>116</v>
      </c>
      <c r="AS53" t="s">
        <v>120</v>
      </c>
      <c r="AT53" t="s">
        <v>234</v>
      </c>
      <c r="AU53" t="s">
        <v>547</v>
      </c>
      <c r="AV53" t="s">
        <v>48</v>
      </c>
      <c r="AW53">
        <v>1</v>
      </c>
      <c r="BB53">
        <v>0.8959259259259259</v>
      </c>
      <c r="BC53" t="s">
        <v>68</v>
      </c>
      <c r="BF53" t="s">
        <v>116</v>
      </c>
      <c r="BG53" t="s">
        <v>120</v>
      </c>
      <c r="BH53" t="s">
        <v>547</v>
      </c>
      <c r="BI53">
        <v>3169</v>
      </c>
      <c r="BJ53">
        <v>1</v>
      </c>
      <c r="BK53" t="s">
        <v>234</v>
      </c>
      <c r="BL53" t="s">
        <v>174</v>
      </c>
      <c r="BM53">
        <v>0.8959259259259259</v>
      </c>
      <c r="BN53" t="s">
        <v>68</v>
      </c>
      <c r="BO53" t="s">
        <v>176</v>
      </c>
      <c r="BP53">
        <v>2351.3429999999998</v>
      </c>
    </row>
    <row r="54" spans="1:68" ht="16.5">
      <c r="A54" s="108" t="str">
        <f t="shared" si="18"/>
        <v>선진여객</v>
      </c>
      <c r="B54" s="109" t="str">
        <f t="shared" si="17"/>
        <v>김충국</v>
      </c>
      <c r="C54" s="110" t="str">
        <f t="shared" si="19"/>
        <v>F</v>
      </c>
      <c r="D54" s="111">
        <f t="shared" si="20"/>
        <v>0.76660890866571341</v>
      </c>
      <c r="E54" s="112">
        <f t="shared" si="21"/>
        <v>3278</v>
      </c>
      <c r="F54" s="113" t="str">
        <f t="shared" si="22"/>
        <v>87</v>
      </c>
      <c r="G54" s="114" t="str">
        <f t="shared" si="23"/>
        <v>73아1419</v>
      </c>
      <c r="H54" s="115">
        <f t="shared" si="24"/>
        <v>9</v>
      </c>
      <c r="I54" s="116">
        <f t="shared" si="25"/>
        <v>1519.5809999999999</v>
      </c>
      <c r="J54" s="117">
        <f t="shared" si="26"/>
        <v>2.779166955194598E-2</v>
      </c>
      <c r="K54" s="117">
        <f t="shared" si="27"/>
        <v>0.38019118083549097</v>
      </c>
      <c r="L54" s="117">
        <f t="shared" si="28"/>
        <v>0.20466167976567226</v>
      </c>
      <c r="M54" s="118">
        <f t="shared" si="29"/>
        <v>16.228000000000002</v>
      </c>
      <c r="N54" s="119">
        <f t="shared" si="30"/>
        <v>0.90080757399008204</v>
      </c>
      <c r="O54" s="119">
        <f t="shared" si="31"/>
        <v>31.142204700799979</v>
      </c>
      <c r="P54" s="220">
        <f t="shared" si="32"/>
        <v>7</v>
      </c>
      <c r="Q54" s="221">
        <f t="shared" si="33"/>
        <v>14</v>
      </c>
      <c r="R54" s="221">
        <f t="shared" si="34"/>
        <v>484</v>
      </c>
      <c r="T54">
        <v>516</v>
      </c>
      <c r="U54">
        <v>3278</v>
      </c>
      <c r="V54" t="s">
        <v>334</v>
      </c>
      <c r="W54">
        <v>1554.1610000000001</v>
      </c>
      <c r="X54">
        <v>858.77200000000005</v>
      </c>
      <c r="Y54">
        <v>1.81</v>
      </c>
      <c r="Z54">
        <v>16.228000000000002</v>
      </c>
      <c r="AA54">
        <v>99.109410999999994</v>
      </c>
      <c r="AB54">
        <v>2.754416</v>
      </c>
      <c r="AC54">
        <v>37.680523999999998</v>
      </c>
      <c r="AD54" s="1">
        <v>311</v>
      </c>
      <c r="AE54">
        <v>14</v>
      </c>
      <c r="AF54">
        <v>484</v>
      </c>
      <c r="AG54">
        <v>81</v>
      </c>
      <c r="AH54">
        <v>15.681265</v>
      </c>
      <c r="AI54">
        <v>1326.8</v>
      </c>
      <c r="AJ54">
        <v>0</v>
      </c>
      <c r="AK54">
        <v>7</v>
      </c>
      <c r="AL54">
        <v>592</v>
      </c>
      <c r="AM54" t="s">
        <v>335</v>
      </c>
      <c r="AN54" t="s">
        <v>728</v>
      </c>
      <c r="AO54">
        <v>322.41399999999999</v>
      </c>
      <c r="AR54" t="s">
        <v>116</v>
      </c>
      <c r="AS54" t="s">
        <v>121</v>
      </c>
      <c r="AT54" t="s">
        <v>260</v>
      </c>
      <c r="AU54" t="s">
        <v>334</v>
      </c>
      <c r="AV54" t="s">
        <v>48</v>
      </c>
      <c r="AW54">
        <v>9</v>
      </c>
      <c r="BB54">
        <v>0.76660890866571341</v>
      </c>
      <c r="BC54" t="s">
        <v>69</v>
      </c>
      <c r="BF54" t="s">
        <v>116</v>
      </c>
      <c r="BG54" t="s">
        <v>121</v>
      </c>
      <c r="BH54" t="s">
        <v>334</v>
      </c>
      <c r="BI54">
        <v>3278</v>
      </c>
      <c r="BJ54">
        <v>9</v>
      </c>
      <c r="BK54" t="s">
        <v>260</v>
      </c>
      <c r="BL54" t="s">
        <v>249</v>
      </c>
      <c r="BM54">
        <v>0.76660890866571341</v>
      </c>
      <c r="BN54" t="s">
        <v>69</v>
      </c>
      <c r="BO54" t="s">
        <v>186</v>
      </c>
      <c r="BP54">
        <v>1519.5809999999999</v>
      </c>
    </row>
    <row r="55" spans="1:68" ht="16.5">
      <c r="A55" s="125" t="str">
        <f t="shared" si="18"/>
        <v>선진여객</v>
      </c>
      <c r="B55" s="126" t="str">
        <f t="shared" si="17"/>
        <v>김태섭</v>
      </c>
      <c r="C55" s="127" t="str">
        <f t="shared" si="19"/>
        <v>C</v>
      </c>
      <c r="D55" s="128">
        <f t="shared" si="20"/>
        <v>0.88185185185185166</v>
      </c>
      <c r="E55" s="129">
        <f t="shared" si="21"/>
        <v>3647</v>
      </c>
      <c r="F55" s="130" t="str">
        <f t="shared" si="22"/>
        <v>80</v>
      </c>
      <c r="G55" s="131" t="str">
        <f t="shared" si="23"/>
        <v>78바1160</v>
      </c>
      <c r="H55" s="132">
        <f t="shared" si="24"/>
        <v>1</v>
      </c>
      <c r="I55" s="133">
        <f t="shared" si="25"/>
        <v>2342.8249999999998</v>
      </c>
      <c r="J55" s="134">
        <f t="shared" si="26"/>
        <v>1.515626774879651E-2</v>
      </c>
      <c r="K55" s="134">
        <f t="shared" si="27"/>
        <v>0.37794439069483238</v>
      </c>
      <c r="L55" s="134">
        <f t="shared" si="28"/>
        <v>0.20701503526725215</v>
      </c>
      <c r="M55" s="135">
        <f t="shared" si="29"/>
        <v>12.057</v>
      </c>
      <c r="N55" s="136">
        <f t="shared" si="30"/>
        <v>4.2683512426237559E-2</v>
      </c>
      <c r="O55" s="136">
        <f t="shared" si="31"/>
        <v>12.42090211603513</v>
      </c>
      <c r="P55" s="218">
        <f t="shared" si="32"/>
        <v>3</v>
      </c>
      <c r="Q55" s="219">
        <f t="shared" si="33"/>
        <v>1</v>
      </c>
      <c r="R55" s="219">
        <f t="shared" si="34"/>
        <v>291</v>
      </c>
      <c r="T55">
        <v>516</v>
      </c>
      <c r="U55">
        <v>3647</v>
      </c>
      <c r="V55" t="s">
        <v>336</v>
      </c>
      <c r="W55">
        <v>2342.8249999999998</v>
      </c>
      <c r="X55">
        <v>984.16399999999999</v>
      </c>
      <c r="Y55">
        <v>2.3809999999999998</v>
      </c>
      <c r="Z55">
        <v>12.057</v>
      </c>
      <c r="AA55">
        <v>153.17939999999999</v>
      </c>
      <c r="AB55">
        <v>2.321628</v>
      </c>
      <c r="AC55">
        <v>57.893295000000002</v>
      </c>
      <c r="AD55" s="1">
        <v>485</v>
      </c>
      <c r="AE55">
        <v>1</v>
      </c>
      <c r="AF55">
        <v>291</v>
      </c>
      <c r="AG55">
        <v>85</v>
      </c>
      <c r="AH55">
        <v>15.294646999999999</v>
      </c>
      <c r="AI55">
        <v>323.8</v>
      </c>
      <c r="AJ55">
        <v>7.1</v>
      </c>
      <c r="AK55">
        <v>3</v>
      </c>
      <c r="AL55">
        <v>478</v>
      </c>
      <c r="AM55" t="s">
        <v>337</v>
      </c>
      <c r="AN55" t="s">
        <v>729</v>
      </c>
      <c r="AO55">
        <v>2342.8249999999998</v>
      </c>
      <c r="AR55" t="s">
        <v>116</v>
      </c>
      <c r="AS55" t="s">
        <v>120</v>
      </c>
      <c r="AT55" t="s">
        <v>246</v>
      </c>
      <c r="AU55" t="s">
        <v>336</v>
      </c>
      <c r="AV55" t="s">
        <v>48</v>
      </c>
      <c r="AW55">
        <v>1</v>
      </c>
      <c r="BB55">
        <v>0.88185185185185166</v>
      </c>
      <c r="BC55" t="s">
        <v>68</v>
      </c>
      <c r="BF55" t="s">
        <v>116</v>
      </c>
      <c r="BG55" t="s">
        <v>120</v>
      </c>
      <c r="BH55" t="s">
        <v>336</v>
      </c>
      <c r="BI55">
        <v>3647</v>
      </c>
      <c r="BJ55">
        <v>1</v>
      </c>
      <c r="BK55" t="s">
        <v>246</v>
      </c>
      <c r="BL55" t="s">
        <v>174</v>
      </c>
      <c r="BM55">
        <v>0.88185185185185166</v>
      </c>
      <c r="BN55" t="s">
        <v>68</v>
      </c>
      <c r="BO55" t="s">
        <v>176</v>
      </c>
      <c r="BP55">
        <v>2342.8249999999998</v>
      </c>
    </row>
    <row r="56" spans="1:68" ht="16.5">
      <c r="A56" s="108" t="str">
        <f t="shared" si="18"/>
        <v>선진여객</v>
      </c>
      <c r="B56" s="109" t="str">
        <f t="shared" si="17"/>
        <v>김태일</v>
      </c>
      <c r="C56" s="110" t="str">
        <f t="shared" si="19"/>
        <v>A</v>
      </c>
      <c r="D56" s="111">
        <f t="shared" si="20"/>
        <v>0.98823880411823606</v>
      </c>
      <c r="E56" s="112">
        <f t="shared" si="21"/>
        <v>131</v>
      </c>
      <c r="F56" s="113" t="str">
        <f t="shared" si="22"/>
        <v>87</v>
      </c>
      <c r="G56" s="114" t="str">
        <f t="shared" si="23"/>
        <v>78바1176</v>
      </c>
      <c r="H56" s="115">
        <f t="shared" si="24"/>
        <v>5</v>
      </c>
      <c r="I56" s="116">
        <f t="shared" si="25"/>
        <v>2024.3510000000001</v>
      </c>
      <c r="J56" s="117">
        <f t="shared" si="26"/>
        <v>7.5721644242256192E-3</v>
      </c>
      <c r="K56" s="117">
        <f t="shared" si="27"/>
        <v>0.37509858169992633</v>
      </c>
      <c r="L56" s="117">
        <f t="shared" si="28"/>
        <v>0.16597912120971114</v>
      </c>
      <c r="M56" s="118">
        <f t="shared" si="29"/>
        <v>9.3309999999999995</v>
      </c>
      <c r="N56" s="119">
        <f t="shared" si="30"/>
        <v>0</v>
      </c>
      <c r="O56" s="119">
        <f t="shared" si="31"/>
        <v>2.766318686828519</v>
      </c>
      <c r="P56" s="220">
        <f t="shared" si="32"/>
        <v>1</v>
      </c>
      <c r="Q56" s="221">
        <f t="shared" si="33"/>
        <v>0</v>
      </c>
      <c r="R56" s="221">
        <f t="shared" si="34"/>
        <v>56</v>
      </c>
      <c r="T56">
        <v>516</v>
      </c>
      <c r="U56">
        <v>131</v>
      </c>
      <c r="V56" t="s">
        <v>338</v>
      </c>
      <c r="W56">
        <v>2024.3510000000001</v>
      </c>
      <c r="X56">
        <v>793.60799999999995</v>
      </c>
      <c r="Y56">
        <v>2.5510000000000002</v>
      </c>
      <c r="Z56">
        <v>9.3309999999999995</v>
      </c>
      <c r="AA56">
        <v>143.13635300000001</v>
      </c>
      <c r="AB56">
        <v>1.083852</v>
      </c>
      <c r="AC56">
        <v>53.690243000000002</v>
      </c>
      <c r="AD56" s="1">
        <v>336</v>
      </c>
      <c r="AE56">
        <v>0</v>
      </c>
      <c r="AF56">
        <v>56</v>
      </c>
      <c r="AG56">
        <v>76</v>
      </c>
      <c r="AH56">
        <v>14.142815000000001</v>
      </c>
      <c r="AI56">
        <v>69.599999999999994</v>
      </c>
      <c r="AJ56">
        <v>0</v>
      </c>
      <c r="AK56">
        <v>1</v>
      </c>
      <c r="AL56">
        <v>21</v>
      </c>
      <c r="AM56" t="s">
        <v>339</v>
      </c>
      <c r="AN56" t="s">
        <v>730</v>
      </c>
      <c r="AO56">
        <v>1463.9770000000001</v>
      </c>
      <c r="AR56" t="s">
        <v>116</v>
      </c>
      <c r="AS56" t="s">
        <v>121</v>
      </c>
      <c r="AT56" t="s">
        <v>265</v>
      </c>
      <c r="AU56" t="s">
        <v>338</v>
      </c>
      <c r="AV56" t="s">
        <v>48</v>
      </c>
      <c r="AW56">
        <v>5</v>
      </c>
      <c r="BB56">
        <v>0.98823880411823606</v>
      </c>
      <c r="BC56" t="s">
        <v>597</v>
      </c>
      <c r="BF56" t="s">
        <v>116</v>
      </c>
      <c r="BG56" t="s">
        <v>121</v>
      </c>
      <c r="BH56" t="s">
        <v>338</v>
      </c>
      <c r="BI56">
        <v>131</v>
      </c>
      <c r="BJ56">
        <v>5</v>
      </c>
      <c r="BK56" t="s">
        <v>265</v>
      </c>
      <c r="BL56" t="s">
        <v>270</v>
      </c>
      <c r="BM56">
        <v>0.98823880411823606</v>
      </c>
      <c r="BN56" t="s">
        <v>597</v>
      </c>
      <c r="BO56" t="s">
        <v>598</v>
      </c>
      <c r="BP56">
        <v>2024.3510000000001</v>
      </c>
    </row>
    <row r="57" spans="1:68" ht="16.5">
      <c r="A57" s="125" t="str">
        <f t="shared" si="18"/>
        <v>선진여객</v>
      </c>
      <c r="B57" s="126" t="str">
        <f t="shared" si="17"/>
        <v>김택수</v>
      </c>
      <c r="C57" s="127" t="str">
        <f t="shared" si="19"/>
        <v>D</v>
      </c>
      <c r="D57" s="128">
        <f t="shared" si="20"/>
        <v>0.83013860588717647</v>
      </c>
      <c r="E57" s="129">
        <f t="shared" si="21"/>
        <v>3420</v>
      </c>
      <c r="F57" s="130" t="str">
        <f t="shared" si="22"/>
        <v>72</v>
      </c>
      <c r="G57" s="131" t="str">
        <f t="shared" si="23"/>
        <v>73아1086</v>
      </c>
      <c r="H57" s="132">
        <f t="shared" si="24"/>
        <v>2</v>
      </c>
      <c r="I57" s="133">
        <f t="shared" si="25"/>
        <v>895.20500000000004</v>
      </c>
      <c r="J57" s="134">
        <f t="shared" si="26"/>
        <v>3.0038081875682694E-2</v>
      </c>
      <c r="K57" s="134">
        <f t="shared" si="27"/>
        <v>0.36497039143694116</v>
      </c>
      <c r="L57" s="134">
        <f t="shared" si="28"/>
        <v>0.19213476242871744</v>
      </c>
      <c r="M57" s="135">
        <f t="shared" si="29"/>
        <v>10.651</v>
      </c>
      <c r="N57" s="136">
        <f t="shared" si="30"/>
        <v>0.55853128612999259</v>
      </c>
      <c r="O57" s="136">
        <f t="shared" si="31"/>
        <v>10.276975664791863</v>
      </c>
      <c r="P57" s="218">
        <f t="shared" si="32"/>
        <v>1</v>
      </c>
      <c r="Q57" s="219">
        <f t="shared" si="33"/>
        <v>5</v>
      </c>
      <c r="R57" s="219">
        <f t="shared" si="34"/>
        <v>92</v>
      </c>
      <c r="T57">
        <v>516</v>
      </c>
      <c r="U57">
        <v>3420</v>
      </c>
      <c r="V57" t="s">
        <v>599</v>
      </c>
      <c r="W57">
        <v>895.20500000000004</v>
      </c>
      <c r="X57">
        <v>502.41800000000001</v>
      </c>
      <c r="Y57">
        <v>1.782</v>
      </c>
      <c r="Z57">
        <v>10.651</v>
      </c>
      <c r="AA57">
        <v>51.424987999999999</v>
      </c>
      <c r="AB57">
        <v>1.544708</v>
      </c>
      <c r="AC57">
        <v>18.768598000000001</v>
      </c>
      <c r="AD57" s="1">
        <v>172</v>
      </c>
      <c r="AE57">
        <v>5</v>
      </c>
      <c r="AF57">
        <v>92</v>
      </c>
      <c r="AG57">
        <v>78</v>
      </c>
      <c r="AH57">
        <v>17.407976000000001</v>
      </c>
      <c r="AI57">
        <v>615.9</v>
      </c>
      <c r="AJ57">
        <v>0</v>
      </c>
      <c r="AK57">
        <v>1</v>
      </c>
      <c r="AL57">
        <v>24</v>
      </c>
      <c r="AM57" t="s">
        <v>600</v>
      </c>
      <c r="AN57" t="s">
        <v>731</v>
      </c>
      <c r="AO57">
        <v>675.76300000000003</v>
      </c>
      <c r="AR57" t="s">
        <v>116</v>
      </c>
      <c r="AS57" t="s">
        <v>119</v>
      </c>
      <c r="AT57" t="s">
        <v>216</v>
      </c>
      <c r="AU57" t="s">
        <v>599</v>
      </c>
      <c r="AV57" t="s">
        <v>212</v>
      </c>
      <c r="AW57">
        <v>2</v>
      </c>
      <c r="BB57">
        <v>0.83013860588717647</v>
      </c>
      <c r="BC57" t="s">
        <v>66</v>
      </c>
      <c r="BF57" t="s">
        <v>116</v>
      </c>
      <c r="BG57" t="s">
        <v>119</v>
      </c>
      <c r="BH57" t="s">
        <v>599</v>
      </c>
      <c r="BI57">
        <v>3420</v>
      </c>
      <c r="BJ57">
        <v>2</v>
      </c>
      <c r="BK57" t="s">
        <v>216</v>
      </c>
      <c r="BL57" t="s">
        <v>224</v>
      </c>
      <c r="BM57">
        <v>0.83013860588717647</v>
      </c>
      <c r="BN57" t="s">
        <v>66</v>
      </c>
      <c r="BO57" t="s">
        <v>177</v>
      </c>
      <c r="BP57">
        <v>895.20500000000004</v>
      </c>
    </row>
    <row r="58" spans="1:68" ht="16.5">
      <c r="A58" s="108" t="str">
        <f t="shared" si="18"/>
        <v>선진여객</v>
      </c>
      <c r="B58" s="109" t="str">
        <f t="shared" si="17"/>
        <v>김헌국</v>
      </c>
      <c r="C58" s="110" t="str">
        <f t="shared" si="19"/>
        <v>F</v>
      </c>
      <c r="D58" s="111">
        <f t="shared" si="20"/>
        <v>0.7559528396700026</v>
      </c>
      <c r="E58" s="112">
        <f t="shared" si="21"/>
        <v>9292</v>
      </c>
      <c r="F58" s="113" t="str">
        <f t="shared" si="22"/>
        <v>예비</v>
      </c>
      <c r="G58" s="114" t="str">
        <f t="shared" si="23"/>
        <v>78바1175</v>
      </c>
      <c r="H58" s="115">
        <f t="shared" si="24"/>
        <v>2</v>
      </c>
      <c r="I58" s="116">
        <f t="shared" si="25"/>
        <v>619.93700000000001</v>
      </c>
      <c r="J58" s="117">
        <f t="shared" si="26"/>
        <v>1.0512953652109649E-2</v>
      </c>
      <c r="K58" s="117">
        <f t="shared" si="27"/>
        <v>0.34815884758163029</v>
      </c>
      <c r="L58" s="117">
        <f t="shared" si="28"/>
        <v>0.1532413777529007</v>
      </c>
      <c r="M58" s="118">
        <f t="shared" si="29"/>
        <v>16.809000000000001</v>
      </c>
      <c r="N58" s="119">
        <f t="shared" si="30"/>
        <v>0</v>
      </c>
      <c r="O58" s="119">
        <f t="shared" si="31"/>
        <v>32.261342684821201</v>
      </c>
      <c r="P58" s="220">
        <f t="shared" si="32"/>
        <v>1</v>
      </c>
      <c r="Q58" s="221">
        <f t="shared" si="33"/>
        <v>0</v>
      </c>
      <c r="R58" s="221">
        <f t="shared" si="34"/>
        <v>200</v>
      </c>
      <c r="T58">
        <v>516</v>
      </c>
      <c r="U58">
        <v>9292</v>
      </c>
      <c r="V58" t="s">
        <v>592</v>
      </c>
      <c r="W58">
        <v>619.93700000000001</v>
      </c>
      <c r="X58">
        <v>300.62799999999999</v>
      </c>
      <c r="Y58">
        <v>2.0619999999999998</v>
      </c>
      <c r="Z58">
        <v>16.809000000000001</v>
      </c>
      <c r="AA58">
        <v>33.687488000000002</v>
      </c>
      <c r="AB58">
        <v>0.354155</v>
      </c>
      <c r="AC58">
        <v>11.728597000000001</v>
      </c>
      <c r="AD58" s="1">
        <v>95</v>
      </c>
      <c r="AE58">
        <v>0</v>
      </c>
      <c r="AF58">
        <v>200</v>
      </c>
      <c r="AG58">
        <v>76</v>
      </c>
      <c r="AH58">
        <v>18.402588999999999</v>
      </c>
      <c r="AI58">
        <v>502.4</v>
      </c>
      <c r="AJ58">
        <v>0</v>
      </c>
      <c r="AK58">
        <v>1</v>
      </c>
      <c r="AL58">
        <v>108</v>
      </c>
      <c r="AM58" t="s">
        <v>601</v>
      </c>
      <c r="AN58" t="s">
        <v>732</v>
      </c>
      <c r="AO58">
        <v>511.73899999999998</v>
      </c>
      <c r="AR58" t="s">
        <v>116</v>
      </c>
      <c r="AS58" t="s">
        <v>89</v>
      </c>
      <c r="AT58" t="s">
        <v>593</v>
      </c>
      <c r="AU58" t="s">
        <v>592</v>
      </c>
      <c r="AV58" t="s">
        <v>48</v>
      </c>
      <c r="AW58">
        <v>2</v>
      </c>
      <c r="BB58">
        <v>0.7559528396700026</v>
      </c>
      <c r="BC58" t="s">
        <v>69</v>
      </c>
      <c r="BF58" t="s">
        <v>116</v>
      </c>
      <c r="BG58" t="s">
        <v>89</v>
      </c>
      <c r="BH58" t="s">
        <v>592</v>
      </c>
      <c r="BI58">
        <v>9292</v>
      </c>
      <c r="BJ58">
        <v>2</v>
      </c>
      <c r="BK58" t="s">
        <v>593</v>
      </c>
      <c r="BL58" t="s">
        <v>645</v>
      </c>
      <c r="BM58">
        <v>0.7559528396700026</v>
      </c>
      <c r="BN58" t="s">
        <v>69</v>
      </c>
      <c r="BO58" t="s">
        <v>186</v>
      </c>
      <c r="BP58">
        <v>619.93700000000001</v>
      </c>
    </row>
    <row r="59" spans="1:68" ht="16.5">
      <c r="A59" s="125" t="str">
        <f t="shared" si="18"/>
        <v>선진여객</v>
      </c>
      <c r="B59" s="126" t="str">
        <f t="shared" si="17"/>
        <v>김현동</v>
      </c>
      <c r="C59" s="127" t="str">
        <f t="shared" si="19"/>
        <v>F</v>
      </c>
      <c r="D59" s="128">
        <f t="shared" si="20"/>
        <v>0.74320000000000008</v>
      </c>
      <c r="E59" s="129">
        <f t="shared" si="21"/>
        <v>8303</v>
      </c>
      <c r="F59" s="130" t="str">
        <f t="shared" si="22"/>
        <v>87</v>
      </c>
      <c r="G59" s="131" t="str">
        <f t="shared" si="23"/>
        <v>78바1188</v>
      </c>
      <c r="H59" s="132">
        <f t="shared" si="24"/>
        <v>1</v>
      </c>
      <c r="I59" s="133">
        <f t="shared" si="25"/>
        <v>2192.9499999999998</v>
      </c>
      <c r="J59" s="134">
        <f t="shared" si="26"/>
        <v>6.1026026069251633E-3</v>
      </c>
      <c r="K59" s="134">
        <f t="shared" si="27"/>
        <v>0.37627021480250056</v>
      </c>
      <c r="L59" s="134">
        <f t="shared" si="28"/>
        <v>0.21067511799174629</v>
      </c>
      <c r="M59" s="135">
        <f t="shared" si="29"/>
        <v>16.152000000000001</v>
      </c>
      <c r="N59" s="136">
        <f t="shared" si="30"/>
        <v>0</v>
      </c>
      <c r="O59" s="136">
        <f t="shared" si="31"/>
        <v>35.021318315511074</v>
      </c>
      <c r="P59" s="218">
        <f t="shared" si="32"/>
        <v>0</v>
      </c>
      <c r="Q59" s="219">
        <f t="shared" si="33"/>
        <v>0</v>
      </c>
      <c r="R59" s="219">
        <f t="shared" si="34"/>
        <v>768</v>
      </c>
      <c r="T59">
        <v>516</v>
      </c>
      <c r="U59">
        <v>8303</v>
      </c>
      <c r="V59" t="s">
        <v>340</v>
      </c>
      <c r="W59">
        <v>2192.9499999999998</v>
      </c>
      <c r="X59">
        <v>1180.2550000000001</v>
      </c>
      <c r="Y59">
        <v>1.8580000000000001</v>
      </c>
      <c r="Z59">
        <v>16.152000000000001</v>
      </c>
      <c r="AA59">
        <v>141.14551700000001</v>
      </c>
      <c r="AB59">
        <v>0.86135499999999998</v>
      </c>
      <c r="AC59">
        <v>53.108854000000001</v>
      </c>
      <c r="AD59" s="1">
        <v>462</v>
      </c>
      <c r="AE59">
        <v>0</v>
      </c>
      <c r="AF59">
        <v>768</v>
      </c>
      <c r="AG59">
        <v>90</v>
      </c>
      <c r="AH59">
        <v>15.536802</v>
      </c>
      <c r="AI59">
        <v>1425.1</v>
      </c>
      <c r="AJ59">
        <v>100.6</v>
      </c>
      <c r="AK59">
        <v>0</v>
      </c>
      <c r="AL59">
        <v>0</v>
      </c>
      <c r="AM59" t="s">
        <v>341</v>
      </c>
      <c r="AN59" t="s">
        <v>733</v>
      </c>
      <c r="AO59">
        <v>2192.9499999999998</v>
      </c>
      <c r="AR59" t="s">
        <v>116</v>
      </c>
      <c r="AS59" t="s">
        <v>121</v>
      </c>
      <c r="AT59" t="s">
        <v>271</v>
      </c>
      <c r="AU59" t="s">
        <v>340</v>
      </c>
      <c r="AV59" t="s">
        <v>48</v>
      </c>
      <c r="AW59">
        <v>1</v>
      </c>
      <c r="BB59">
        <v>0.74320000000000008</v>
      </c>
      <c r="BC59" t="s">
        <v>69</v>
      </c>
      <c r="BF59" t="s">
        <v>116</v>
      </c>
      <c r="BG59" t="s">
        <v>121</v>
      </c>
      <c r="BH59" t="s">
        <v>340</v>
      </c>
      <c r="BI59">
        <v>8303</v>
      </c>
      <c r="BJ59">
        <v>1</v>
      </c>
      <c r="BK59" t="s">
        <v>271</v>
      </c>
      <c r="BL59" t="s">
        <v>174</v>
      </c>
      <c r="BM59">
        <v>0.74320000000000008</v>
      </c>
      <c r="BN59" t="s">
        <v>69</v>
      </c>
      <c r="BO59" t="s">
        <v>186</v>
      </c>
      <c r="BP59">
        <v>2192.9499999999998</v>
      </c>
    </row>
    <row r="60" spans="1:68" ht="16.5">
      <c r="A60" s="108" t="str">
        <f t="shared" si="18"/>
        <v>선진여객</v>
      </c>
      <c r="B60" s="109" t="str">
        <f t="shared" si="17"/>
        <v>김홍규</v>
      </c>
      <c r="C60" s="110" t="str">
        <f t="shared" si="19"/>
        <v>A</v>
      </c>
      <c r="D60" s="111">
        <f t="shared" si="20"/>
        <v>0.96453880580840556</v>
      </c>
      <c r="E60" s="112">
        <f t="shared" si="21"/>
        <v>6869</v>
      </c>
      <c r="F60" s="113" t="str">
        <f t="shared" si="22"/>
        <v>80</v>
      </c>
      <c r="G60" s="114" t="str">
        <f t="shared" si="23"/>
        <v>78바1147</v>
      </c>
      <c r="H60" s="115">
        <f t="shared" si="24"/>
        <v>2</v>
      </c>
      <c r="I60" s="116">
        <f t="shared" si="25"/>
        <v>1884.355</v>
      </c>
      <c r="J60" s="117">
        <f t="shared" si="26"/>
        <v>5.7819545926379766E-3</v>
      </c>
      <c r="K60" s="117">
        <f t="shared" si="27"/>
        <v>0.34073554068476991</v>
      </c>
      <c r="L60" s="117">
        <f t="shared" si="28"/>
        <v>0.1406316750293867</v>
      </c>
      <c r="M60" s="118">
        <f t="shared" si="29"/>
        <v>9.6129999999999995</v>
      </c>
      <c r="N60" s="119">
        <f t="shared" si="30"/>
        <v>5.3068556614862913E-2</v>
      </c>
      <c r="O60" s="119">
        <f t="shared" si="31"/>
        <v>11.568945342040115</v>
      </c>
      <c r="P60" s="220">
        <f t="shared" si="32"/>
        <v>0</v>
      </c>
      <c r="Q60" s="221">
        <f t="shared" si="33"/>
        <v>1</v>
      </c>
      <c r="R60" s="221">
        <f t="shared" si="34"/>
        <v>218</v>
      </c>
      <c r="T60">
        <v>516</v>
      </c>
      <c r="U60">
        <v>6869</v>
      </c>
      <c r="V60" t="s">
        <v>342</v>
      </c>
      <c r="W60">
        <v>1884.355</v>
      </c>
      <c r="X60">
        <v>748.59500000000003</v>
      </c>
      <c r="Y60">
        <v>2.5169999999999999</v>
      </c>
      <c r="Z60">
        <v>9.6129999999999995</v>
      </c>
      <c r="AA60">
        <v>120.293577</v>
      </c>
      <c r="AB60">
        <v>0.69553200000000004</v>
      </c>
      <c r="AC60">
        <v>40.988297000000003</v>
      </c>
      <c r="AD60" s="1">
        <v>265</v>
      </c>
      <c r="AE60">
        <v>1</v>
      </c>
      <c r="AF60">
        <v>218</v>
      </c>
      <c r="AG60">
        <v>83</v>
      </c>
      <c r="AH60">
        <v>15.664635000000001</v>
      </c>
      <c r="AI60">
        <v>18.3</v>
      </c>
      <c r="AJ60">
        <v>0</v>
      </c>
      <c r="AK60">
        <v>0</v>
      </c>
      <c r="AL60">
        <v>0</v>
      </c>
      <c r="AM60" t="s">
        <v>343</v>
      </c>
      <c r="AN60" t="s">
        <v>734</v>
      </c>
      <c r="AO60">
        <v>1767.1410000000001</v>
      </c>
      <c r="AR60" t="s">
        <v>116</v>
      </c>
      <c r="AS60" t="s">
        <v>120</v>
      </c>
      <c r="AT60" t="s">
        <v>236</v>
      </c>
      <c r="AU60" t="s">
        <v>342</v>
      </c>
      <c r="AV60" t="s">
        <v>48</v>
      </c>
      <c r="AW60">
        <v>2</v>
      </c>
      <c r="BB60">
        <v>0.96453880580840556</v>
      </c>
      <c r="BC60" t="s">
        <v>597</v>
      </c>
      <c r="BF60" t="s">
        <v>116</v>
      </c>
      <c r="BG60" t="s">
        <v>120</v>
      </c>
      <c r="BH60" t="s">
        <v>342</v>
      </c>
      <c r="BI60">
        <v>6869</v>
      </c>
      <c r="BJ60">
        <v>2</v>
      </c>
      <c r="BK60" t="s">
        <v>236</v>
      </c>
      <c r="BL60" t="s">
        <v>593</v>
      </c>
      <c r="BM60">
        <v>0.96453880580840556</v>
      </c>
      <c r="BN60" t="s">
        <v>597</v>
      </c>
      <c r="BO60" t="s">
        <v>598</v>
      </c>
      <c r="BP60">
        <v>1884.355</v>
      </c>
    </row>
    <row r="61" spans="1:68" ht="16.5">
      <c r="A61" s="125" t="str">
        <f t="shared" si="18"/>
        <v>선진여객</v>
      </c>
      <c r="B61" s="126" t="str">
        <f t="shared" si="17"/>
        <v>김홍민</v>
      </c>
      <c r="C61" s="127" t="str">
        <f t="shared" si="19"/>
        <v>B</v>
      </c>
      <c r="D61" s="128">
        <f t="shared" si="20"/>
        <v>0.92623787558698956</v>
      </c>
      <c r="E61" s="129">
        <f t="shared" si="21"/>
        <v>4782</v>
      </c>
      <c r="F61" s="130" t="str">
        <f t="shared" si="22"/>
        <v>80</v>
      </c>
      <c r="G61" s="131" t="str">
        <f t="shared" si="23"/>
        <v>78바1140</v>
      </c>
      <c r="H61" s="132">
        <f t="shared" si="24"/>
        <v>2</v>
      </c>
      <c r="I61" s="133">
        <f t="shared" si="25"/>
        <v>2238.8560000000002</v>
      </c>
      <c r="J61" s="134">
        <f t="shared" si="26"/>
        <v>1.1634759371235171E-2</v>
      </c>
      <c r="K61" s="134">
        <f t="shared" si="27"/>
        <v>0.37922578996191481</v>
      </c>
      <c r="L61" s="134">
        <f t="shared" si="28"/>
        <v>0.36491851195431951</v>
      </c>
      <c r="M61" s="135">
        <f t="shared" si="29"/>
        <v>11.449</v>
      </c>
      <c r="N61" s="136">
        <f t="shared" si="30"/>
        <v>0.13399700561358122</v>
      </c>
      <c r="O61" s="136">
        <f t="shared" si="31"/>
        <v>32.025284341645907</v>
      </c>
      <c r="P61" s="218">
        <f t="shared" si="32"/>
        <v>0</v>
      </c>
      <c r="Q61" s="219">
        <f t="shared" si="33"/>
        <v>3</v>
      </c>
      <c r="R61" s="219">
        <f t="shared" si="34"/>
        <v>717</v>
      </c>
      <c r="T61">
        <v>516</v>
      </c>
      <c r="U61">
        <v>4782</v>
      </c>
      <c r="V61" t="s">
        <v>344</v>
      </c>
      <c r="W61">
        <v>2238.8560000000002</v>
      </c>
      <c r="X61">
        <v>896.77300000000002</v>
      </c>
      <c r="Y61">
        <v>2.4969999999999999</v>
      </c>
      <c r="Z61">
        <v>11.449</v>
      </c>
      <c r="AA61">
        <v>145.56106800000001</v>
      </c>
      <c r="AB61">
        <v>1.693568</v>
      </c>
      <c r="AC61">
        <v>55.200510999999999</v>
      </c>
      <c r="AD61" s="1">
        <v>817</v>
      </c>
      <c r="AE61">
        <v>3</v>
      </c>
      <c r="AF61">
        <v>717</v>
      </c>
      <c r="AG61">
        <v>65</v>
      </c>
      <c r="AH61">
        <v>15.38087</v>
      </c>
      <c r="AI61">
        <v>63.3</v>
      </c>
      <c r="AJ61">
        <v>0</v>
      </c>
      <c r="AK61">
        <v>0</v>
      </c>
      <c r="AL61">
        <v>0</v>
      </c>
      <c r="AM61" t="s">
        <v>345</v>
      </c>
      <c r="AN61" t="s">
        <v>735</v>
      </c>
      <c r="AO61">
        <v>2130.4360000000001</v>
      </c>
      <c r="AR61" t="s">
        <v>116</v>
      </c>
      <c r="AS61" t="s">
        <v>120</v>
      </c>
      <c r="AT61" t="s">
        <v>231</v>
      </c>
      <c r="AU61" t="s">
        <v>344</v>
      </c>
      <c r="AV61" t="s">
        <v>48</v>
      </c>
      <c r="AW61">
        <v>2</v>
      </c>
      <c r="BB61">
        <v>0.92623787558698956</v>
      </c>
      <c r="BC61" t="s">
        <v>67</v>
      </c>
      <c r="BF61" t="s">
        <v>116</v>
      </c>
      <c r="BG61" t="s">
        <v>120</v>
      </c>
      <c r="BH61" t="s">
        <v>344</v>
      </c>
      <c r="BI61">
        <v>4782</v>
      </c>
      <c r="BJ61">
        <v>2</v>
      </c>
      <c r="BK61" t="s">
        <v>231</v>
      </c>
      <c r="BL61" t="s">
        <v>244</v>
      </c>
      <c r="BM61">
        <v>0.92623787558698956</v>
      </c>
      <c r="BN61" t="s">
        <v>67</v>
      </c>
      <c r="BO61" t="s">
        <v>175</v>
      </c>
      <c r="BP61">
        <v>2238.8560000000002</v>
      </c>
    </row>
    <row r="62" spans="1:68" ht="16.5">
      <c r="A62" s="108" t="str">
        <f t="shared" si="18"/>
        <v>선진여객</v>
      </c>
      <c r="B62" s="109" t="str">
        <f t="shared" si="17"/>
        <v>김황남</v>
      </c>
      <c r="C62" s="110" t="str">
        <f t="shared" si="19"/>
        <v>F</v>
      </c>
      <c r="D62" s="111">
        <f t="shared" si="20"/>
        <v>0.74695552267745402</v>
      </c>
      <c r="E62" s="112">
        <f t="shared" si="21"/>
        <v>4002</v>
      </c>
      <c r="F62" s="113" t="str">
        <f t="shared" si="22"/>
        <v>87</v>
      </c>
      <c r="G62" s="114" t="str">
        <f t="shared" si="23"/>
        <v>78바1198</v>
      </c>
      <c r="H62" s="115">
        <f t="shared" si="24"/>
        <v>2</v>
      </c>
      <c r="I62" s="116">
        <f t="shared" si="25"/>
        <v>1975.7</v>
      </c>
      <c r="J62" s="117">
        <f t="shared" si="26"/>
        <v>8.3857950008313521E-3</v>
      </c>
      <c r="K62" s="117">
        <f t="shared" si="27"/>
        <v>0.40032777744965153</v>
      </c>
      <c r="L62" s="117">
        <f t="shared" si="28"/>
        <v>0.22726122387002073</v>
      </c>
      <c r="M62" s="118">
        <f t="shared" si="29"/>
        <v>16.367999999999999</v>
      </c>
      <c r="N62" s="119">
        <f t="shared" si="30"/>
        <v>0</v>
      </c>
      <c r="O62" s="119">
        <f t="shared" si="31"/>
        <v>47.324998734625702</v>
      </c>
      <c r="P62" s="220">
        <f t="shared" si="32"/>
        <v>0</v>
      </c>
      <c r="Q62" s="221">
        <f t="shared" si="33"/>
        <v>0</v>
      </c>
      <c r="R62" s="221">
        <f t="shared" si="34"/>
        <v>935</v>
      </c>
      <c r="T62">
        <v>516</v>
      </c>
      <c r="U62">
        <v>4002</v>
      </c>
      <c r="V62" t="s">
        <v>536</v>
      </c>
      <c r="W62">
        <v>1975.7</v>
      </c>
      <c r="X62">
        <v>1019.566</v>
      </c>
      <c r="Y62">
        <v>1.9379999999999999</v>
      </c>
      <c r="Z62">
        <v>16.367999999999999</v>
      </c>
      <c r="AA62">
        <v>126.035516</v>
      </c>
      <c r="AB62">
        <v>1.056908</v>
      </c>
      <c r="AC62">
        <v>50.455517999999998</v>
      </c>
      <c r="AD62" s="1">
        <v>449</v>
      </c>
      <c r="AE62">
        <v>0</v>
      </c>
      <c r="AF62">
        <v>935</v>
      </c>
      <c r="AG62">
        <v>69</v>
      </c>
      <c r="AH62">
        <v>15.675739999999999</v>
      </c>
      <c r="AI62">
        <v>1871.1</v>
      </c>
      <c r="AJ62">
        <v>0</v>
      </c>
      <c r="AK62">
        <v>0</v>
      </c>
      <c r="AL62">
        <v>0</v>
      </c>
      <c r="AM62" t="s">
        <v>537</v>
      </c>
      <c r="AN62" t="s">
        <v>736</v>
      </c>
      <c r="AO62">
        <v>1859.175</v>
      </c>
      <c r="AR62" t="s">
        <v>116</v>
      </c>
      <c r="AS62" t="s">
        <v>121</v>
      </c>
      <c r="AT62" t="s">
        <v>276</v>
      </c>
      <c r="AU62" t="s">
        <v>536</v>
      </c>
      <c r="AV62" t="s">
        <v>48</v>
      </c>
      <c r="AW62">
        <v>2</v>
      </c>
      <c r="BB62">
        <v>0.74695552267745402</v>
      </c>
      <c r="BC62" t="s">
        <v>69</v>
      </c>
      <c r="BF62" t="s">
        <v>116</v>
      </c>
      <c r="BG62" t="s">
        <v>121</v>
      </c>
      <c r="BH62" t="s">
        <v>536</v>
      </c>
      <c r="BI62">
        <v>4002</v>
      </c>
      <c r="BJ62">
        <v>2</v>
      </c>
      <c r="BK62" t="s">
        <v>276</v>
      </c>
      <c r="BL62" t="s">
        <v>266</v>
      </c>
      <c r="BM62">
        <v>0.74695552267745402</v>
      </c>
      <c r="BN62" t="s">
        <v>69</v>
      </c>
      <c r="BO62" t="s">
        <v>186</v>
      </c>
      <c r="BP62">
        <v>1975.7</v>
      </c>
    </row>
    <row r="63" spans="1:68" ht="16.5">
      <c r="A63" s="125" t="str">
        <f t="shared" si="18"/>
        <v>선진여객</v>
      </c>
      <c r="B63" s="126" t="str">
        <f t="shared" si="17"/>
        <v>김희문</v>
      </c>
      <c r="C63" s="127" t="str">
        <f t="shared" si="19"/>
        <v>D</v>
      </c>
      <c r="D63" s="128">
        <f t="shared" si="20"/>
        <v>0.84649318323933642</v>
      </c>
      <c r="E63" s="129">
        <f t="shared" si="21"/>
        <v>8651</v>
      </c>
      <c r="F63" s="130" t="str">
        <f t="shared" si="22"/>
        <v>80</v>
      </c>
      <c r="G63" s="131" t="str">
        <f t="shared" si="23"/>
        <v>73아1437</v>
      </c>
      <c r="H63" s="132">
        <f t="shared" si="24"/>
        <v>12</v>
      </c>
      <c r="I63" s="133">
        <f t="shared" si="25"/>
        <v>1973.8580000000002</v>
      </c>
      <c r="J63" s="134">
        <f t="shared" si="26"/>
        <v>1.1425154404681063E-2</v>
      </c>
      <c r="K63" s="134">
        <f t="shared" si="27"/>
        <v>0.37962685915006394</v>
      </c>
      <c r="L63" s="134">
        <f t="shared" si="28"/>
        <v>0.28624146215178597</v>
      </c>
      <c r="M63" s="135">
        <f t="shared" si="29"/>
        <v>13.542</v>
      </c>
      <c r="N63" s="136">
        <f t="shared" si="30"/>
        <v>0.10132441138116319</v>
      </c>
      <c r="O63" s="136">
        <f t="shared" si="31"/>
        <v>41.188373226442835</v>
      </c>
      <c r="P63" s="218">
        <f t="shared" si="32"/>
        <v>1</v>
      </c>
      <c r="Q63" s="219">
        <f t="shared" si="33"/>
        <v>2</v>
      </c>
      <c r="R63" s="219">
        <f t="shared" si="34"/>
        <v>813</v>
      </c>
      <c r="T63">
        <v>516</v>
      </c>
      <c r="U63">
        <v>8651</v>
      </c>
      <c r="V63" t="s">
        <v>559</v>
      </c>
      <c r="W63">
        <v>1973.8579999999999</v>
      </c>
      <c r="X63">
        <v>864.476</v>
      </c>
      <c r="Y63">
        <v>2.2829999999999999</v>
      </c>
      <c r="Z63">
        <v>13.542</v>
      </c>
      <c r="AA63">
        <v>126.011076</v>
      </c>
      <c r="AB63">
        <v>1.4396960000000001</v>
      </c>
      <c r="AC63">
        <v>47.837189000000002</v>
      </c>
      <c r="AD63" s="1">
        <v>565</v>
      </c>
      <c r="AE63">
        <v>2</v>
      </c>
      <c r="AF63">
        <v>813</v>
      </c>
      <c r="AG63">
        <v>78</v>
      </c>
      <c r="AH63">
        <v>15.664161999999999</v>
      </c>
      <c r="AI63">
        <v>755.6</v>
      </c>
      <c r="AJ63">
        <v>0</v>
      </c>
      <c r="AK63">
        <v>1</v>
      </c>
      <c r="AL63">
        <v>19</v>
      </c>
      <c r="AM63" t="s">
        <v>560</v>
      </c>
      <c r="AN63" t="s">
        <v>737</v>
      </c>
      <c r="AO63">
        <v>374.84300000000002</v>
      </c>
      <c r="AR63" t="s">
        <v>116</v>
      </c>
      <c r="AS63" t="s">
        <v>120</v>
      </c>
      <c r="AT63" t="s">
        <v>226</v>
      </c>
      <c r="AU63" t="s">
        <v>559</v>
      </c>
      <c r="AV63" t="s">
        <v>48</v>
      </c>
      <c r="AW63">
        <v>12</v>
      </c>
      <c r="BB63">
        <v>0.84649318323933642</v>
      </c>
      <c r="BC63" t="s">
        <v>66</v>
      </c>
      <c r="BF63" t="s">
        <v>116</v>
      </c>
      <c r="BG63" t="s">
        <v>120</v>
      </c>
      <c r="BH63" t="s">
        <v>559</v>
      </c>
      <c r="BI63">
        <v>8651</v>
      </c>
      <c r="BJ63">
        <v>12</v>
      </c>
      <c r="BK63" t="s">
        <v>226</v>
      </c>
      <c r="BL63" t="s">
        <v>244</v>
      </c>
      <c r="BM63">
        <v>0.84649318323933642</v>
      </c>
      <c r="BN63" t="s">
        <v>66</v>
      </c>
      <c r="BO63" t="s">
        <v>177</v>
      </c>
      <c r="BP63">
        <v>1973.8580000000002</v>
      </c>
    </row>
    <row r="64" spans="1:68" ht="16.5">
      <c r="A64" s="108" t="str">
        <f t="shared" si="18"/>
        <v>선진여객</v>
      </c>
      <c r="B64" s="109" t="str">
        <f t="shared" si="17"/>
        <v>김희찬</v>
      </c>
      <c r="C64" s="110" t="str">
        <f t="shared" si="19"/>
        <v>D</v>
      </c>
      <c r="D64" s="111">
        <f t="shared" si="20"/>
        <v>0.80817098044794866</v>
      </c>
      <c r="E64" s="112">
        <f t="shared" si="21"/>
        <v>2644</v>
      </c>
      <c r="F64" s="113" t="str">
        <f t="shared" si="22"/>
        <v>72</v>
      </c>
      <c r="G64" s="114" t="str">
        <f t="shared" si="23"/>
        <v>78바1192</v>
      </c>
      <c r="H64" s="115">
        <f t="shared" si="24"/>
        <v>3</v>
      </c>
      <c r="I64" s="116">
        <f t="shared" si="25"/>
        <v>2241.5190000000002</v>
      </c>
      <c r="J64" s="117">
        <f t="shared" si="26"/>
        <v>2.801127134052667E-2</v>
      </c>
      <c r="K64" s="117">
        <f t="shared" si="27"/>
        <v>0.33496523394959299</v>
      </c>
      <c r="L64" s="117">
        <f t="shared" si="28"/>
        <v>0.17711203875586151</v>
      </c>
      <c r="M64" s="118">
        <f t="shared" si="29"/>
        <v>14.285</v>
      </c>
      <c r="N64" s="119">
        <f t="shared" si="30"/>
        <v>8.9225208441240073E-2</v>
      </c>
      <c r="O64" s="119">
        <f t="shared" si="31"/>
        <v>50.546080581962507</v>
      </c>
      <c r="P64" s="220">
        <f t="shared" si="32"/>
        <v>6</v>
      </c>
      <c r="Q64" s="221">
        <f t="shared" si="33"/>
        <v>2</v>
      </c>
      <c r="R64" s="221">
        <f t="shared" si="34"/>
        <v>1133</v>
      </c>
      <c r="T64">
        <v>516</v>
      </c>
      <c r="U64">
        <v>2644</v>
      </c>
      <c r="V64" t="s">
        <v>346</v>
      </c>
      <c r="W64">
        <v>2241.5189999999998</v>
      </c>
      <c r="X64">
        <v>1198.182</v>
      </c>
      <c r="Y64">
        <v>1.871</v>
      </c>
      <c r="Z64">
        <v>14.285</v>
      </c>
      <c r="AA64">
        <v>116.806337</v>
      </c>
      <c r="AB64">
        <v>3.2718940000000001</v>
      </c>
      <c r="AC64">
        <v>39.126061999999997</v>
      </c>
      <c r="AD64" s="1">
        <v>397</v>
      </c>
      <c r="AE64">
        <v>2</v>
      </c>
      <c r="AF64">
        <v>1133</v>
      </c>
      <c r="AG64">
        <v>93</v>
      </c>
      <c r="AH64">
        <v>19.190045999999999</v>
      </c>
      <c r="AI64">
        <v>3124.5</v>
      </c>
      <c r="AJ64">
        <v>264.60000000000002</v>
      </c>
      <c r="AK64">
        <v>6</v>
      </c>
      <c r="AL64">
        <v>1031</v>
      </c>
      <c r="AM64" t="s">
        <v>347</v>
      </c>
      <c r="AN64" t="s">
        <v>738</v>
      </c>
      <c r="AO64">
        <v>2000.048</v>
      </c>
      <c r="AR64" t="s">
        <v>116</v>
      </c>
      <c r="AS64" t="s">
        <v>119</v>
      </c>
      <c r="AT64" t="s">
        <v>224</v>
      </c>
      <c r="AU64" t="s">
        <v>346</v>
      </c>
      <c r="AV64" t="s">
        <v>48</v>
      </c>
      <c r="AW64">
        <v>3</v>
      </c>
      <c r="BB64">
        <v>0.80817098044794866</v>
      </c>
      <c r="BC64" t="s">
        <v>66</v>
      </c>
      <c r="BF64" t="s">
        <v>116</v>
      </c>
      <c r="BG64" t="s">
        <v>119</v>
      </c>
      <c r="BH64" t="s">
        <v>346</v>
      </c>
      <c r="BI64">
        <v>2644</v>
      </c>
      <c r="BJ64">
        <v>3</v>
      </c>
      <c r="BK64" t="s">
        <v>224</v>
      </c>
      <c r="BL64" t="s">
        <v>565</v>
      </c>
      <c r="BM64">
        <v>0.80817098044794866</v>
      </c>
      <c r="BN64" t="s">
        <v>66</v>
      </c>
      <c r="BO64" t="s">
        <v>177</v>
      </c>
      <c r="BP64">
        <v>2241.5190000000002</v>
      </c>
    </row>
    <row r="65" spans="1:68" ht="16.5">
      <c r="A65" s="125" t="str">
        <f t="shared" si="18"/>
        <v>선진여객</v>
      </c>
      <c r="B65" s="126" t="str">
        <f t="shared" si="17"/>
        <v>문남주</v>
      </c>
      <c r="C65" s="127" t="str">
        <f t="shared" si="19"/>
        <v>C</v>
      </c>
      <c r="D65" s="128">
        <f t="shared" si="20"/>
        <v>0.87103448275862061</v>
      </c>
      <c r="E65" s="129">
        <f t="shared" si="21"/>
        <v>2414</v>
      </c>
      <c r="F65" s="130" t="str">
        <f t="shared" si="22"/>
        <v>595</v>
      </c>
      <c r="G65" s="131" t="str">
        <f t="shared" si="23"/>
        <v>73아1093</v>
      </c>
      <c r="H65" s="132">
        <f t="shared" si="24"/>
        <v>1</v>
      </c>
      <c r="I65" s="133">
        <f t="shared" si="25"/>
        <v>2093.5650000000001</v>
      </c>
      <c r="J65" s="134">
        <f t="shared" si="26"/>
        <v>6.3851956328516129E-3</v>
      </c>
      <c r="K65" s="134">
        <f t="shared" si="27"/>
        <v>0.29756455800584247</v>
      </c>
      <c r="L65" s="134">
        <f t="shared" si="28"/>
        <v>0.14759513079364625</v>
      </c>
      <c r="M65" s="135">
        <f t="shared" si="29"/>
        <v>6.7960000000000003</v>
      </c>
      <c r="N65" s="136">
        <f t="shared" si="30"/>
        <v>0</v>
      </c>
      <c r="O65" s="136">
        <f t="shared" si="31"/>
        <v>2.8659248697795388</v>
      </c>
      <c r="P65" s="218">
        <f t="shared" si="32"/>
        <v>2</v>
      </c>
      <c r="Q65" s="219">
        <f t="shared" si="33"/>
        <v>0</v>
      </c>
      <c r="R65" s="219">
        <f t="shared" si="34"/>
        <v>60</v>
      </c>
      <c r="T65">
        <v>516</v>
      </c>
      <c r="U65">
        <v>2414</v>
      </c>
      <c r="V65" t="s">
        <v>348</v>
      </c>
      <c r="W65">
        <v>2093.5650000000001</v>
      </c>
      <c r="X65">
        <v>828.93200000000002</v>
      </c>
      <c r="Y65">
        <v>2.5259999999999998</v>
      </c>
      <c r="Z65">
        <v>6.7960000000000003</v>
      </c>
      <c r="AA65">
        <v>142.422731</v>
      </c>
      <c r="AB65">
        <v>0.90939700000000001</v>
      </c>
      <c r="AC65">
        <v>42.379956999999997</v>
      </c>
      <c r="AD65" s="1">
        <v>309</v>
      </c>
      <c r="AE65">
        <v>0</v>
      </c>
      <c r="AF65">
        <v>60</v>
      </c>
      <c r="AG65">
        <v>69</v>
      </c>
      <c r="AH65">
        <v>14.699654000000001</v>
      </c>
      <c r="AI65">
        <v>132.30000000000001</v>
      </c>
      <c r="AJ65">
        <v>0</v>
      </c>
      <c r="AK65">
        <v>2</v>
      </c>
      <c r="AL65">
        <v>68</v>
      </c>
      <c r="AM65" t="s">
        <v>349</v>
      </c>
      <c r="AN65" t="s">
        <v>739</v>
      </c>
      <c r="AO65">
        <v>2093.5650000000001</v>
      </c>
      <c r="AR65" t="s">
        <v>116</v>
      </c>
      <c r="AS65" t="s">
        <v>118</v>
      </c>
      <c r="AT65" t="s">
        <v>205</v>
      </c>
      <c r="AU65" t="s">
        <v>348</v>
      </c>
      <c r="AV65" t="s">
        <v>48</v>
      </c>
      <c r="AW65">
        <v>1</v>
      </c>
      <c r="BB65">
        <v>0.87103448275862061</v>
      </c>
      <c r="BC65" t="s">
        <v>68</v>
      </c>
      <c r="BF65" t="s">
        <v>116</v>
      </c>
      <c r="BG65" t="s">
        <v>118</v>
      </c>
      <c r="BH65" t="s">
        <v>348</v>
      </c>
      <c r="BI65">
        <v>2414</v>
      </c>
      <c r="BJ65">
        <v>1</v>
      </c>
      <c r="BK65" t="s">
        <v>205</v>
      </c>
      <c r="BL65" t="s">
        <v>174</v>
      </c>
      <c r="BM65">
        <v>0.87103448275862061</v>
      </c>
      <c r="BN65" t="s">
        <v>68</v>
      </c>
      <c r="BO65" t="s">
        <v>176</v>
      </c>
      <c r="BP65">
        <v>2093.5650000000001</v>
      </c>
    </row>
    <row r="66" spans="1:68" ht="16.5">
      <c r="A66" s="108" t="str">
        <f t="shared" si="18"/>
        <v>선진여객</v>
      </c>
      <c r="B66" s="109" t="str">
        <f t="shared" si="17"/>
        <v>문승철</v>
      </c>
      <c r="C66" s="110" t="str">
        <f t="shared" si="19"/>
        <v>F</v>
      </c>
      <c r="D66" s="111">
        <f t="shared" si="20"/>
        <v>0.79606889049068286</v>
      </c>
      <c r="E66" s="112">
        <f t="shared" si="21"/>
        <v>5546</v>
      </c>
      <c r="F66" s="113" t="str">
        <f t="shared" si="22"/>
        <v>300</v>
      </c>
      <c r="G66" s="114" t="str">
        <f t="shared" si="23"/>
        <v>73아1099</v>
      </c>
      <c r="H66" s="115">
        <f t="shared" si="24"/>
        <v>2</v>
      </c>
      <c r="I66" s="116">
        <f t="shared" si="25"/>
        <v>2694.895</v>
      </c>
      <c r="J66" s="117">
        <f t="shared" si="26"/>
        <v>1.5046996209929078E-2</v>
      </c>
      <c r="K66" s="117">
        <f t="shared" si="27"/>
        <v>0.38513599956423167</v>
      </c>
      <c r="L66" s="117">
        <f t="shared" si="28"/>
        <v>0.28646756181595201</v>
      </c>
      <c r="M66" s="118">
        <f t="shared" si="29"/>
        <v>12.596</v>
      </c>
      <c r="N66" s="119">
        <f t="shared" si="30"/>
        <v>0.11132159137925596</v>
      </c>
      <c r="O66" s="119">
        <f t="shared" si="31"/>
        <v>27.644861859181898</v>
      </c>
      <c r="P66" s="220">
        <f t="shared" si="32"/>
        <v>3</v>
      </c>
      <c r="Q66" s="221">
        <f t="shared" si="33"/>
        <v>3</v>
      </c>
      <c r="R66" s="221">
        <f t="shared" si="34"/>
        <v>745</v>
      </c>
      <c r="T66">
        <v>516</v>
      </c>
      <c r="U66">
        <v>5546</v>
      </c>
      <c r="V66" t="s">
        <v>350</v>
      </c>
      <c r="W66">
        <v>2694.895</v>
      </c>
      <c r="X66">
        <v>1068.5809999999999</v>
      </c>
      <c r="Y66">
        <v>2.5219999999999998</v>
      </c>
      <c r="Z66">
        <v>12.596</v>
      </c>
      <c r="AA66">
        <v>169.374403</v>
      </c>
      <c r="AB66">
        <v>2.5485760000000002</v>
      </c>
      <c r="AC66">
        <v>65.23218</v>
      </c>
      <c r="AD66" s="1">
        <v>772</v>
      </c>
      <c r="AE66">
        <v>3</v>
      </c>
      <c r="AF66">
        <v>745</v>
      </c>
      <c r="AG66">
        <v>85</v>
      </c>
      <c r="AH66">
        <v>15.910875000000001</v>
      </c>
      <c r="AI66">
        <v>1884.9</v>
      </c>
      <c r="AJ66">
        <v>1.2</v>
      </c>
      <c r="AK66">
        <v>3</v>
      </c>
      <c r="AL66">
        <v>150</v>
      </c>
      <c r="AM66" t="s">
        <v>351</v>
      </c>
      <c r="AN66" t="s">
        <v>740</v>
      </c>
      <c r="AO66">
        <v>2549.596</v>
      </c>
      <c r="AR66" t="s">
        <v>116</v>
      </c>
      <c r="AS66" t="s">
        <v>117</v>
      </c>
      <c r="AT66" t="s">
        <v>197</v>
      </c>
      <c r="AU66" t="s">
        <v>350</v>
      </c>
      <c r="AV66" t="s">
        <v>48</v>
      </c>
      <c r="AW66">
        <v>2</v>
      </c>
      <c r="BB66">
        <v>0.79606889049068286</v>
      </c>
      <c r="BC66" t="s">
        <v>69</v>
      </c>
      <c r="BF66" t="s">
        <v>116</v>
      </c>
      <c r="BG66" t="s">
        <v>117</v>
      </c>
      <c r="BH66" t="s">
        <v>350</v>
      </c>
      <c r="BI66">
        <v>5546</v>
      </c>
      <c r="BJ66">
        <v>2</v>
      </c>
      <c r="BK66" t="s">
        <v>197</v>
      </c>
      <c r="BL66" t="s">
        <v>219</v>
      </c>
      <c r="BM66">
        <v>0.79606889049068286</v>
      </c>
      <c r="BN66" t="s">
        <v>69</v>
      </c>
      <c r="BO66" t="s">
        <v>186</v>
      </c>
      <c r="BP66">
        <v>2694.895</v>
      </c>
    </row>
    <row r="67" spans="1:68" ht="16.5">
      <c r="A67" s="125" t="str">
        <f t="shared" si="18"/>
        <v>선진여객</v>
      </c>
      <c r="B67" s="126" t="str">
        <f t="shared" si="17"/>
        <v>문영길</v>
      </c>
      <c r="C67" s="127" t="str">
        <f t="shared" si="19"/>
        <v>D</v>
      </c>
      <c r="D67" s="128">
        <f t="shared" si="20"/>
        <v>0.8219047619047618</v>
      </c>
      <c r="E67" s="129">
        <f t="shared" si="21"/>
        <v>8968</v>
      </c>
      <c r="F67" s="130" t="str">
        <f t="shared" si="22"/>
        <v>87</v>
      </c>
      <c r="G67" s="131" t="str">
        <f t="shared" si="23"/>
        <v>71바5757</v>
      </c>
      <c r="H67" s="132">
        <f t="shared" si="24"/>
        <v>1</v>
      </c>
      <c r="I67" s="133">
        <f t="shared" si="25"/>
        <v>2165.7330000000002</v>
      </c>
      <c r="J67" s="134">
        <f t="shared" si="26"/>
        <v>2.6889619361060075E-3</v>
      </c>
      <c r="K67" s="134">
        <f t="shared" si="27"/>
        <v>0.37096699757057505</v>
      </c>
      <c r="L67" s="134">
        <f t="shared" si="28"/>
        <v>0.32921879105134377</v>
      </c>
      <c r="M67" s="135">
        <f t="shared" si="29"/>
        <v>16.626999999999999</v>
      </c>
      <c r="N67" s="136">
        <f t="shared" si="30"/>
        <v>4.6173743485461965E-2</v>
      </c>
      <c r="O67" s="136">
        <f t="shared" si="31"/>
        <v>9.7888336189179359</v>
      </c>
      <c r="P67" s="218">
        <f t="shared" si="32"/>
        <v>0</v>
      </c>
      <c r="Q67" s="219">
        <f t="shared" si="33"/>
        <v>1</v>
      </c>
      <c r="R67" s="219">
        <f t="shared" si="34"/>
        <v>212</v>
      </c>
      <c r="T67">
        <v>516</v>
      </c>
      <c r="U67">
        <v>8968</v>
      </c>
      <c r="V67" t="s">
        <v>194</v>
      </c>
      <c r="W67">
        <v>2165.7330000000002</v>
      </c>
      <c r="X67">
        <v>1254.434</v>
      </c>
      <c r="Y67">
        <v>1.726</v>
      </c>
      <c r="Z67">
        <v>16.626999999999999</v>
      </c>
      <c r="AA67">
        <v>134.797743</v>
      </c>
      <c r="AB67">
        <v>0.36246600000000001</v>
      </c>
      <c r="AC67">
        <v>50.005513999999998</v>
      </c>
      <c r="AD67" s="1">
        <v>713</v>
      </c>
      <c r="AE67">
        <v>1</v>
      </c>
      <c r="AF67">
        <v>212</v>
      </c>
      <c r="AG67">
        <v>80</v>
      </c>
      <c r="AH67">
        <v>16.066537</v>
      </c>
      <c r="AI67">
        <v>2026.4</v>
      </c>
      <c r="AJ67">
        <v>0</v>
      </c>
      <c r="AK67">
        <v>0</v>
      </c>
      <c r="AL67">
        <v>0</v>
      </c>
      <c r="AM67" t="s">
        <v>352</v>
      </c>
      <c r="AN67" t="s">
        <v>741</v>
      </c>
      <c r="AO67">
        <v>2165.7330000000002</v>
      </c>
      <c r="AR67" t="s">
        <v>116</v>
      </c>
      <c r="AS67" t="s">
        <v>121</v>
      </c>
      <c r="AT67" t="s">
        <v>253</v>
      </c>
      <c r="AU67" t="s">
        <v>194</v>
      </c>
      <c r="AV67" t="s">
        <v>48</v>
      </c>
      <c r="AW67">
        <v>1</v>
      </c>
      <c r="BB67">
        <v>0.8219047619047618</v>
      </c>
      <c r="BC67" t="s">
        <v>66</v>
      </c>
      <c r="BF67" t="s">
        <v>116</v>
      </c>
      <c r="BG67" t="s">
        <v>121</v>
      </c>
      <c r="BH67" t="s">
        <v>194</v>
      </c>
      <c r="BI67">
        <v>8968</v>
      </c>
      <c r="BJ67">
        <v>1</v>
      </c>
      <c r="BK67" t="s">
        <v>253</v>
      </c>
      <c r="BL67" t="s">
        <v>174</v>
      </c>
      <c r="BM67">
        <v>0.8219047619047618</v>
      </c>
      <c r="BN67" t="s">
        <v>66</v>
      </c>
      <c r="BO67" t="s">
        <v>177</v>
      </c>
      <c r="BP67">
        <v>2165.7330000000002</v>
      </c>
    </row>
    <row r="68" spans="1:68" ht="16.5">
      <c r="A68" s="108" t="str">
        <f t="shared" si="18"/>
        <v>선진여객</v>
      </c>
      <c r="B68" s="109" t="str">
        <f t="shared" si="17"/>
        <v>박규영</v>
      </c>
      <c r="C68" s="110" t="str">
        <f t="shared" si="19"/>
        <v>F</v>
      </c>
      <c r="D68" s="111">
        <f t="shared" si="20"/>
        <v>0.69040000000000001</v>
      </c>
      <c r="E68" s="112">
        <f t="shared" si="21"/>
        <v>1261</v>
      </c>
      <c r="F68" s="113" t="str">
        <f t="shared" si="22"/>
        <v>87</v>
      </c>
      <c r="G68" s="114" t="str">
        <f t="shared" si="23"/>
        <v>78바1187</v>
      </c>
      <c r="H68" s="115">
        <f t="shared" si="24"/>
        <v>1</v>
      </c>
      <c r="I68" s="116">
        <f t="shared" si="25"/>
        <v>1831.991</v>
      </c>
      <c r="J68" s="117">
        <f t="shared" si="26"/>
        <v>9.1397107693534131E-3</v>
      </c>
      <c r="K68" s="117">
        <f t="shared" si="27"/>
        <v>0.38069254219691323</v>
      </c>
      <c r="L68" s="117">
        <f t="shared" si="28"/>
        <v>0.26746856289141158</v>
      </c>
      <c r="M68" s="118">
        <f t="shared" si="29"/>
        <v>13.929</v>
      </c>
      <c r="N68" s="119">
        <f t="shared" si="30"/>
        <v>0.21834168399298906</v>
      </c>
      <c r="O68" s="119">
        <f t="shared" si="31"/>
        <v>29.639883602048265</v>
      </c>
      <c r="P68" s="220">
        <f t="shared" si="32"/>
        <v>2</v>
      </c>
      <c r="Q68" s="221">
        <f t="shared" si="33"/>
        <v>4</v>
      </c>
      <c r="R68" s="221">
        <f t="shared" si="34"/>
        <v>543</v>
      </c>
      <c r="T68">
        <v>516</v>
      </c>
      <c r="U68">
        <v>1261</v>
      </c>
      <c r="V68" t="s">
        <v>353</v>
      </c>
      <c r="W68">
        <v>1831.991</v>
      </c>
      <c r="X68">
        <v>1061.1120000000001</v>
      </c>
      <c r="Y68">
        <v>1.726</v>
      </c>
      <c r="Z68">
        <v>13.929</v>
      </c>
      <c r="AA68">
        <v>119.621072</v>
      </c>
      <c r="AB68">
        <v>1.093302</v>
      </c>
      <c r="AC68">
        <v>45.538849999999996</v>
      </c>
      <c r="AD68" s="1">
        <v>490</v>
      </c>
      <c r="AE68">
        <v>4</v>
      </c>
      <c r="AF68">
        <v>543</v>
      </c>
      <c r="AG68">
        <v>88</v>
      </c>
      <c r="AH68">
        <v>15.314952</v>
      </c>
      <c r="AI68">
        <v>507.1</v>
      </c>
      <c r="AJ68">
        <v>10.3</v>
      </c>
      <c r="AK68">
        <v>2</v>
      </c>
      <c r="AL68">
        <v>34</v>
      </c>
      <c r="AM68" t="s">
        <v>354</v>
      </c>
      <c r="AN68" t="s">
        <v>742</v>
      </c>
      <c r="AO68">
        <v>1831.991</v>
      </c>
      <c r="AR68" t="s">
        <v>116</v>
      </c>
      <c r="AS68" t="s">
        <v>121</v>
      </c>
      <c r="AT68" t="s">
        <v>270</v>
      </c>
      <c r="AU68" t="s">
        <v>353</v>
      </c>
      <c r="AV68" t="s">
        <v>48</v>
      </c>
      <c r="AW68">
        <v>1</v>
      </c>
      <c r="BB68">
        <v>0.69040000000000001</v>
      </c>
      <c r="BC68" t="s">
        <v>69</v>
      </c>
      <c r="BF68" t="s">
        <v>116</v>
      </c>
      <c r="BG68" t="s">
        <v>121</v>
      </c>
      <c r="BH68" t="s">
        <v>353</v>
      </c>
      <c r="BI68">
        <v>1261</v>
      </c>
      <c r="BJ68">
        <v>1</v>
      </c>
      <c r="BK68" t="s">
        <v>270</v>
      </c>
      <c r="BL68" t="s">
        <v>174</v>
      </c>
      <c r="BM68">
        <v>0.69040000000000001</v>
      </c>
      <c r="BN68" t="s">
        <v>69</v>
      </c>
      <c r="BO68" t="s">
        <v>186</v>
      </c>
      <c r="BP68">
        <v>1831.991</v>
      </c>
    </row>
    <row r="69" spans="1:68" ht="16.5">
      <c r="A69" s="125" t="str">
        <f t="shared" ref="A69:A100" si="35">BF69</f>
        <v>선진여객</v>
      </c>
      <c r="B69" s="126" t="str">
        <f t="shared" si="17"/>
        <v>박덕규</v>
      </c>
      <c r="C69" s="127" t="str">
        <f t="shared" ref="C69:C100" si="36">BN69</f>
        <v>S</v>
      </c>
      <c r="D69" s="128">
        <f t="shared" ref="D69:D100" si="37">BM69</f>
        <v>1.0174074074074073</v>
      </c>
      <c r="E69" s="129">
        <f t="shared" ref="E69:E100" si="38">U69</f>
        <v>846</v>
      </c>
      <c r="F69" s="130" t="str">
        <f t="shared" ref="F69:F100" si="39">BG69</f>
        <v>80</v>
      </c>
      <c r="G69" s="131" t="str">
        <f t="shared" ref="G69:G100" si="40">BK69</f>
        <v>78바1150</v>
      </c>
      <c r="H69" s="132">
        <f t="shared" ref="H69:H100" si="41">BJ69</f>
        <v>1</v>
      </c>
      <c r="I69" s="133">
        <f t="shared" ref="I69:I100" si="42">BP69</f>
        <v>2195.386</v>
      </c>
      <c r="J69" s="134">
        <f t="shared" ref="J69:J100" si="43">AB69/AA69</f>
        <v>6.6544831404308493E-3</v>
      </c>
      <c r="K69" s="134">
        <f t="shared" ref="K69:K100" si="44">AC69/AA69</f>
        <v>0.34359414974393754</v>
      </c>
      <c r="L69" s="134">
        <f t="shared" ref="L69:L100" si="45">AD69/I69</f>
        <v>0.36348960957207527</v>
      </c>
      <c r="M69" s="135">
        <f t="shared" ref="M69:M100" si="46">Z69</f>
        <v>9.8149999999999995</v>
      </c>
      <c r="N69" s="136">
        <f t="shared" ref="N69:N100" si="47">AE69*100/W69</f>
        <v>0.1822003055499124</v>
      </c>
      <c r="O69" s="136">
        <f t="shared" ref="O69:O100" si="48">AF69*100/W69</f>
        <v>8.3356639789084923</v>
      </c>
      <c r="P69" s="218">
        <f t="shared" ref="P69:P100" si="49">AK69</f>
        <v>0</v>
      </c>
      <c r="Q69" s="219">
        <f t="shared" ref="Q69:Q100" si="50">AE69</f>
        <v>4</v>
      </c>
      <c r="R69" s="219">
        <f t="shared" ref="R69:R100" si="51">AF69</f>
        <v>183</v>
      </c>
      <c r="T69">
        <v>516</v>
      </c>
      <c r="U69">
        <v>846</v>
      </c>
      <c r="V69" t="s">
        <v>355</v>
      </c>
      <c r="W69">
        <v>2195.386</v>
      </c>
      <c r="X69">
        <v>799.28399999999999</v>
      </c>
      <c r="Y69">
        <v>2.7469999999999999</v>
      </c>
      <c r="Z69">
        <v>9.8149999999999995</v>
      </c>
      <c r="AA69">
        <v>136.07773599999999</v>
      </c>
      <c r="AB69">
        <v>0.90552699999999997</v>
      </c>
      <c r="AC69">
        <v>46.755513999999998</v>
      </c>
      <c r="AD69" s="1">
        <v>798</v>
      </c>
      <c r="AE69">
        <v>4</v>
      </c>
      <c r="AF69">
        <v>183</v>
      </c>
      <c r="AG69">
        <v>81</v>
      </c>
      <c r="AH69">
        <v>16.133322</v>
      </c>
      <c r="AI69">
        <v>508.9</v>
      </c>
      <c r="AJ69">
        <v>0</v>
      </c>
      <c r="AK69">
        <v>0</v>
      </c>
      <c r="AL69">
        <v>0</v>
      </c>
      <c r="AM69" t="s">
        <v>356</v>
      </c>
      <c r="AN69" t="s">
        <v>743</v>
      </c>
      <c r="AO69">
        <v>2195.386</v>
      </c>
      <c r="AR69" t="s">
        <v>116</v>
      </c>
      <c r="AS69" t="s">
        <v>120</v>
      </c>
      <c r="AT69" t="s">
        <v>239</v>
      </c>
      <c r="AU69" t="s">
        <v>355</v>
      </c>
      <c r="AV69" t="s">
        <v>48</v>
      </c>
      <c r="AW69">
        <v>1</v>
      </c>
      <c r="BB69">
        <v>1.0174074074074073</v>
      </c>
      <c r="BC69" t="s">
        <v>744</v>
      </c>
      <c r="BF69" t="s">
        <v>116</v>
      </c>
      <c r="BG69" t="s">
        <v>120</v>
      </c>
      <c r="BH69" t="s">
        <v>355</v>
      </c>
      <c r="BI69">
        <v>846</v>
      </c>
      <c r="BJ69">
        <v>1</v>
      </c>
      <c r="BK69" t="s">
        <v>239</v>
      </c>
      <c r="BL69" t="s">
        <v>174</v>
      </c>
      <c r="BM69">
        <v>1.0174074074074073</v>
      </c>
      <c r="BN69" t="s">
        <v>744</v>
      </c>
      <c r="BO69" t="s">
        <v>745</v>
      </c>
      <c r="BP69">
        <v>2195.386</v>
      </c>
    </row>
    <row r="70" spans="1:68" ht="16.5">
      <c r="A70" s="108" t="str">
        <f t="shared" si="35"/>
        <v>선진여객</v>
      </c>
      <c r="B70" s="109" t="str">
        <f t="shared" ref="B70:B133" si="52">IF(BH70="NULL", E70, BH70)</f>
        <v>박만규</v>
      </c>
      <c r="C70" s="110" t="str">
        <f t="shared" si="36"/>
        <v>D</v>
      </c>
      <c r="D70" s="111">
        <f t="shared" si="37"/>
        <v>0.83857142857142852</v>
      </c>
      <c r="E70" s="112">
        <f t="shared" si="38"/>
        <v>4695</v>
      </c>
      <c r="F70" s="113" t="str">
        <f t="shared" si="39"/>
        <v>72</v>
      </c>
      <c r="G70" s="114" t="str">
        <f t="shared" si="40"/>
        <v>73아1088</v>
      </c>
      <c r="H70" s="115">
        <f t="shared" si="41"/>
        <v>1</v>
      </c>
      <c r="I70" s="116">
        <f t="shared" si="42"/>
        <v>1431.0519999999999</v>
      </c>
      <c r="J70" s="117">
        <f t="shared" si="43"/>
        <v>1.3378326367976669E-2</v>
      </c>
      <c r="K70" s="117">
        <f t="shared" si="44"/>
        <v>0.31604251319835563</v>
      </c>
      <c r="L70" s="117">
        <f t="shared" si="45"/>
        <v>0.16840757708315282</v>
      </c>
      <c r="M70" s="118">
        <f t="shared" si="46"/>
        <v>16.408999999999999</v>
      </c>
      <c r="N70" s="119">
        <f t="shared" si="47"/>
        <v>0.48915063883073434</v>
      </c>
      <c r="O70" s="119">
        <f t="shared" si="48"/>
        <v>9.7830127766146866</v>
      </c>
      <c r="P70" s="220">
        <f t="shared" si="49"/>
        <v>0</v>
      </c>
      <c r="Q70" s="221">
        <f t="shared" si="50"/>
        <v>7</v>
      </c>
      <c r="R70" s="221">
        <f t="shared" si="51"/>
        <v>140</v>
      </c>
      <c r="T70">
        <v>516</v>
      </c>
      <c r="U70">
        <v>4695</v>
      </c>
      <c r="V70" t="s">
        <v>540</v>
      </c>
      <c r="W70">
        <v>1431.0519999999999</v>
      </c>
      <c r="X70">
        <v>812.73299999999995</v>
      </c>
      <c r="Y70">
        <v>1.7609999999999999</v>
      </c>
      <c r="Z70">
        <v>16.408999999999999</v>
      </c>
      <c r="AA70">
        <v>71.464394999999996</v>
      </c>
      <c r="AB70">
        <v>0.95607399999999998</v>
      </c>
      <c r="AC70">
        <v>22.585787</v>
      </c>
      <c r="AD70" s="1">
        <v>241</v>
      </c>
      <c r="AE70">
        <v>7</v>
      </c>
      <c r="AF70">
        <v>140</v>
      </c>
      <c r="AG70">
        <v>79</v>
      </c>
      <c r="AH70">
        <v>20.024685000000002</v>
      </c>
      <c r="AI70">
        <v>538.6</v>
      </c>
      <c r="AJ70">
        <v>0</v>
      </c>
      <c r="AK70">
        <v>0</v>
      </c>
      <c r="AL70">
        <v>0</v>
      </c>
      <c r="AM70" t="s">
        <v>541</v>
      </c>
      <c r="AN70" t="s">
        <v>746</v>
      </c>
      <c r="AO70">
        <v>1431.0519999999999</v>
      </c>
      <c r="AR70" t="s">
        <v>116</v>
      </c>
      <c r="AS70" t="s">
        <v>119</v>
      </c>
      <c r="AT70" t="s">
        <v>217</v>
      </c>
      <c r="AU70" t="s">
        <v>540</v>
      </c>
      <c r="AV70" t="s">
        <v>48</v>
      </c>
      <c r="AW70">
        <v>1</v>
      </c>
      <c r="BB70">
        <v>0.83857142857142852</v>
      </c>
      <c r="BC70" t="s">
        <v>66</v>
      </c>
      <c r="BF70" t="s">
        <v>116</v>
      </c>
      <c r="BG70" t="s">
        <v>119</v>
      </c>
      <c r="BH70" t="s">
        <v>540</v>
      </c>
      <c r="BI70">
        <v>4695</v>
      </c>
      <c r="BJ70">
        <v>1</v>
      </c>
      <c r="BK70" t="s">
        <v>217</v>
      </c>
      <c r="BL70" t="s">
        <v>174</v>
      </c>
      <c r="BM70">
        <v>0.83857142857142852</v>
      </c>
      <c r="BN70" t="s">
        <v>66</v>
      </c>
      <c r="BO70" t="s">
        <v>177</v>
      </c>
      <c r="BP70">
        <v>1431.0519999999999</v>
      </c>
    </row>
    <row r="71" spans="1:68" ht="16.5">
      <c r="A71" s="125" t="str">
        <f t="shared" si="35"/>
        <v>선진여객</v>
      </c>
      <c r="B71" s="126" t="str">
        <f t="shared" si="52"/>
        <v>박상찬</v>
      </c>
      <c r="C71" s="127" t="str">
        <f t="shared" si="36"/>
        <v>C</v>
      </c>
      <c r="D71" s="128">
        <f t="shared" si="37"/>
        <v>0.89346153846153842</v>
      </c>
      <c r="E71" s="129">
        <f t="shared" si="38"/>
        <v>3722</v>
      </c>
      <c r="F71" s="130" t="str">
        <f t="shared" si="39"/>
        <v>80</v>
      </c>
      <c r="G71" s="131" t="str">
        <f t="shared" si="40"/>
        <v>78바1138</v>
      </c>
      <c r="H71" s="132">
        <f t="shared" si="41"/>
        <v>1</v>
      </c>
      <c r="I71" s="133">
        <f t="shared" si="42"/>
        <v>2316.5729999999999</v>
      </c>
      <c r="J71" s="134">
        <f t="shared" si="43"/>
        <v>1.1140922503280203E-2</v>
      </c>
      <c r="K71" s="134">
        <f t="shared" si="44"/>
        <v>0.35425205540809951</v>
      </c>
      <c r="L71" s="134">
        <f t="shared" si="45"/>
        <v>0.20288590085440866</v>
      </c>
      <c r="M71" s="135">
        <f t="shared" si="46"/>
        <v>11.054</v>
      </c>
      <c r="N71" s="136">
        <f t="shared" si="47"/>
        <v>0.12950163884323956</v>
      </c>
      <c r="O71" s="136">
        <f t="shared" si="48"/>
        <v>14.590517976338324</v>
      </c>
      <c r="P71" s="218">
        <f t="shared" si="49"/>
        <v>0</v>
      </c>
      <c r="Q71" s="219">
        <f t="shared" si="50"/>
        <v>3</v>
      </c>
      <c r="R71" s="219">
        <f t="shared" si="51"/>
        <v>338</v>
      </c>
      <c r="T71">
        <v>516</v>
      </c>
      <c r="U71">
        <v>3722</v>
      </c>
      <c r="V71" t="s">
        <v>357</v>
      </c>
      <c r="W71">
        <v>2316.5729999999999</v>
      </c>
      <c r="X71">
        <v>997.17</v>
      </c>
      <c r="Y71">
        <v>2.323</v>
      </c>
      <c r="Z71">
        <v>11.054</v>
      </c>
      <c r="AA71">
        <v>151.44024200000001</v>
      </c>
      <c r="AB71">
        <v>1.687184</v>
      </c>
      <c r="AC71">
        <v>53.648017000000003</v>
      </c>
      <c r="AD71" s="1">
        <v>470</v>
      </c>
      <c r="AE71">
        <v>3</v>
      </c>
      <c r="AF71">
        <v>338</v>
      </c>
      <c r="AG71">
        <v>65</v>
      </c>
      <c r="AH71">
        <v>15.296944</v>
      </c>
      <c r="AI71">
        <v>34.4</v>
      </c>
      <c r="AJ71">
        <v>0</v>
      </c>
      <c r="AK71">
        <v>0</v>
      </c>
      <c r="AL71">
        <v>0</v>
      </c>
      <c r="AM71" t="s">
        <v>358</v>
      </c>
      <c r="AN71" t="s">
        <v>747</v>
      </c>
      <c r="AO71">
        <v>2316.5729999999999</v>
      </c>
      <c r="AR71" t="s">
        <v>116</v>
      </c>
      <c r="AS71" t="s">
        <v>120</v>
      </c>
      <c r="AT71" t="s">
        <v>229</v>
      </c>
      <c r="AU71" t="s">
        <v>357</v>
      </c>
      <c r="AV71" t="s">
        <v>48</v>
      </c>
      <c r="AW71">
        <v>1</v>
      </c>
      <c r="BB71">
        <v>0.89346153846153842</v>
      </c>
      <c r="BC71" t="s">
        <v>68</v>
      </c>
      <c r="BF71" t="s">
        <v>116</v>
      </c>
      <c r="BG71" t="s">
        <v>120</v>
      </c>
      <c r="BH71" t="s">
        <v>357</v>
      </c>
      <c r="BI71">
        <v>3722</v>
      </c>
      <c r="BJ71">
        <v>1</v>
      </c>
      <c r="BK71" t="s">
        <v>229</v>
      </c>
      <c r="BL71" t="s">
        <v>174</v>
      </c>
      <c r="BM71">
        <v>0.89346153846153842</v>
      </c>
      <c r="BN71" t="s">
        <v>68</v>
      </c>
      <c r="BO71" t="s">
        <v>176</v>
      </c>
      <c r="BP71">
        <v>2316.5729999999999</v>
      </c>
    </row>
    <row r="72" spans="1:68" ht="16.5">
      <c r="A72" s="108" t="str">
        <f t="shared" si="35"/>
        <v>선진여객</v>
      </c>
      <c r="B72" s="109" t="str">
        <f t="shared" si="52"/>
        <v>박상태</v>
      </c>
      <c r="C72" s="110" t="str">
        <f t="shared" si="36"/>
        <v>D</v>
      </c>
      <c r="D72" s="111">
        <f t="shared" si="37"/>
        <v>0.80640000000000001</v>
      </c>
      <c r="E72" s="112">
        <f t="shared" si="38"/>
        <v>1746</v>
      </c>
      <c r="F72" s="113" t="str">
        <f t="shared" si="39"/>
        <v>87</v>
      </c>
      <c r="G72" s="114" t="str">
        <f t="shared" si="40"/>
        <v>78바1189</v>
      </c>
      <c r="H72" s="115">
        <f t="shared" si="41"/>
        <v>1</v>
      </c>
      <c r="I72" s="116">
        <f t="shared" si="42"/>
        <v>1361.2139999999999</v>
      </c>
      <c r="J72" s="117">
        <f t="shared" si="43"/>
        <v>8.7393896239852845E-2</v>
      </c>
      <c r="K72" s="117">
        <f t="shared" si="44"/>
        <v>0.33342395915204942</v>
      </c>
      <c r="L72" s="117">
        <f t="shared" si="45"/>
        <v>0.26006197409077486</v>
      </c>
      <c r="M72" s="118">
        <f t="shared" si="46"/>
        <v>12.552</v>
      </c>
      <c r="N72" s="119">
        <f t="shared" si="47"/>
        <v>5.509787586668959</v>
      </c>
      <c r="O72" s="119">
        <f t="shared" si="48"/>
        <v>3.1589448830235365</v>
      </c>
      <c r="P72" s="220">
        <f t="shared" si="49"/>
        <v>1</v>
      </c>
      <c r="Q72" s="221">
        <f t="shared" si="50"/>
        <v>75</v>
      </c>
      <c r="R72" s="221">
        <f t="shared" si="51"/>
        <v>43</v>
      </c>
      <c r="T72">
        <v>516</v>
      </c>
      <c r="U72">
        <v>1746</v>
      </c>
      <c r="V72" t="s">
        <v>359</v>
      </c>
      <c r="W72">
        <v>1361.2139999999999</v>
      </c>
      <c r="X72">
        <v>675.36500000000001</v>
      </c>
      <c r="Y72">
        <v>2.016</v>
      </c>
      <c r="Z72">
        <v>12.552</v>
      </c>
      <c r="AA72">
        <v>94.825810000000004</v>
      </c>
      <c r="AB72">
        <v>8.2871970000000008</v>
      </c>
      <c r="AC72">
        <v>31.617197000000001</v>
      </c>
      <c r="AD72" s="1">
        <v>354</v>
      </c>
      <c r="AE72">
        <v>75</v>
      </c>
      <c r="AF72">
        <v>43</v>
      </c>
      <c r="AG72">
        <v>70</v>
      </c>
      <c r="AH72">
        <v>14.354889</v>
      </c>
      <c r="AI72">
        <v>1415.5</v>
      </c>
      <c r="AJ72">
        <v>0</v>
      </c>
      <c r="AK72">
        <v>1</v>
      </c>
      <c r="AL72">
        <v>1881</v>
      </c>
      <c r="AM72" t="s">
        <v>360</v>
      </c>
      <c r="AN72" t="s">
        <v>748</v>
      </c>
      <c r="AO72">
        <v>1361.2139999999999</v>
      </c>
      <c r="AR72" t="s">
        <v>116</v>
      </c>
      <c r="AS72" t="s">
        <v>121</v>
      </c>
      <c r="AT72" t="s">
        <v>272</v>
      </c>
      <c r="AU72" t="s">
        <v>359</v>
      </c>
      <c r="AV72" t="s">
        <v>48</v>
      </c>
      <c r="AW72">
        <v>1</v>
      </c>
      <c r="BB72">
        <v>0.80640000000000001</v>
      </c>
      <c r="BC72" t="s">
        <v>66</v>
      </c>
      <c r="BF72" t="s">
        <v>116</v>
      </c>
      <c r="BG72" t="s">
        <v>121</v>
      </c>
      <c r="BH72" t="s">
        <v>359</v>
      </c>
      <c r="BI72">
        <v>1746</v>
      </c>
      <c r="BJ72">
        <v>1</v>
      </c>
      <c r="BK72" t="s">
        <v>272</v>
      </c>
      <c r="BL72" t="s">
        <v>174</v>
      </c>
      <c r="BM72">
        <v>0.80640000000000001</v>
      </c>
      <c r="BN72" t="s">
        <v>66</v>
      </c>
      <c r="BO72" t="s">
        <v>177</v>
      </c>
      <c r="BP72">
        <v>1361.2139999999999</v>
      </c>
    </row>
    <row r="73" spans="1:68" ht="16.5">
      <c r="A73" s="125" t="str">
        <f t="shared" si="35"/>
        <v>선진여객</v>
      </c>
      <c r="B73" s="126" t="str">
        <f t="shared" si="52"/>
        <v>박성민</v>
      </c>
      <c r="C73" s="127" t="str">
        <f t="shared" si="36"/>
        <v>B</v>
      </c>
      <c r="D73" s="128">
        <f t="shared" si="37"/>
        <v>0.92518518518518522</v>
      </c>
      <c r="E73" s="129">
        <f t="shared" si="38"/>
        <v>6931</v>
      </c>
      <c r="F73" s="130" t="str">
        <f t="shared" si="39"/>
        <v>80</v>
      </c>
      <c r="G73" s="131" t="str">
        <f t="shared" si="40"/>
        <v>73아1437</v>
      </c>
      <c r="H73" s="132">
        <f t="shared" si="41"/>
        <v>1</v>
      </c>
      <c r="I73" s="133">
        <f t="shared" si="42"/>
        <v>2216.904</v>
      </c>
      <c r="J73" s="134">
        <f t="shared" si="43"/>
        <v>8.0041492913751934E-3</v>
      </c>
      <c r="K73" s="134">
        <f t="shared" si="44"/>
        <v>0.40290303842039438</v>
      </c>
      <c r="L73" s="134">
        <f t="shared" si="45"/>
        <v>0.24042538603385621</v>
      </c>
      <c r="M73" s="135">
        <f t="shared" si="46"/>
        <v>12.054</v>
      </c>
      <c r="N73" s="136">
        <f t="shared" si="47"/>
        <v>0.22553976175783885</v>
      </c>
      <c r="O73" s="136">
        <f t="shared" si="48"/>
        <v>39.785213974082772</v>
      </c>
      <c r="P73" s="218">
        <f t="shared" si="49"/>
        <v>2</v>
      </c>
      <c r="Q73" s="219">
        <f t="shared" si="50"/>
        <v>5</v>
      </c>
      <c r="R73" s="219">
        <f t="shared" si="51"/>
        <v>882</v>
      </c>
      <c r="T73">
        <v>516</v>
      </c>
      <c r="U73">
        <v>6931</v>
      </c>
      <c r="V73" t="s">
        <v>361</v>
      </c>
      <c r="W73">
        <v>2216.904</v>
      </c>
      <c r="X73">
        <v>887.39499999999998</v>
      </c>
      <c r="Y73">
        <v>2.4980000000000002</v>
      </c>
      <c r="Z73">
        <v>12.054</v>
      </c>
      <c r="AA73">
        <v>149.43274500000001</v>
      </c>
      <c r="AB73">
        <v>1.1960820000000001</v>
      </c>
      <c r="AC73">
        <v>60.206907000000001</v>
      </c>
      <c r="AD73" s="1">
        <v>533</v>
      </c>
      <c r="AE73">
        <v>5</v>
      </c>
      <c r="AF73">
        <v>882</v>
      </c>
      <c r="AG73">
        <v>75</v>
      </c>
      <c r="AH73">
        <v>14.835463000000001</v>
      </c>
      <c r="AI73">
        <v>439</v>
      </c>
      <c r="AJ73">
        <v>0</v>
      </c>
      <c r="AK73">
        <v>2</v>
      </c>
      <c r="AL73">
        <v>171</v>
      </c>
      <c r="AM73" t="s">
        <v>362</v>
      </c>
      <c r="AN73" t="s">
        <v>749</v>
      </c>
      <c r="AO73">
        <v>2216.904</v>
      </c>
      <c r="AR73" t="s">
        <v>116</v>
      </c>
      <c r="AS73" t="s">
        <v>120</v>
      </c>
      <c r="AT73" t="s">
        <v>226</v>
      </c>
      <c r="AU73" t="s">
        <v>361</v>
      </c>
      <c r="AV73" t="s">
        <v>48</v>
      </c>
      <c r="AW73">
        <v>1</v>
      </c>
      <c r="BB73">
        <v>0.92518518518518522</v>
      </c>
      <c r="BC73" t="s">
        <v>67</v>
      </c>
      <c r="BF73" t="s">
        <v>116</v>
      </c>
      <c r="BG73" t="s">
        <v>120</v>
      </c>
      <c r="BH73" t="s">
        <v>361</v>
      </c>
      <c r="BI73">
        <v>6931</v>
      </c>
      <c r="BJ73">
        <v>1</v>
      </c>
      <c r="BK73" t="s">
        <v>226</v>
      </c>
      <c r="BL73" t="s">
        <v>174</v>
      </c>
      <c r="BM73">
        <v>0.92518518518518522</v>
      </c>
      <c r="BN73" t="s">
        <v>67</v>
      </c>
      <c r="BO73" t="s">
        <v>175</v>
      </c>
      <c r="BP73">
        <v>2216.904</v>
      </c>
    </row>
    <row r="74" spans="1:68" ht="16.5">
      <c r="A74" s="108" t="str">
        <f t="shared" si="35"/>
        <v>선진여객</v>
      </c>
      <c r="B74" s="109" t="str">
        <f t="shared" si="52"/>
        <v>박우오</v>
      </c>
      <c r="C74" s="110" t="str">
        <f t="shared" si="36"/>
        <v>B</v>
      </c>
      <c r="D74" s="111">
        <f t="shared" si="37"/>
        <v>0.91269230769230769</v>
      </c>
      <c r="E74" s="112">
        <f t="shared" si="38"/>
        <v>8620</v>
      </c>
      <c r="F74" s="113" t="str">
        <f t="shared" si="39"/>
        <v>80</v>
      </c>
      <c r="G74" s="114" t="str">
        <f t="shared" si="40"/>
        <v>78바1157</v>
      </c>
      <c r="H74" s="115">
        <f t="shared" si="41"/>
        <v>1</v>
      </c>
      <c r="I74" s="116">
        <f t="shared" si="42"/>
        <v>1934.1410000000001</v>
      </c>
      <c r="J74" s="117">
        <f t="shared" si="43"/>
        <v>1.4891180886850743E-2</v>
      </c>
      <c r="K74" s="117">
        <f t="shared" si="44"/>
        <v>0.36717679522718155</v>
      </c>
      <c r="L74" s="117">
        <f t="shared" si="45"/>
        <v>0.34485593346090071</v>
      </c>
      <c r="M74" s="118">
        <f t="shared" si="46"/>
        <v>13.204000000000001</v>
      </c>
      <c r="N74" s="119">
        <f t="shared" si="47"/>
        <v>7.3934630412157123</v>
      </c>
      <c r="O74" s="119">
        <f t="shared" si="48"/>
        <v>8.6860265099597189</v>
      </c>
      <c r="P74" s="220">
        <f t="shared" si="49"/>
        <v>1</v>
      </c>
      <c r="Q74" s="221">
        <f t="shared" si="50"/>
        <v>143</v>
      </c>
      <c r="R74" s="221">
        <f t="shared" si="51"/>
        <v>168</v>
      </c>
      <c r="T74">
        <v>516</v>
      </c>
      <c r="U74">
        <v>8620</v>
      </c>
      <c r="V74" t="s">
        <v>363</v>
      </c>
      <c r="W74">
        <v>1934.1410000000001</v>
      </c>
      <c r="X74">
        <v>814.96600000000001</v>
      </c>
      <c r="Y74">
        <v>2.3730000000000002</v>
      </c>
      <c r="Z74">
        <v>13.204000000000001</v>
      </c>
      <c r="AA74">
        <v>121.414884</v>
      </c>
      <c r="AB74">
        <v>1.808011</v>
      </c>
      <c r="AC74">
        <v>44.580728000000001</v>
      </c>
      <c r="AD74" s="1">
        <v>667</v>
      </c>
      <c r="AE74">
        <v>143</v>
      </c>
      <c r="AF74">
        <v>168</v>
      </c>
      <c r="AG74">
        <v>78</v>
      </c>
      <c r="AH74">
        <v>15.930014999999999</v>
      </c>
      <c r="AI74">
        <v>266.89999999999998</v>
      </c>
      <c r="AJ74">
        <v>0</v>
      </c>
      <c r="AK74">
        <v>1</v>
      </c>
      <c r="AL74">
        <v>313</v>
      </c>
      <c r="AM74" t="s">
        <v>364</v>
      </c>
      <c r="AN74" t="s">
        <v>750</v>
      </c>
      <c r="AO74">
        <v>1934.1410000000001</v>
      </c>
      <c r="AR74" t="s">
        <v>116</v>
      </c>
      <c r="AS74" t="s">
        <v>120</v>
      </c>
      <c r="AT74" t="s">
        <v>243</v>
      </c>
      <c r="AU74" t="s">
        <v>363</v>
      </c>
      <c r="AV74" t="s">
        <v>48</v>
      </c>
      <c r="AW74">
        <v>1</v>
      </c>
      <c r="BB74">
        <v>0.91269230769230769</v>
      </c>
      <c r="BC74" t="s">
        <v>67</v>
      </c>
      <c r="BF74" t="s">
        <v>116</v>
      </c>
      <c r="BG74" t="s">
        <v>120</v>
      </c>
      <c r="BH74" t="s">
        <v>363</v>
      </c>
      <c r="BI74">
        <v>8620</v>
      </c>
      <c r="BJ74">
        <v>1</v>
      </c>
      <c r="BK74" t="s">
        <v>243</v>
      </c>
      <c r="BL74" t="s">
        <v>174</v>
      </c>
      <c r="BM74">
        <v>0.91269230769230769</v>
      </c>
      <c r="BN74" t="s">
        <v>67</v>
      </c>
      <c r="BO74" t="s">
        <v>175</v>
      </c>
      <c r="BP74">
        <v>1934.1410000000001</v>
      </c>
    </row>
    <row r="75" spans="1:68" ht="16.5">
      <c r="A75" s="125" t="str">
        <f t="shared" si="35"/>
        <v>선진여객</v>
      </c>
      <c r="B75" s="126" t="str">
        <f t="shared" si="52"/>
        <v>박정호</v>
      </c>
      <c r="C75" s="127" t="str">
        <f t="shared" si="36"/>
        <v>C</v>
      </c>
      <c r="D75" s="128">
        <f t="shared" si="37"/>
        <v>0.85923076923076924</v>
      </c>
      <c r="E75" s="129">
        <f t="shared" si="38"/>
        <v>7831</v>
      </c>
      <c r="F75" s="130" t="str">
        <f t="shared" si="39"/>
        <v>80</v>
      </c>
      <c r="G75" s="131" t="str">
        <f t="shared" si="40"/>
        <v>78바1158</v>
      </c>
      <c r="H75" s="132">
        <f t="shared" si="41"/>
        <v>1</v>
      </c>
      <c r="I75" s="133">
        <f t="shared" si="42"/>
        <v>2322.0749999999998</v>
      </c>
      <c r="J75" s="134">
        <f t="shared" si="43"/>
        <v>1.7130674527643337E-2</v>
      </c>
      <c r="K75" s="134">
        <f t="shared" si="44"/>
        <v>0.37790958417314102</v>
      </c>
      <c r="L75" s="134">
        <f t="shared" si="45"/>
        <v>0.1782888149607571</v>
      </c>
      <c r="M75" s="135">
        <f t="shared" si="46"/>
        <v>12.209</v>
      </c>
      <c r="N75" s="136">
        <f t="shared" si="47"/>
        <v>4.3064931149941324E-2</v>
      </c>
      <c r="O75" s="136">
        <f t="shared" si="48"/>
        <v>14.082232486030813</v>
      </c>
      <c r="P75" s="218">
        <f t="shared" si="49"/>
        <v>0</v>
      </c>
      <c r="Q75" s="219">
        <f t="shared" si="50"/>
        <v>1</v>
      </c>
      <c r="R75" s="219">
        <f t="shared" si="51"/>
        <v>327</v>
      </c>
      <c r="T75">
        <v>516</v>
      </c>
      <c r="U75">
        <v>7831</v>
      </c>
      <c r="V75" t="s">
        <v>365</v>
      </c>
      <c r="W75">
        <v>2322.0749999999998</v>
      </c>
      <c r="X75">
        <v>1039.498</v>
      </c>
      <c r="Y75">
        <v>2.234</v>
      </c>
      <c r="Z75">
        <v>12.209</v>
      </c>
      <c r="AA75">
        <v>152.97301899999999</v>
      </c>
      <c r="AB75">
        <v>2.6205310000000002</v>
      </c>
      <c r="AC75">
        <v>57.80997</v>
      </c>
      <c r="AD75" s="1">
        <v>414</v>
      </c>
      <c r="AE75">
        <v>1</v>
      </c>
      <c r="AF75">
        <v>327</v>
      </c>
      <c r="AG75">
        <v>83</v>
      </c>
      <c r="AH75">
        <v>15.179637</v>
      </c>
      <c r="AI75">
        <v>152.6</v>
      </c>
      <c r="AJ75">
        <v>0</v>
      </c>
      <c r="AK75">
        <v>0</v>
      </c>
      <c r="AL75">
        <v>0</v>
      </c>
      <c r="AM75" t="s">
        <v>366</v>
      </c>
      <c r="AN75" t="s">
        <v>751</v>
      </c>
      <c r="AO75">
        <v>2322.0749999999998</v>
      </c>
      <c r="AR75" t="s">
        <v>116</v>
      </c>
      <c r="AS75" t="s">
        <v>120</v>
      </c>
      <c r="AT75" t="s">
        <v>244</v>
      </c>
      <c r="AU75" t="s">
        <v>365</v>
      </c>
      <c r="AV75" t="s">
        <v>48</v>
      </c>
      <c r="AW75">
        <v>1</v>
      </c>
      <c r="BB75">
        <v>0.85923076923076924</v>
      </c>
      <c r="BC75" t="s">
        <v>68</v>
      </c>
      <c r="BF75" t="s">
        <v>116</v>
      </c>
      <c r="BG75" t="s">
        <v>120</v>
      </c>
      <c r="BH75" t="s">
        <v>365</v>
      </c>
      <c r="BI75">
        <v>7831</v>
      </c>
      <c r="BJ75">
        <v>1</v>
      </c>
      <c r="BK75" t="s">
        <v>244</v>
      </c>
      <c r="BL75" t="s">
        <v>174</v>
      </c>
      <c r="BM75">
        <v>0.85923076923076924</v>
      </c>
      <c r="BN75" t="s">
        <v>68</v>
      </c>
      <c r="BO75" t="s">
        <v>176</v>
      </c>
      <c r="BP75">
        <v>2322.0749999999998</v>
      </c>
    </row>
    <row r="76" spans="1:68" ht="16.5">
      <c r="A76" s="108" t="str">
        <f t="shared" si="35"/>
        <v>선진여객</v>
      </c>
      <c r="B76" s="109" t="str">
        <f t="shared" si="52"/>
        <v>박종민</v>
      </c>
      <c r="C76" s="110" t="str">
        <f t="shared" si="36"/>
        <v>F</v>
      </c>
      <c r="D76" s="111">
        <f t="shared" si="37"/>
        <v>0.76640112181929754</v>
      </c>
      <c r="E76" s="112">
        <f t="shared" si="38"/>
        <v>5274</v>
      </c>
      <c r="F76" s="113" t="str">
        <f t="shared" si="39"/>
        <v>87</v>
      </c>
      <c r="G76" s="114" t="str">
        <f t="shared" si="40"/>
        <v>78바1197</v>
      </c>
      <c r="H76" s="115">
        <f t="shared" si="41"/>
        <v>6</v>
      </c>
      <c r="I76" s="116">
        <f t="shared" si="42"/>
        <v>2332.3739999999998</v>
      </c>
      <c r="J76" s="117">
        <f t="shared" si="43"/>
        <v>1.2488664643526153E-2</v>
      </c>
      <c r="K76" s="117">
        <f t="shared" si="44"/>
        <v>0.3946141025539282</v>
      </c>
      <c r="L76" s="117">
        <f t="shared" si="45"/>
        <v>0.21308760944857044</v>
      </c>
      <c r="M76" s="118">
        <f t="shared" si="46"/>
        <v>14.583</v>
      </c>
      <c r="N76" s="119">
        <f t="shared" si="47"/>
        <v>0.21437385256395416</v>
      </c>
      <c r="O76" s="119">
        <f t="shared" si="48"/>
        <v>19.122147648704711</v>
      </c>
      <c r="P76" s="220">
        <f t="shared" si="49"/>
        <v>1</v>
      </c>
      <c r="Q76" s="221">
        <f t="shared" si="50"/>
        <v>5</v>
      </c>
      <c r="R76" s="221">
        <f t="shared" si="51"/>
        <v>446</v>
      </c>
      <c r="T76">
        <v>516</v>
      </c>
      <c r="U76">
        <v>5274</v>
      </c>
      <c r="V76" t="s">
        <v>367</v>
      </c>
      <c r="W76">
        <v>2332.3739999999998</v>
      </c>
      <c r="X76">
        <v>1166.519</v>
      </c>
      <c r="Y76">
        <v>1.9990000000000001</v>
      </c>
      <c r="Z76">
        <v>14.583</v>
      </c>
      <c r="AA76">
        <v>155.49356599999999</v>
      </c>
      <c r="AB76">
        <v>1.941907</v>
      </c>
      <c r="AC76">
        <v>61.359954000000002</v>
      </c>
      <c r="AD76" s="1">
        <v>497</v>
      </c>
      <c r="AE76">
        <v>5</v>
      </c>
      <c r="AF76">
        <v>446</v>
      </c>
      <c r="AG76">
        <v>78</v>
      </c>
      <c r="AH76">
        <v>14.99981</v>
      </c>
      <c r="AI76">
        <v>599.79999999999995</v>
      </c>
      <c r="AJ76">
        <v>0</v>
      </c>
      <c r="AK76">
        <v>1</v>
      </c>
      <c r="AL76">
        <v>46</v>
      </c>
      <c r="AM76" t="s">
        <v>368</v>
      </c>
      <c r="AN76" t="s">
        <v>752</v>
      </c>
      <c r="AO76">
        <v>1908.654</v>
      </c>
      <c r="AR76" t="s">
        <v>116</v>
      </c>
      <c r="AS76" t="s">
        <v>121</v>
      </c>
      <c r="AT76" t="s">
        <v>275</v>
      </c>
      <c r="AU76" t="s">
        <v>367</v>
      </c>
      <c r="AV76" t="s">
        <v>48</v>
      </c>
      <c r="AW76">
        <v>6</v>
      </c>
      <c r="BB76">
        <v>0.76640112181929754</v>
      </c>
      <c r="BC76" t="s">
        <v>69</v>
      </c>
      <c r="BF76" t="s">
        <v>116</v>
      </c>
      <c r="BG76" t="s">
        <v>121</v>
      </c>
      <c r="BH76" t="s">
        <v>367</v>
      </c>
      <c r="BI76">
        <v>5274</v>
      </c>
      <c r="BJ76">
        <v>6</v>
      </c>
      <c r="BK76" t="s">
        <v>275</v>
      </c>
      <c r="BL76" t="s">
        <v>269</v>
      </c>
      <c r="BM76">
        <v>0.76640112181929754</v>
      </c>
      <c r="BN76" t="s">
        <v>69</v>
      </c>
      <c r="BO76" t="s">
        <v>186</v>
      </c>
      <c r="BP76">
        <v>2332.3739999999998</v>
      </c>
    </row>
    <row r="77" spans="1:68" ht="16.5">
      <c r="A77" s="125" t="str">
        <f t="shared" si="35"/>
        <v>선진여객</v>
      </c>
      <c r="B77" s="126" t="str">
        <f t="shared" si="52"/>
        <v>박종원</v>
      </c>
      <c r="C77" s="127" t="str">
        <f t="shared" si="36"/>
        <v>D</v>
      </c>
      <c r="D77" s="128">
        <f t="shared" si="37"/>
        <v>0.81994319021976247</v>
      </c>
      <c r="E77" s="129">
        <f t="shared" si="38"/>
        <v>6721</v>
      </c>
      <c r="F77" s="130" t="str">
        <f t="shared" si="39"/>
        <v>72</v>
      </c>
      <c r="G77" s="131" t="str">
        <f t="shared" si="40"/>
        <v>78바1191</v>
      </c>
      <c r="H77" s="132">
        <f t="shared" si="41"/>
        <v>2</v>
      </c>
      <c r="I77" s="133">
        <f t="shared" si="42"/>
        <v>1324.164</v>
      </c>
      <c r="J77" s="134">
        <f t="shared" si="43"/>
        <v>2.0934549294157275E-2</v>
      </c>
      <c r="K77" s="134">
        <f t="shared" si="44"/>
        <v>0.36409505018512484</v>
      </c>
      <c r="L77" s="134">
        <f t="shared" si="45"/>
        <v>0.12611730873215099</v>
      </c>
      <c r="M77" s="135">
        <f t="shared" si="46"/>
        <v>12.866</v>
      </c>
      <c r="N77" s="136">
        <f t="shared" si="47"/>
        <v>0</v>
      </c>
      <c r="O77" s="136">
        <f t="shared" si="48"/>
        <v>42.743950145148183</v>
      </c>
      <c r="P77" s="218">
        <f t="shared" si="49"/>
        <v>9</v>
      </c>
      <c r="Q77" s="219">
        <f t="shared" si="50"/>
        <v>0</v>
      </c>
      <c r="R77" s="219">
        <f t="shared" si="51"/>
        <v>566</v>
      </c>
      <c r="T77">
        <v>516</v>
      </c>
      <c r="U77">
        <v>6721</v>
      </c>
      <c r="V77" t="s">
        <v>369</v>
      </c>
      <c r="W77">
        <v>1324.164</v>
      </c>
      <c r="X77">
        <v>709.08799999999997</v>
      </c>
      <c r="Y77">
        <v>1.867</v>
      </c>
      <c r="Z77">
        <v>12.866</v>
      </c>
      <c r="AA77">
        <v>76.998313999999993</v>
      </c>
      <c r="AB77">
        <v>1.6119250000000001</v>
      </c>
      <c r="AC77">
        <v>28.034704999999999</v>
      </c>
      <c r="AD77" s="1">
        <v>167</v>
      </c>
      <c r="AE77">
        <v>0</v>
      </c>
      <c r="AF77">
        <v>566</v>
      </c>
      <c r="AG77">
        <v>83</v>
      </c>
      <c r="AH77">
        <v>17.197310999999999</v>
      </c>
      <c r="AI77">
        <v>852.3</v>
      </c>
      <c r="AJ77">
        <v>0</v>
      </c>
      <c r="AK77">
        <v>9</v>
      </c>
      <c r="AL77">
        <v>1479</v>
      </c>
      <c r="AM77" t="s">
        <v>370</v>
      </c>
      <c r="AN77" t="s">
        <v>753</v>
      </c>
      <c r="AO77">
        <v>1182.3340000000001</v>
      </c>
      <c r="AR77" t="s">
        <v>116</v>
      </c>
      <c r="AS77" t="s">
        <v>119</v>
      </c>
      <c r="AT77" t="s">
        <v>223</v>
      </c>
      <c r="AU77" t="s">
        <v>369</v>
      </c>
      <c r="AV77" t="s">
        <v>48</v>
      </c>
      <c r="AW77">
        <v>2</v>
      </c>
      <c r="BB77">
        <v>0.81994319021976247</v>
      </c>
      <c r="BC77" t="s">
        <v>66</v>
      </c>
      <c r="BF77" t="s">
        <v>116</v>
      </c>
      <c r="BG77" t="s">
        <v>119</v>
      </c>
      <c r="BH77" t="s">
        <v>369</v>
      </c>
      <c r="BI77">
        <v>6721</v>
      </c>
      <c r="BJ77">
        <v>2</v>
      </c>
      <c r="BK77" t="s">
        <v>223</v>
      </c>
      <c r="BL77" t="s">
        <v>217</v>
      </c>
      <c r="BM77">
        <v>0.81994319021976247</v>
      </c>
      <c r="BN77" t="s">
        <v>66</v>
      </c>
      <c r="BO77" t="s">
        <v>177</v>
      </c>
      <c r="BP77">
        <v>1324.164</v>
      </c>
    </row>
    <row r="78" spans="1:68" ht="16.5">
      <c r="A78" s="108" t="str">
        <f t="shared" si="35"/>
        <v>선진여객</v>
      </c>
      <c r="B78" s="109" t="str">
        <f t="shared" si="52"/>
        <v>박진규</v>
      </c>
      <c r="C78" s="110" t="str">
        <f t="shared" si="36"/>
        <v>B</v>
      </c>
      <c r="D78" s="111">
        <f t="shared" si="37"/>
        <v>0.94772673856922773</v>
      </c>
      <c r="E78" s="112">
        <f t="shared" si="38"/>
        <v>9401</v>
      </c>
      <c r="F78" s="113" t="str">
        <f t="shared" si="39"/>
        <v>80</v>
      </c>
      <c r="G78" s="114" t="str">
        <f t="shared" si="40"/>
        <v>78바1153</v>
      </c>
      <c r="H78" s="115">
        <f t="shared" si="41"/>
        <v>13</v>
      </c>
      <c r="I78" s="116">
        <f t="shared" si="42"/>
        <v>2022.002</v>
      </c>
      <c r="J78" s="117">
        <f t="shared" si="43"/>
        <v>9.1574819833316751E-3</v>
      </c>
      <c r="K78" s="117">
        <f t="shared" si="44"/>
        <v>0.3163777947854628</v>
      </c>
      <c r="L78" s="117">
        <f t="shared" si="45"/>
        <v>0.23689392987741853</v>
      </c>
      <c r="M78" s="118">
        <f t="shared" si="46"/>
        <v>9.6120000000000001</v>
      </c>
      <c r="N78" s="119">
        <f t="shared" si="47"/>
        <v>0.14836780576873812</v>
      </c>
      <c r="O78" s="119">
        <f t="shared" si="48"/>
        <v>9.9406429865054537</v>
      </c>
      <c r="P78" s="220">
        <f t="shared" si="49"/>
        <v>0</v>
      </c>
      <c r="Q78" s="221">
        <f t="shared" si="50"/>
        <v>3</v>
      </c>
      <c r="R78" s="221">
        <f t="shared" si="51"/>
        <v>201</v>
      </c>
      <c r="T78">
        <v>516</v>
      </c>
      <c r="U78">
        <v>9401</v>
      </c>
      <c r="V78" t="s">
        <v>371</v>
      </c>
      <c r="W78">
        <v>2022.002</v>
      </c>
      <c r="X78">
        <v>798.81299999999999</v>
      </c>
      <c r="Y78">
        <v>2.5310000000000001</v>
      </c>
      <c r="Z78">
        <v>9.6120000000000001</v>
      </c>
      <c r="AA78">
        <v>128.731348</v>
      </c>
      <c r="AB78">
        <v>1.178855</v>
      </c>
      <c r="AC78">
        <v>40.727739999999997</v>
      </c>
      <c r="AD78" s="1">
        <v>479</v>
      </c>
      <c r="AE78">
        <v>3</v>
      </c>
      <c r="AF78">
        <v>201</v>
      </c>
      <c r="AG78">
        <v>71</v>
      </c>
      <c r="AH78">
        <v>15.707145000000001</v>
      </c>
      <c r="AI78">
        <v>201.2</v>
      </c>
      <c r="AJ78">
        <v>0</v>
      </c>
      <c r="AK78">
        <v>0</v>
      </c>
      <c r="AL78">
        <v>0</v>
      </c>
      <c r="AM78" t="s">
        <v>372</v>
      </c>
      <c r="AN78" t="s">
        <v>754</v>
      </c>
      <c r="AO78">
        <v>224.328</v>
      </c>
      <c r="AR78" t="s">
        <v>116</v>
      </c>
      <c r="AS78" t="s">
        <v>120</v>
      </c>
      <c r="AT78" t="s">
        <v>241</v>
      </c>
      <c r="AU78" t="s">
        <v>371</v>
      </c>
      <c r="AV78" t="s">
        <v>48</v>
      </c>
      <c r="AW78">
        <v>13</v>
      </c>
      <c r="BB78">
        <v>0.94772673856922773</v>
      </c>
      <c r="BC78" t="s">
        <v>67</v>
      </c>
      <c r="BF78" t="s">
        <v>116</v>
      </c>
      <c r="BG78" t="s">
        <v>120</v>
      </c>
      <c r="BH78" t="s">
        <v>371</v>
      </c>
      <c r="BI78">
        <v>9401</v>
      </c>
      <c r="BJ78">
        <v>13</v>
      </c>
      <c r="BK78" t="s">
        <v>241</v>
      </c>
      <c r="BL78" t="s">
        <v>246</v>
      </c>
      <c r="BM78">
        <v>0.94772673856922773</v>
      </c>
      <c r="BN78" t="s">
        <v>67</v>
      </c>
      <c r="BO78" t="s">
        <v>175</v>
      </c>
      <c r="BP78">
        <v>2022.002</v>
      </c>
    </row>
    <row r="79" spans="1:68" ht="16.5">
      <c r="A79" s="125" t="str">
        <f t="shared" si="35"/>
        <v>선진여객</v>
      </c>
      <c r="B79" s="126" t="str">
        <f t="shared" si="52"/>
        <v>박창수</v>
      </c>
      <c r="C79" s="127" t="str">
        <f t="shared" si="36"/>
        <v>S</v>
      </c>
      <c r="D79" s="128">
        <f t="shared" si="37"/>
        <v>1.146521739130435</v>
      </c>
      <c r="E79" s="129">
        <f t="shared" si="38"/>
        <v>8722</v>
      </c>
      <c r="F79" s="130" t="str">
        <f t="shared" si="39"/>
        <v>72</v>
      </c>
      <c r="G79" s="131" t="str">
        <f t="shared" si="40"/>
        <v>78바1192</v>
      </c>
      <c r="H79" s="132">
        <f t="shared" si="41"/>
        <v>1</v>
      </c>
      <c r="I79" s="133">
        <f t="shared" si="42"/>
        <v>584.149</v>
      </c>
      <c r="J79" s="134">
        <f t="shared" si="43"/>
        <v>3.5833806027799842E-2</v>
      </c>
      <c r="K79" s="134">
        <f t="shared" si="44"/>
        <v>0.24187817268024064</v>
      </c>
      <c r="L79" s="134">
        <f t="shared" si="45"/>
        <v>0.20200325601858429</v>
      </c>
      <c r="M79" s="135">
        <f t="shared" si="46"/>
        <v>8.4860000000000007</v>
      </c>
      <c r="N79" s="136">
        <f t="shared" si="47"/>
        <v>4.5014991599881036</v>
      </c>
      <c r="O79" s="136">
        <f t="shared" si="48"/>
        <v>8.3599270114064783</v>
      </c>
      <c r="P79" s="218">
        <f t="shared" si="49"/>
        <v>2</v>
      </c>
      <c r="Q79" s="219">
        <f t="shared" si="50"/>
        <v>28</v>
      </c>
      <c r="R79" s="219">
        <f t="shared" si="51"/>
        <v>52</v>
      </c>
      <c r="T79">
        <v>516</v>
      </c>
      <c r="U79">
        <v>8722</v>
      </c>
      <c r="V79" t="s">
        <v>755</v>
      </c>
      <c r="W79">
        <v>622.01499999999999</v>
      </c>
      <c r="X79">
        <v>239.31700000000001</v>
      </c>
      <c r="Y79">
        <v>2.5990000000000002</v>
      </c>
      <c r="Z79">
        <v>8.4860000000000007</v>
      </c>
      <c r="AA79">
        <v>27.766349999999999</v>
      </c>
      <c r="AB79">
        <v>0.99497400000000003</v>
      </c>
      <c r="AC79">
        <v>6.7160739999999999</v>
      </c>
      <c r="AD79" s="1">
        <v>118</v>
      </c>
      <c r="AE79">
        <v>28</v>
      </c>
      <c r="AF79">
        <v>52</v>
      </c>
      <c r="AG79">
        <v>78</v>
      </c>
      <c r="AH79">
        <v>22.401755999999999</v>
      </c>
      <c r="AI79">
        <v>148</v>
      </c>
      <c r="AJ79">
        <v>0</v>
      </c>
      <c r="AK79">
        <v>2</v>
      </c>
      <c r="AL79">
        <v>441</v>
      </c>
      <c r="AM79" t="s">
        <v>756</v>
      </c>
      <c r="AN79" t="s">
        <v>757</v>
      </c>
      <c r="AO79">
        <v>584.149</v>
      </c>
      <c r="AR79" t="s">
        <v>116</v>
      </c>
      <c r="AS79" t="s">
        <v>119</v>
      </c>
      <c r="AT79" t="s">
        <v>224</v>
      </c>
      <c r="AU79" t="s">
        <v>755</v>
      </c>
      <c r="AV79" t="s">
        <v>48</v>
      </c>
      <c r="AW79">
        <v>1</v>
      </c>
      <c r="BB79">
        <v>1.146521739130435</v>
      </c>
      <c r="BC79" t="s">
        <v>744</v>
      </c>
      <c r="BF79" t="s">
        <v>116</v>
      </c>
      <c r="BG79" t="s">
        <v>119</v>
      </c>
      <c r="BH79" t="s">
        <v>755</v>
      </c>
      <c r="BI79">
        <v>8722</v>
      </c>
      <c r="BJ79">
        <v>1</v>
      </c>
      <c r="BK79" t="s">
        <v>224</v>
      </c>
      <c r="BL79" t="s">
        <v>174</v>
      </c>
      <c r="BM79">
        <v>1.146521739130435</v>
      </c>
      <c r="BN79" t="s">
        <v>744</v>
      </c>
      <c r="BO79" t="s">
        <v>745</v>
      </c>
      <c r="BP79">
        <v>584.149</v>
      </c>
    </row>
    <row r="80" spans="1:68" ht="16.5">
      <c r="A80" s="108" t="str">
        <f t="shared" si="35"/>
        <v>선진여객</v>
      </c>
      <c r="B80" s="109" t="str">
        <f t="shared" si="52"/>
        <v>박풍식</v>
      </c>
      <c r="C80" s="110" t="str">
        <f t="shared" si="36"/>
        <v>D</v>
      </c>
      <c r="D80" s="111">
        <f t="shared" si="37"/>
        <v>0.80092148115904549</v>
      </c>
      <c r="E80" s="112">
        <f t="shared" si="38"/>
        <v>8509</v>
      </c>
      <c r="F80" s="113" t="str">
        <f t="shared" si="39"/>
        <v>87</v>
      </c>
      <c r="G80" s="114" t="str">
        <f t="shared" si="40"/>
        <v>78바1168</v>
      </c>
      <c r="H80" s="115">
        <f t="shared" si="41"/>
        <v>7</v>
      </c>
      <c r="I80" s="116">
        <f t="shared" si="42"/>
        <v>1126.1949999999999</v>
      </c>
      <c r="J80" s="117">
        <f t="shared" si="43"/>
        <v>1.1900615070800371E-2</v>
      </c>
      <c r="K80" s="117">
        <f t="shared" si="44"/>
        <v>0.38402071655832826</v>
      </c>
      <c r="L80" s="117">
        <f t="shared" si="45"/>
        <v>0.24862479410759239</v>
      </c>
      <c r="M80" s="118">
        <f t="shared" si="46"/>
        <v>15.403</v>
      </c>
      <c r="N80" s="119">
        <f t="shared" si="47"/>
        <v>0</v>
      </c>
      <c r="O80" s="119">
        <f t="shared" si="48"/>
        <v>14.384720230510704</v>
      </c>
      <c r="P80" s="220">
        <f t="shared" si="49"/>
        <v>0</v>
      </c>
      <c r="Q80" s="221">
        <f t="shared" si="50"/>
        <v>0</v>
      </c>
      <c r="R80" s="221">
        <f t="shared" si="51"/>
        <v>162</v>
      </c>
      <c r="T80">
        <v>516</v>
      </c>
      <c r="U80">
        <v>8509</v>
      </c>
      <c r="V80" t="s">
        <v>373</v>
      </c>
      <c r="W80">
        <v>1126.1949999999999</v>
      </c>
      <c r="X80">
        <v>602.43200000000002</v>
      </c>
      <c r="Y80">
        <v>1.869</v>
      </c>
      <c r="Z80">
        <v>15.403</v>
      </c>
      <c r="AA80">
        <v>70.349136999999999</v>
      </c>
      <c r="AB80">
        <v>0.837198</v>
      </c>
      <c r="AC80">
        <v>27.015526000000001</v>
      </c>
      <c r="AD80" s="1">
        <v>280</v>
      </c>
      <c r="AE80">
        <v>0</v>
      </c>
      <c r="AF80">
        <v>162</v>
      </c>
      <c r="AG80">
        <v>78</v>
      </c>
      <c r="AH80">
        <v>16.008654</v>
      </c>
      <c r="AI80">
        <v>470.4</v>
      </c>
      <c r="AJ80">
        <v>0</v>
      </c>
      <c r="AK80">
        <v>0</v>
      </c>
      <c r="AL80">
        <v>0</v>
      </c>
      <c r="AM80" t="s">
        <v>374</v>
      </c>
      <c r="AN80" t="s">
        <v>758</v>
      </c>
      <c r="AO80">
        <v>333.84100000000001</v>
      </c>
      <c r="AR80" t="s">
        <v>116</v>
      </c>
      <c r="AS80" t="s">
        <v>121</v>
      </c>
      <c r="AT80" t="s">
        <v>264</v>
      </c>
      <c r="AU80" t="s">
        <v>373</v>
      </c>
      <c r="AV80" t="s">
        <v>48</v>
      </c>
      <c r="AW80">
        <v>7</v>
      </c>
      <c r="BB80">
        <v>0.80092148115904549</v>
      </c>
      <c r="BC80" t="s">
        <v>66</v>
      </c>
      <c r="BF80" t="s">
        <v>116</v>
      </c>
      <c r="BG80" t="s">
        <v>121</v>
      </c>
      <c r="BH80" t="s">
        <v>373</v>
      </c>
      <c r="BI80">
        <v>8509</v>
      </c>
      <c r="BJ80">
        <v>7</v>
      </c>
      <c r="BK80" t="s">
        <v>264</v>
      </c>
      <c r="BL80" t="s">
        <v>254</v>
      </c>
      <c r="BM80">
        <v>0.80092148115904549</v>
      </c>
      <c r="BN80" t="s">
        <v>66</v>
      </c>
      <c r="BO80" t="s">
        <v>177</v>
      </c>
      <c r="BP80">
        <v>1126.1949999999999</v>
      </c>
    </row>
    <row r="81" spans="1:68" ht="16.5">
      <c r="A81" s="125" t="str">
        <f t="shared" si="35"/>
        <v>선진여객</v>
      </c>
      <c r="B81" s="126" t="str">
        <f t="shared" si="52"/>
        <v>박헌균</v>
      </c>
      <c r="C81" s="127" t="str">
        <f t="shared" si="36"/>
        <v>C</v>
      </c>
      <c r="D81" s="128">
        <f t="shared" si="37"/>
        <v>0.86857142857142855</v>
      </c>
      <c r="E81" s="129">
        <f t="shared" si="38"/>
        <v>2001</v>
      </c>
      <c r="F81" s="130" t="str">
        <f t="shared" si="39"/>
        <v>72</v>
      </c>
      <c r="G81" s="131" t="str">
        <f t="shared" si="40"/>
        <v>73아1086</v>
      </c>
      <c r="H81" s="132">
        <f t="shared" si="41"/>
        <v>1</v>
      </c>
      <c r="I81" s="133">
        <f t="shared" si="42"/>
        <v>671.47400000000005</v>
      </c>
      <c r="J81" s="134">
        <f t="shared" si="43"/>
        <v>2.5362681862558651E-2</v>
      </c>
      <c r="K81" s="134">
        <f t="shared" si="44"/>
        <v>0.32529437691343249</v>
      </c>
      <c r="L81" s="134">
        <f t="shared" si="45"/>
        <v>0.18764687836014499</v>
      </c>
      <c r="M81" s="135">
        <f t="shared" si="46"/>
        <v>10.191000000000001</v>
      </c>
      <c r="N81" s="136">
        <f t="shared" si="47"/>
        <v>1.4892609393662299</v>
      </c>
      <c r="O81" s="136">
        <f t="shared" si="48"/>
        <v>34.55085379329654</v>
      </c>
      <c r="P81" s="218">
        <f t="shared" si="49"/>
        <v>1</v>
      </c>
      <c r="Q81" s="219">
        <f t="shared" si="50"/>
        <v>10</v>
      </c>
      <c r="R81" s="219">
        <f t="shared" si="51"/>
        <v>232</v>
      </c>
      <c r="T81">
        <v>516</v>
      </c>
      <c r="U81">
        <v>2001</v>
      </c>
      <c r="V81" t="s">
        <v>375</v>
      </c>
      <c r="W81">
        <v>671.47400000000005</v>
      </c>
      <c r="X81">
        <v>368.17500000000001</v>
      </c>
      <c r="Y81">
        <v>1.8240000000000001</v>
      </c>
      <c r="Z81">
        <v>10.191000000000001</v>
      </c>
      <c r="AA81">
        <v>33.644706999999997</v>
      </c>
      <c r="AB81">
        <v>0.85331999999999997</v>
      </c>
      <c r="AC81">
        <v>10.944433999999999</v>
      </c>
      <c r="AD81" s="1">
        <v>126</v>
      </c>
      <c r="AE81">
        <v>10</v>
      </c>
      <c r="AF81">
        <v>232</v>
      </c>
      <c r="AG81">
        <v>82</v>
      </c>
      <c r="AH81">
        <v>19.957789999999999</v>
      </c>
      <c r="AI81">
        <v>551.5</v>
      </c>
      <c r="AJ81">
        <v>0</v>
      </c>
      <c r="AK81">
        <v>1</v>
      </c>
      <c r="AL81">
        <v>235</v>
      </c>
      <c r="AM81" t="s">
        <v>376</v>
      </c>
      <c r="AN81" t="s">
        <v>759</v>
      </c>
      <c r="AO81">
        <v>671.47400000000005</v>
      </c>
      <c r="AR81" t="s">
        <v>116</v>
      </c>
      <c r="AS81" t="s">
        <v>119</v>
      </c>
      <c r="AT81" t="s">
        <v>216</v>
      </c>
      <c r="AU81" t="s">
        <v>375</v>
      </c>
      <c r="AV81" t="s">
        <v>212</v>
      </c>
      <c r="AW81">
        <v>1</v>
      </c>
      <c r="BB81">
        <v>0.86857142857142855</v>
      </c>
      <c r="BC81" t="s">
        <v>68</v>
      </c>
      <c r="BF81" t="s">
        <v>116</v>
      </c>
      <c r="BG81" t="s">
        <v>119</v>
      </c>
      <c r="BH81" t="s">
        <v>375</v>
      </c>
      <c r="BI81">
        <v>2001</v>
      </c>
      <c r="BJ81">
        <v>1</v>
      </c>
      <c r="BK81" t="s">
        <v>216</v>
      </c>
      <c r="BL81" t="s">
        <v>174</v>
      </c>
      <c r="BM81">
        <v>0.86857142857142855</v>
      </c>
      <c r="BN81" t="s">
        <v>68</v>
      </c>
      <c r="BO81" t="s">
        <v>176</v>
      </c>
      <c r="BP81">
        <v>671.47400000000005</v>
      </c>
    </row>
    <row r="82" spans="1:68" ht="16.5">
      <c r="A82" s="108" t="str">
        <f t="shared" si="35"/>
        <v>선진여객</v>
      </c>
      <c r="B82" s="109" t="str">
        <f t="shared" si="52"/>
        <v>박현직</v>
      </c>
      <c r="C82" s="110" t="str">
        <f t="shared" si="36"/>
        <v>D</v>
      </c>
      <c r="D82" s="111">
        <f t="shared" si="37"/>
        <v>0.82499999999999996</v>
      </c>
      <c r="E82" s="112">
        <f t="shared" si="38"/>
        <v>1489</v>
      </c>
      <c r="F82" s="113" t="str">
        <f t="shared" si="39"/>
        <v>300</v>
      </c>
      <c r="G82" s="114" t="str">
        <f t="shared" si="40"/>
        <v>73아1100</v>
      </c>
      <c r="H82" s="115">
        <f t="shared" si="41"/>
        <v>1</v>
      </c>
      <c r="I82" s="116">
        <f t="shared" si="42"/>
        <v>1619.8009999999999</v>
      </c>
      <c r="J82" s="117">
        <f t="shared" si="43"/>
        <v>5.3737721037764342E-3</v>
      </c>
      <c r="K82" s="117">
        <f t="shared" si="44"/>
        <v>0.36141809621211007</v>
      </c>
      <c r="L82" s="117">
        <f t="shared" si="45"/>
        <v>0.15619202605752189</v>
      </c>
      <c r="M82" s="118">
        <f t="shared" si="46"/>
        <v>9.9849999999999994</v>
      </c>
      <c r="N82" s="119">
        <f t="shared" si="47"/>
        <v>0.24694391471544963</v>
      </c>
      <c r="O82" s="119">
        <f t="shared" si="48"/>
        <v>6.9761655907114521</v>
      </c>
      <c r="P82" s="220">
        <f t="shared" si="49"/>
        <v>0</v>
      </c>
      <c r="Q82" s="221">
        <f t="shared" si="50"/>
        <v>4</v>
      </c>
      <c r="R82" s="221">
        <f t="shared" si="51"/>
        <v>113</v>
      </c>
      <c r="T82">
        <v>516</v>
      </c>
      <c r="U82">
        <v>1489</v>
      </c>
      <c r="V82" t="s">
        <v>377</v>
      </c>
      <c r="W82">
        <v>1619.8009999999999</v>
      </c>
      <c r="X82">
        <v>613.64700000000005</v>
      </c>
      <c r="Y82">
        <v>2.64</v>
      </c>
      <c r="Z82">
        <v>9.9849999999999994</v>
      </c>
      <c r="AA82">
        <v>111.286074</v>
      </c>
      <c r="AB82">
        <v>0.59802599999999995</v>
      </c>
      <c r="AC82">
        <v>40.220801000000002</v>
      </c>
      <c r="AD82" s="1">
        <v>253</v>
      </c>
      <c r="AE82">
        <v>4</v>
      </c>
      <c r="AF82">
        <v>113</v>
      </c>
      <c r="AG82">
        <v>65</v>
      </c>
      <c r="AH82">
        <v>14.555289</v>
      </c>
      <c r="AI82">
        <v>38.299999999999997</v>
      </c>
      <c r="AJ82">
        <v>0</v>
      </c>
      <c r="AK82">
        <v>0</v>
      </c>
      <c r="AL82">
        <v>0</v>
      </c>
      <c r="AM82" t="s">
        <v>378</v>
      </c>
      <c r="AN82" t="s">
        <v>760</v>
      </c>
      <c r="AO82">
        <v>1619.8009999999999</v>
      </c>
      <c r="AR82" t="s">
        <v>116</v>
      </c>
      <c r="AS82" t="s">
        <v>117</v>
      </c>
      <c r="AT82" t="s">
        <v>200</v>
      </c>
      <c r="AU82" t="s">
        <v>377</v>
      </c>
      <c r="AV82" t="s">
        <v>48</v>
      </c>
      <c r="AW82">
        <v>1</v>
      </c>
      <c r="BB82">
        <v>0.82499999999999996</v>
      </c>
      <c r="BC82" t="s">
        <v>66</v>
      </c>
      <c r="BF82" t="s">
        <v>116</v>
      </c>
      <c r="BG82" t="s">
        <v>117</v>
      </c>
      <c r="BH82" t="s">
        <v>377</v>
      </c>
      <c r="BI82">
        <v>1489</v>
      </c>
      <c r="BJ82">
        <v>1</v>
      </c>
      <c r="BK82" t="s">
        <v>200</v>
      </c>
      <c r="BL82" t="s">
        <v>174</v>
      </c>
      <c r="BM82">
        <v>0.82499999999999996</v>
      </c>
      <c r="BN82" t="s">
        <v>66</v>
      </c>
      <c r="BO82" t="s">
        <v>177</v>
      </c>
      <c r="BP82">
        <v>1619.8009999999999</v>
      </c>
    </row>
    <row r="83" spans="1:68" ht="16.5">
      <c r="A83" s="125" t="str">
        <f t="shared" si="35"/>
        <v>선진여객</v>
      </c>
      <c r="B83" s="126" t="str">
        <f t="shared" si="52"/>
        <v>변상정</v>
      </c>
      <c r="C83" s="127" t="str">
        <f t="shared" si="36"/>
        <v>C</v>
      </c>
      <c r="D83" s="128">
        <f t="shared" si="37"/>
        <v>0.89555669788030101</v>
      </c>
      <c r="E83" s="129">
        <f t="shared" si="38"/>
        <v>4441</v>
      </c>
      <c r="F83" s="130" t="str">
        <f t="shared" si="39"/>
        <v>80</v>
      </c>
      <c r="G83" s="131" t="str">
        <f t="shared" si="40"/>
        <v>78바1160</v>
      </c>
      <c r="H83" s="132">
        <f t="shared" si="41"/>
        <v>15</v>
      </c>
      <c r="I83" s="133">
        <f t="shared" si="42"/>
        <v>2351.2200000000003</v>
      </c>
      <c r="J83" s="134">
        <f t="shared" si="43"/>
        <v>1.3488369562684163E-2</v>
      </c>
      <c r="K83" s="134">
        <f t="shared" si="44"/>
        <v>0.34451957706719127</v>
      </c>
      <c r="L83" s="134">
        <f t="shared" si="45"/>
        <v>0.2458298245166339</v>
      </c>
      <c r="M83" s="135">
        <f t="shared" si="46"/>
        <v>11.29</v>
      </c>
      <c r="N83" s="136">
        <f t="shared" si="47"/>
        <v>0.25518666904840892</v>
      </c>
      <c r="O83" s="136">
        <f t="shared" si="48"/>
        <v>13.184644567501127</v>
      </c>
      <c r="P83" s="218">
        <f t="shared" si="49"/>
        <v>1</v>
      </c>
      <c r="Q83" s="219">
        <f t="shared" si="50"/>
        <v>6</v>
      </c>
      <c r="R83" s="219">
        <f t="shared" si="51"/>
        <v>310</v>
      </c>
      <c r="T83">
        <v>516</v>
      </c>
      <c r="U83">
        <v>4441</v>
      </c>
      <c r="V83" t="s">
        <v>379</v>
      </c>
      <c r="W83">
        <v>2351.2199999999998</v>
      </c>
      <c r="X83">
        <v>970.774</v>
      </c>
      <c r="Y83">
        <v>2.4220000000000002</v>
      </c>
      <c r="Z83">
        <v>11.29</v>
      </c>
      <c r="AA83">
        <v>148.89079000000001</v>
      </c>
      <c r="AB83">
        <v>2.0082939999999998</v>
      </c>
      <c r="AC83">
        <v>51.295791999999999</v>
      </c>
      <c r="AD83" s="1">
        <v>578</v>
      </c>
      <c r="AE83">
        <v>6</v>
      </c>
      <c r="AF83">
        <v>310</v>
      </c>
      <c r="AG83">
        <v>96</v>
      </c>
      <c r="AH83">
        <v>15.791574000000001</v>
      </c>
      <c r="AI83">
        <v>632.79999999999995</v>
      </c>
      <c r="AJ83">
        <v>16</v>
      </c>
      <c r="AK83">
        <v>1</v>
      </c>
      <c r="AL83">
        <v>99</v>
      </c>
      <c r="AM83" t="s">
        <v>380</v>
      </c>
      <c r="AN83" t="s">
        <v>761</v>
      </c>
      <c r="AO83">
        <v>302.87400000000002</v>
      </c>
      <c r="AR83" t="s">
        <v>116</v>
      </c>
      <c r="AS83" t="s">
        <v>120</v>
      </c>
      <c r="AT83" t="s">
        <v>246</v>
      </c>
      <c r="AU83" t="s">
        <v>379</v>
      </c>
      <c r="AV83" t="s">
        <v>48</v>
      </c>
      <c r="AW83">
        <v>15</v>
      </c>
      <c r="BB83">
        <v>0.89555669788030101</v>
      </c>
      <c r="BC83" t="s">
        <v>68</v>
      </c>
      <c r="BF83" t="s">
        <v>116</v>
      </c>
      <c r="BG83" t="s">
        <v>120</v>
      </c>
      <c r="BH83" t="s">
        <v>379</v>
      </c>
      <c r="BI83">
        <v>4441</v>
      </c>
      <c r="BJ83">
        <v>15</v>
      </c>
      <c r="BK83" t="s">
        <v>246</v>
      </c>
      <c r="BL83" t="s">
        <v>240</v>
      </c>
      <c r="BM83">
        <v>0.89555669788030101</v>
      </c>
      <c r="BN83" t="s">
        <v>68</v>
      </c>
      <c r="BO83" t="s">
        <v>176</v>
      </c>
      <c r="BP83">
        <v>2351.2200000000003</v>
      </c>
    </row>
    <row r="84" spans="1:68" ht="16.5">
      <c r="A84" s="108" t="str">
        <f t="shared" si="35"/>
        <v>선진여객</v>
      </c>
      <c r="B84" s="109" t="str">
        <f t="shared" si="52"/>
        <v>서범관</v>
      </c>
      <c r="C84" s="110" t="str">
        <f t="shared" si="36"/>
        <v>A</v>
      </c>
      <c r="D84" s="111">
        <f t="shared" si="37"/>
        <v>0.99392139281779046</v>
      </c>
      <c r="E84" s="112">
        <f t="shared" si="38"/>
        <v>2332</v>
      </c>
      <c r="F84" s="113" t="str">
        <f t="shared" si="39"/>
        <v>80</v>
      </c>
      <c r="G84" s="114" t="str">
        <f t="shared" si="40"/>
        <v>78바1138</v>
      </c>
      <c r="H84" s="115">
        <f t="shared" si="41"/>
        <v>2</v>
      </c>
      <c r="I84" s="116">
        <f t="shared" si="42"/>
        <v>1930.4780000000001</v>
      </c>
      <c r="J84" s="117">
        <f t="shared" si="43"/>
        <v>7.3173879032519332E-3</v>
      </c>
      <c r="K84" s="117">
        <f t="shared" si="44"/>
        <v>0.37001469801642417</v>
      </c>
      <c r="L84" s="117">
        <f t="shared" si="45"/>
        <v>2.3828295375549473E-2</v>
      </c>
      <c r="M84" s="118">
        <f t="shared" si="46"/>
        <v>9.5739999999999998</v>
      </c>
      <c r="N84" s="119">
        <f t="shared" si="47"/>
        <v>0.20720256848303892</v>
      </c>
      <c r="O84" s="119">
        <f t="shared" si="48"/>
        <v>4.2994532960230574</v>
      </c>
      <c r="P84" s="220">
        <f t="shared" si="49"/>
        <v>0</v>
      </c>
      <c r="Q84" s="221">
        <f t="shared" si="50"/>
        <v>4</v>
      </c>
      <c r="R84" s="221">
        <f t="shared" si="51"/>
        <v>83</v>
      </c>
      <c r="T84">
        <v>516</v>
      </c>
      <c r="U84">
        <v>2332</v>
      </c>
      <c r="V84" t="s">
        <v>381</v>
      </c>
      <c r="W84">
        <v>1930.4780000000001</v>
      </c>
      <c r="X84">
        <v>746.39400000000001</v>
      </c>
      <c r="Y84">
        <v>2.5859999999999999</v>
      </c>
      <c r="Z84">
        <v>9.5739999999999998</v>
      </c>
      <c r="AA84">
        <v>126.216351</v>
      </c>
      <c r="AB84">
        <v>0.92357400000000001</v>
      </c>
      <c r="AC84">
        <v>46.701904999999996</v>
      </c>
      <c r="AD84" s="1">
        <v>46</v>
      </c>
      <c r="AE84">
        <v>4</v>
      </c>
      <c r="AF84">
        <v>83</v>
      </c>
      <c r="AG84">
        <v>84</v>
      </c>
      <c r="AH84">
        <v>15.294991</v>
      </c>
      <c r="AI84">
        <v>31.2</v>
      </c>
      <c r="AJ84">
        <v>1.8</v>
      </c>
      <c r="AK84">
        <v>0</v>
      </c>
      <c r="AL84">
        <v>0</v>
      </c>
      <c r="AM84" t="s">
        <v>382</v>
      </c>
      <c r="AN84" t="s">
        <v>762</v>
      </c>
      <c r="AO84">
        <v>1876.21</v>
      </c>
      <c r="AR84" t="s">
        <v>116</v>
      </c>
      <c r="AS84" t="s">
        <v>120</v>
      </c>
      <c r="AT84" t="s">
        <v>229</v>
      </c>
      <c r="AU84" t="s">
        <v>381</v>
      </c>
      <c r="AV84" t="s">
        <v>48</v>
      </c>
      <c r="AW84">
        <v>2</v>
      </c>
      <c r="BB84">
        <v>0.99392139281779046</v>
      </c>
      <c r="BC84" t="s">
        <v>597</v>
      </c>
      <c r="BF84" t="s">
        <v>116</v>
      </c>
      <c r="BG84" t="s">
        <v>120</v>
      </c>
      <c r="BH84" t="s">
        <v>381</v>
      </c>
      <c r="BI84">
        <v>2332</v>
      </c>
      <c r="BJ84">
        <v>2</v>
      </c>
      <c r="BK84" t="s">
        <v>229</v>
      </c>
      <c r="BL84" t="s">
        <v>240</v>
      </c>
      <c r="BM84">
        <v>0.99392139281779046</v>
      </c>
      <c r="BN84" t="s">
        <v>597</v>
      </c>
      <c r="BO84" t="s">
        <v>598</v>
      </c>
      <c r="BP84">
        <v>1930.4780000000001</v>
      </c>
    </row>
    <row r="85" spans="1:68" ht="16.5">
      <c r="A85" s="125" t="str">
        <f t="shared" si="35"/>
        <v>선진여객</v>
      </c>
      <c r="B85" s="126" t="str">
        <f t="shared" si="52"/>
        <v>서성범</v>
      </c>
      <c r="C85" s="127" t="str">
        <f t="shared" si="36"/>
        <v>C</v>
      </c>
      <c r="D85" s="128">
        <f t="shared" si="37"/>
        <v>0.88750055227656355</v>
      </c>
      <c r="E85" s="129">
        <f t="shared" si="38"/>
        <v>9426</v>
      </c>
      <c r="F85" s="130" t="str">
        <f t="shared" si="39"/>
        <v>87</v>
      </c>
      <c r="G85" s="131" t="str">
        <f t="shared" si="40"/>
        <v>78바1176</v>
      </c>
      <c r="H85" s="132">
        <f t="shared" si="41"/>
        <v>5</v>
      </c>
      <c r="I85" s="133">
        <f t="shared" si="42"/>
        <v>1977.6290000000001</v>
      </c>
      <c r="J85" s="134">
        <f t="shared" si="43"/>
        <v>7.0370686584652238E-3</v>
      </c>
      <c r="K85" s="134">
        <f t="shared" si="44"/>
        <v>0.39291465685290311</v>
      </c>
      <c r="L85" s="134">
        <f t="shared" si="45"/>
        <v>0.21085855840503956</v>
      </c>
      <c r="M85" s="135">
        <f t="shared" si="46"/>
        <v>13.069000000000001</v>
      </c>
      <c r="N85" s="136">
        <f t="shared" si="47"/>
        <v>0</v>
      </c>
      <c r="O85" s="136">
        <f t="shared" si="48"/>
        <v>87.832449867998506</v>
      </c>
      <c r="P85" s="218">
        <f t="shared" si="49"/>
        <v>0</v>
      </c>
      <c r="Q85" s="219">
        <f t="shared" si="50"/>
        <v>0</v>
      </c>
      <c r="R85" s="219">
        <f t="shared" si="51"/>
        <v>1737</v>
      </c>
      <c r="T85">
        <v>516</v>
      </c>
      <c r="U85">
        <v>9426</v>
      </c>
      <c r="V85" t="s">
        <v>383</v>
      </c>
      <c r="W85">
        <v>1977.6289999999999</v>
      </c>
      <c r="X85">
        <v>850.55399999999997</v>
      </c>
      <c r="Y85">
        <v>2.3250000000000002</v>
      </c>
      <c r="Z85">
        <v>13.069000000000001</v>
      </c>
      <c r="AA85">
        <v>130.13913099999999</v>
      </c>
      <c r="AB85">
        <v>0.915798</v>
      </c>
      <c r="AC85">
        <v>51.133572000000001</v>
      </c>
      <c r="AD85" s="1">
        <v>417</v>
      </c>
      <c r="AE85">
        <v>0</v>
      </c>
      <c r="AF85">
        <v>1737</v>
      </c>
      <c r="AG85">
        <v>82</v>
      </c>
      <c r="AH85">
        <v>15.196267000000001</v>
      </c>
      <c r="AI85">
        <v>1670.6</v>
      </c>
      <c r="AJ85">
        <v>0</v>
      </c>
      <c r="AK85">
        <v>0</v>
      </c>
      <c r="AL85">
        <v>0</v>
      </c>
      <c r="AM85" t="s">
        <v>384</v>
      </c>
      <c r="AN85" t="s">
        <v>763</v>
      </c>
      <c r="AO85">
        <v>1481.548</v>
      </c>
      <c r="AR85" t="s">
        <v>116</v>
      </c>
      <c r="AS85" t="s">
        <v>121</v>
      </c>
      <c r="AT85" t="s">
        <v>265</v>
      </c>
      <c r="AU85" t="s">
        <v>383</v>
      </c>
      <c r="AV85" t="s">
        <v>48</v>
      </c>
      <c r="AW85">
        <v>5</v>
      </c>
      <c r="BB85">
        <v>0.88750055227656355</v>
      </c>
      <c r="BC85" t="s">
        <v>68</v>
      </c>
      <c r="BF85" t="s">
        <v>116</v>
      </c>
      <c r="BG85" t="s">
        <v>121</v>
      </c>
      <c r="BH85" t="s">
        <v>383</v>
      </c>
      <c r="BI85">
        <v>9426</v>
      </c>
      <c r="BJ85">
        <v>5</v>
      </c>
      <c r="BK85" t="s">
        <v>265</v>
      </c>
      <c r="BL85" t="s">
        <v>270</v>
      </c>
      <c r="BM85">
        <v>0.88750055227656355</v>
      </c>
      <c r="BN85" t="s">
        <v>68</v>
      </c>
      <c r="BO85" t="s">
        <v>176</v>
      </c>
      <c r="BP85">
        <v>1977.6290000000001</v>
      </c>
    </row>
    <row r="86" spans="1:68" ht="16.5">
      <c r="A86" s="108" t="str">
        <f t="shared" si="35"/>
        <v>선진여객</v>
      </c>
      <c r="B86" s="109" t="str">
        <f t="shared" si="52"/>
        <v>서인석</v>
      </c>
      <c r="C86" s="110" t="str">
        <f t="shared" si="36"/>
        <v>F</v>
      </c>
      <c r="D86" s="111">
        <f t="shared" si="37"/>
        <v>0.75562499999999999</v>
      </c>
      <c r="E86" s="112">
        <f t="shared" si="38"/>
        <v>4500</v>
      </c>
      <c r="F86" s="113" t="str">
        <f t="shared" si="39"/>
        <v>300</v>
      </c>
      <c r="G86" s="114" t="str">
        <f t="shared" si="40"/>
        <v>73아1100</v>
      </c>
      <c r="H86" s="115">
        <f t="shared" si="41"/>
        <v>1</v>
      </c>
      <c r="I86" s="116">
        <f t="shared" si="42"/>
        <v>2177.732</v>
      </c>
      <c r="J86" s="117">
        <f t="shared" si="43"/>
        <v>2.2821961406419854E-2</v>
      </c>
      <c r="K86" s="117">
        <f t="shared" si="44"/>
        <v>0.35329186651265282</v>
      </c>
      <c r="L86" s="117">
        <f t="shared" si="45"/>
        <v>0.25852584248199506</v>
      </c>
      <c r="M86" s="118">
        <f t="shared" si="46"/>
        <v>13.257</v>
      </c>
      <c r="N86" s="119">
        <f t="shared" si="47"/>
        <v>4.5919332590052403E-2</v>
      </c>
      <c r="O86" s="119">
        <f t="shared" si="48"/>
        <v>35.541563424700563</v>
      </c>
      <c r="P86" s="220">
        <f t="shared" si="49"/>
        <v>4</v>
      </c>
      <c r="Q86" s="221">
        <f t="shared" si="50"/>
        <v>1</v>
      </c>
      <c r="R86" s="221">
        <f t="shared" si="51"/>
        <v>774</v>
      </c>
      <c r="T86">
        <v>516</v>
      </c>
      <c r="U86">
        <v>4500</v>
      </c>
      <c r="V86" t="s">
        <v>195</v>
      </c>
      <c r="W86">
        <v>2177.732</v>
      </c>
      <c r="X86">
        <v>900.78399999999999</v>
      </c>
      <c r="Y86">
        <v>2.4180000000000001</v>
      </c>
      <c r="Z86">
        <v>13.257</v>
      </c>
      <c r="AA86">
        <v>139.00913</v>
      </c>
      <c r="AB86">
        <v>3.1724610000000002</v>
      </c>
      <c r="AC86">
        <v>49.110795000000003</v>
      </c>
      <c r="AD86" s="1">
        <v>563</v>
      </c>
      <c r="AE86">
        <v>1</v>
      </c>
      <c r="AF86">
        <v>774</v>
      </c>
      <c r="AG86">
        <v>70</v>
      </c>
      <c r="AH86">
        <v>15.666107</v>
      </c>
      <c r="AI86">
        <v>737.2</v>
      </c>
      <c r="AJ86">
        <v>0</v>
      </c>
      <c r="AK86">
        <v>4</v>
      </c>
      <c r="AL86">
        <v>270</v>
      </c>
      <c r="AM86" t="s">
        <v>385</v>
      </c>
      <c r="AN86" t="s">
        <v>764</v>
      </c>
      <c r="AO86">
        <v>2177.732</v>
      </c>
      <c r="AR86" t="s">
        <v>116</v>
      </c>
      <c r="AS86" t="s">
        <v>117</v>
      </c>
      <c r="AT86" t="s">
        <v>200</v>
      </c>
      <c r="AU86" t="s">
        <v>195</v>
      </c>
      <c r="AV86" t="s">
        <v>48</v>
      </c>
      <c r="AW86">
        <v>1</v>
      </c>
      <c r="BB86">
        <v>0.75562499999999999</v>
      </c>
      <c r="BC86" t="s">
        <v>69</v>
      </c>
      <c r="BF86" t="s">
        <v>116</v>
      </c>
      <c r="BG86" t="s">
        <v>117</v>
      </c>
      <c r="BH86" t="s">
        <v>195</v>
      </c>
      <c r="BI86">
        <v>4500</v>
      </c>
      <c r="BJ86">
        <v>1</v>
      </c>
      <c r="BK86" t="s">
        <v>200</v>
      </c>
      <c r="BL86" t="s">
        <v>174</v>
      </c>
      <c r="BM86">
        <v>0.75562499999999999</v>
      </c>
      <c r="BN86" t="s">
        <v>69</v>
      </c>
      <c r="BO86" t="s">
        <v>186</v>
      </c>
      <c r="BP86">
        <v>2177.732</v>
      </c>
    </row>
    <row r="87" spans="1:68" ht="16.5">
      <c r="A87" s="125" t="str">
        <f t="shared" si="35"/>
        <v>선진여객</v>
      </c>
      <c r="B87" s="126" t="str">
        <f t="shared" si="52"/>
        <v>서학귀</v>
      </c>
      <c r="C87" s="127" t="str">
        <f t="shared" si="36"/>
        <v>F</v>
      </c>
      <c r="D87" s="128">
        <f t="shared" si="37"/>
        <v>0.67978484597469857</v>
      </c>
      <c r="E87" s="129">
        <f t="shared" si="38"/>
        <v>6630</v>
      </c>
      <c r="F87" s="130" t="str">
        <f t="shared" si="39"/>
        <v>예비</v>
      </c>
      <c r="G87" s="131" t="str">
        <f t="shared" si="40"/>
        <v>78바1175</v>
      </c>
      <c r="H87" s="132">
        <f t="shared" si="41"/>
        <v>2</v>
      </c>
      <c r="I87" s="133">
        <f t="shared" si="42"/>
        <v>636.08000000000004</v>
      </c>
      <c r="J87" s="134">
        <f t="shared" si="43"/>
        <v>3.9622379947506677E-2</v>
      </c>
      <c r="K87" s="134">
        <f t="shared" si="44"/>
        <v>0.38481982972327006</v>
      </c>
      <c r="L87" s="134">
        <f t="shared" si="45"/>
        <v>0.23424726449503205</v>
      </c>
      <c r="M87" s="135">
        <f t="shared" si="46"/>
        <v>21.481000000000002</v>
      </c>
      <c r="N87" s="136">
        <f t="shared" si="47"/>
        <v>0</v>
      </c>
      <c r="O87" s="136">
        <f t="shared" si="48"/>
        <v>78.763677524839636</v>
      </c>
      <c r="P87" s="218">
        <f t="shared" si="49"/>
        <v>11</v>
      </c>
      <c r="Q87" s="219">
        <f t="shared" si="50"/>
        <v>0</v>
      </c>
      <c r="R87" s="219">
        <f t="shared" si="51"/>
        <v>501</v>
      </c>
      <c r="T87">
        <v>516</v>
      </c>
      <c r="U87">
        <v>6630</v>
      </c>
      <c r="V87" t="s">
        <v>549</v>
      </c>
      <c r="W87">
        <v>636.08000000000004</v>
      </c>
      <c r="X87">
        <v>331.63</v>
      </c>
      <c r="Y87">
        <v>1.9179999999999999</v>
      </c>
      <c r="Z87">
        <v>21.481000000000002</v>
      </c>
      <c r="AA87">
        <v>35.627769000000001</v>
      </c>
      <c r="AB87">
        <v>1.4116569999999999</v>
      </c>
      <c r="AC87">
        <v>13.710272</v>
      </c>
      <c r="AD87" s="1">
        <v>149</v>
      </c>
      <c r="AE87">
        <v>0</v>
      </c>
      <c r="AF87">
        <v>501</v>
      </c>
      <c r="AG87">
        <v>83</v>
      </c>
      <c r="AH87">
        <v>17.853489</v>
      </c>
      <c r="AI87">
        <v>1524.1</v>
      </c>
      <c r="AJ87">
        <v>1.7</v>
      </c>
      <c r="AK87">
        <v>11</v>
      </c>
      <c r="AL87">
        <v>5515</v>
      </c>
      <c r="AM87" t="s">
        <v>765</v>
      </c>
      <c r="AN87" t="s">
        <v>766</v>
      </c>
      <c r="AO87">
        <v>585.57500000000005</v>
      </c>
      <c r="AR87" t="s">
        <v>116</v>
      </c>
      <c r="AS87" t="s">
        <v>89</v>
      </c>
      <c r="AT87" t="s">
        <v>593</v>
      </c>
      <c r="AU87" t="s">
        <v>549</v>
      </c>
      <c r="AV87" t="s">
        <v>48</v>
      </c>
      <c r="AW87">
        <v>2</v>
      </c>
      <c r="BB87">
        <v>0.67978484597469857</v>
      </c>
      <c r="BC87" t="s">
        <v>69</v>
      </c>
      <c r="BF87" t="s">
        <v>116</v>
      </c>
      <c r="BG87" t="s">
        <v>89</v>
      </c>
      <c r="BH87" t="s">
        <v>549</v>
      </c>
      <c r="BI87">
        <v>6630</v>
      </c>
      <c r="BJ87">
        <v>2</v>
      </c>
      <c r="BK87" t="s">
        <v>593</v>
      </c>
      <c r="BL87" t="s">
        <v>645</v>
      </c>
      <c r="BM87">
        <v>0.67978484597469857</v>
      </c>
      <c r="BN87" t="s">
        <v>69</v>
      </c>
      <c r="BO87" t="s">
        <v>186</v>
      </c>
      <c r="BP87">
        <v>636.08000000000004</v>
      </c>
    </row>
    <row r="88" spans="1:68" ht="16.5">
      <c r="A88" s="108" t="str">
        <f t="shared" si="35"/>
        <v>선진여객</v>
      </c>
      <c r="B88" s="109" t="str">
        <f t="shared" si="52"/>
        <v>설동걸</v>
      </c>
      <c r="C88" s="110" t="str">
        <f t="shared" si="36"/>
        <v>D</v>
      </c>
      <c r="D88" s="111">
        <f t="shared" si="37"/>
        <v>0.82714285714285718</v>
      </c>
      <c r="E88" s="112">
        <f t="shared" si="38"/>
        <v>3664</v>
      </c>
      <c r="F88" s="113" t="str">
        <f t="shared" si="39"/>
        <v>87</v>
      </c>
      <c r="G88" s="114" t="str">
        <f t="shared" si="40"/>
        <v>73아1298</v>
      </c>
      <c r="H88" s="115">
        <f t="shared" si="41"/>
        <v>1</v>
      </c>
      <c r="I88" s="116">
        <f t="shared" si="42"/>
        <v>1324.701</v>
      </c>
      <c r="J88" s="117">
        <f t="shared" si="43"/>
        <v>5.8724239504810921E-3</v>
      </c>
      <c r="K88" s="117">
        <f t="shared" si="44"/>
        <v>0.37062250610336933</v>
      </c>
      <c r="L88" s="117">
        <f t="shared" si="45"/>
        <v>0.31780756563179163</v>
      </c>
      <c r="M88" s="118">
        <f t="shared" si="46"/>
        <v>16.984999999999999</v>
      </c>
      <c r="N88" s="119">
        <f t="shared" si="47"/>
        <v>0.37744366464583329</v>
      </c>
      <c r="O88" s="119">
        <f t="shared" si="48"/>
        <v>20.230980425016664</v>
      </c>
      <c r="P88" s="220">
        <f t="shared" si="49"/>
        <v>19</v>
      </c>
      <c r="Q88" s="221">
        <f t="shared" si="50"/>
        <v>5</v>
      </c>
      <c r="R88" s="221">
        <f t="shared" si="51"/>
        <v>268</v>
      </c>
      <c r="T88">
        <v>516</v>
      </c>
      <c r="U88">
        <v>3664</v>
      </c>
      <c r="V88" t="s">
        <v>542</v>
      </c>
      <c r="W88">
        <v>1324.701</v>
      </c>
      <c r="X88">
        <v>762.77599999999995</v>
      </c>
      <c r="Y88">
        <v>1.7370000000000001</v>
      </c>
      <c r="Z88">
        <v>16.984999999999999</v>
      </c>
      <c r="AA88">
        <v>76.531088999999994</v>
      </c>
      <c r="AB88">
        <v>0.44942300000000002</v>
      </c>
      <c r="AC88">
        <v>28.364144</v>
      </c>
      <c r="AD88" s="1">
        <v>421</v>
      </c>
      <c r="AE88">
        <v>5</v>
      </c>
      <c r="AF88">
        <v>268</v>
      </c>
      <c r="AG88">
        <v>80</v>
      </c>
      <c r="AH88">
        <v>17.309318000000001</v>
      </c>
      <c r="AI88">
        <v>1946.4</v>
      </c>
      <c r="AJ88">
        <v>0</v>
      </c>
      <c r="AK88">
        <v>19</v>
      </c>
      <c r="AL88">
        <v>3978</v>
      </c>
      <c r="AM88" t="s">
        <v>767</v>
      </c>
      <c r="AN88" t="s">
        <v>768</v>
      </c>
      <c r="AO88">
        <v>1324.701</v>
      </c>
      <c r="AR88" t="s">
        <v>116</v>
      </c>
      <c r="AS88" t="s">
        <v>121</v>
      </c>
      <c r="AT88" t="s">
        <v>257</v>
      </c>
      <c r="AU88" t="s">
        <v>542</v>
      </c>
      <c r="AV88" t="s">
        <v>48</v>
      </c>
      <c r="AW88">
        <v>1</v>
      </c>
      <c r="BB88">
        <v>0.82714285714285718</v>
      </c>
      <c r="BC88" t="s">
        <v>66</v>
      </c>
      <c r="BF88" t="s">
        <v>116</v>
      </c>
      <c r="BG88" t="s">
        <v>121</v>
      </c>
      <c r="BH88" t="s">
        <v>542</v>
      </c>
      <c r="BI88">
        <v>3664</v>
      </c>
      <c r="BJ88">
        <v>1</v>
      </c>
      <c r="BK88" t="s">
        <v>257</v>
      </c>
      <c r="BL88" t="s">
        <v>174</v>
      </c>
      <c r="BM88">
        <v>0.82714285714285718</v>
      </c>
      <c r="BN88" t="s">
        <v>66</v>
      </c>
      <c r="BO88" t="s">
        <v>177</v>
      </c>
      <c r="BP88">
        <v>1324.701</v>
      </c>
    </row>
    <row r="89" spans="1:68" ht="16.5">
      <c r="A89" s="125" t="str">
        <f t="shared" si="35"/>
        <v>선진여객</v>
      </c>
      <c r="B89" s="126" t="str">
        <f t="shared" si="52"/>
        <v>손기훈</v>
      </c>
      <c r="C89" s="127" t="str">
        <f t="shared" si="36"/>
        <v>D</v>
      </c>
      <c r="D89" s="128">
        <f t="shared" si="37"/>
        <v>0.84653846153846157</v>
      </c>
      <c r="E89" s="129">
        <f t="shared" si="38"/>
        <v>8862</v>
      </c>
      <c r="F89" s="130" t="str">
        <f t="shared" si="39"/>
        <v>87</v>
      </c>
      <c r="G89" s="131" t="str">
        <f t="shared" si="40"/>
        <v>78바1198</v>
      </c>
      <c r="H89" s="132">
        <f t="shared" si="41"/>
        <v>1</v>
      </c>
      <c r="I89" s="133">
        <f t="shared" si="42"/>
        <v>2035.6079999999999</v>
      </c>
      <c r="J89" s="134">
        <f t="shared" si="43"/>
        <v>6.8203819883774341E-3</v>
      </c>
      <c r="K89" s="134">
        <f t="shared" si="44"/>
        <v>0.39786338311334646</v>
      </c>
      <c r="L89" s="134">
        <f t="shared" si="45"/>
        <v>0.11446211647822174</v>
      </c>
      <c r="M89" s="135">
        <f t="shared" si="46"/>
        <v>11.188000000000001</v>
      </c>
      <c r="N89" s="136">
        <f t="shared" si="47"/>
        <v>0</v>
      </c>
      <c r="O89" s="136">
        <f t="shared" si="48"/>
        <v>14.197232473049821</v>
      </c>
      <c r="P89" s="218">
        <f t="shared" si="49"/>
        <v>1</v>
      </c>
      <c r="Q89" s="219">
        <f t="shared" si="50"/>
        <v>0</v>
      </c>
      <c r="R89" s="219">
        <f t="shared" si="51"/>
        <v>289</v>
      </c>
      <c r="T89">
        <v>516</v>
      </c>
      <c r="U89">
        <v>8862</v>
      </c>
      <c r="V89" t="s">
        <v>386</v>
      </c>
      <c r="W89">
        <v>2035.6079999999999</v>
      </c>
      <c r="X89">
        <v>924.93600000000004</v>
      </c>
      <c r="Y89">
        <v>2.2010000000000001</v>
      </c>
      <c r="Z89">
        <v>11.188000000000001</v>
      </c>
      <c r="AA89">
        <v>146.08580599999999</v>
      </c>
      <c r="AB89">
        <v>0.99636100000000005</v>
      </c>
      <c r="AC89">
        <v>58.122193000000003</v>
      </c>
      <c r="AD89" s="1">
        <v>233</v>
      </c>
      <c r="AE89">
        <v>0</v>
      </c>
      <c r="AF89">
        <v>289</v>
      </c>
      <c r="AG89">
        <v>64</v>
      </c>
      <c r="AH89">
        <v>13.934331</v>
      </c>
      <c r="AI89">
        <v>42.4</v>
      </c>
      <c r="AJ89">
        <v>0</v>
      </c>
      <c r="AK89">
        <v>1</v>
      </c>
      <c r="AL89">
        <v>56</v>
      </c>
      <c r="AM89" t="s">
        <v>387</v>
      </c>
      <c r="AN89" t="s">
        <v>769</v>
      </c>
      <c r="AO89">
        <v>2035.6079999999999</v>
      </c>
      <c r="AR89" t="s">
        <v>116</v>
      </c>
      <c r="AS89" t="s">
        <v>121</v>
      </c>
      <c r="AT89" t="s">
        <v>276</v>
      </c>
      <c r="AU89" t="s">
        <v>386</v>
      </c>
      <c r="AV89" t="s">
        <v>48</v>
      </c>
      <c r="AW89">
        <v>1</v>
      </c>
      <c r="BB89">
        <v>0.84653846153846157</v>
      </c>
      <c r="BC89" t="s">
        <v>66</v>
      </c>
      <c r="BF89" t="s">
        <v>116</v>
      </c>
      <c r="BG89" t="s">
        <v>121</v>
      </c>
      <c r="BH89" t="s">
        <v>386</v>
      </c>
      <c r="BI89">
        <v>8862</v>
      </c>
      <c r="BJ89">
        <v>1</v>
      </c>
      <c r="BK89" t="s">
        <v>276</v>
      </c>
      <c r="BL89" t="s">
        <v>174</v>
      </c>
      <c r="BM89">
        <v>0.84653846153846157</v>
      </c>
      <c r="BN89" t="s">
        <v>66</v>
      </c>
      <c r="BO89" t="s">
        <v>177</v>
      </c>
      <c r="BP89">
        <v>2035.6079999999999</v>
      </c>
    </row>
    <row r="90" spans="1:68" ht="16.5">
      <c r="A90" s="108" t="str">
        <f t="shared" si="35"/>
        <v>선진여객</v>
      </c>
      <c r="B90" s="109" t="str">
        <f t="shared" si="52"/>
        <v>손헌승</v>
      </c>
      <c r="C90" s="110" t="str">
        <f t="shared" si="36"/>
        <v>D</v>
      </c>
      <c r="D90" s="111">
        <f t="shared" si="37"/>
        <v>0.8219047619047618</v>
      </c>
      <c r="E90" s="112">
        <f t="shared" si="38"/>
        <v>4604</v>
      </c>
      <c r="F90" s="113" t="str">
        <f t="shared" si="39"/>
        <v>87</v>
      </c>
      <c r="G90" s="114" t="str">
        <f t="shared" si="40"/>
        <v>73아1298</v>
      </c>
      <c r="H90" s="115">
        <f t="shared" si="41"/>
        <v>1</v>
      </c>
      <c r="I90" s="116">
        <f t="shared" si="42"/>
        <v>1247.049</v>
      </c>
      <c r="J90" s="117">
        <f t="shared" si="43"/>
        <v>7.8643938258968274E-3</v>
      </c>
      <c r="K90" s="117">
        <f t="shared" si="44"/>
        <v>0.34252442108615683</v>
      </c>
      <c r="L90" s="117">
        <f t="shared" si="45"/>
        <v>0.24778497075896777</v>
      </c>
      <c r="M90" s="118">
        <f t="shared" si="46"/>
        <v>14.85</v>
      </c>
      <c r="N90" s="119">
        <f t="shared" si="47"/>
        <v>0</v>
      </c>
      <c r="O90" s="119">
        <f t="shared" si="48"/>
        <v>26.382283294401422</v>
      </c>
      <c r="P90" s="220">
        <f t="shared" si="49"/>
        <v>2</v>
      </c>
      <c r="Q90" s="221">
        <f t="shared" si="50"/>
        <v>0</v>
      </c>
      <c r="R90" s="221">
        <f t="shared" si="51"/>
        <v>329</v>
      </c>
      <c r="T90">
        <v>516</v>
      </c>
      <c r="U90">
        <v>4604</v>
      </c>
      <c r="V90" t="s">
        <v>388</v>
      </c>
      <c r="W90">
        <v>1247.049</v>
      </c>
      <c r="X90">
        <v>722.47799999999995</v>
      </c>
      <c r="Y90">
        <v>1.726</v>
      </c>
      <c r="Z90">
        <v>14.85</v>
      </c>
      <c r="AA90">
        <v>76.360240000000005</v>
      </c>
      <c r="AB90">
        <v>0.60052700000000003</v>
      </c>
      <c r="AC90">
        <v>26.155246999999999</v>
      </c>
      <c r="AD90" s="1">
        <v>309</v>
      </c>
      <c r="AE90">
        <v>0</v>
      </c>
      <c r="AF90">
        <v>329</v>
      </c>
      <c r="AG90">
        <v>80</v>
      </c>
      <c r="AH90">
        <v>16.331129000000001</v>
      </c>
      <c r="AI90">
        <v>1190.2</v>
      </c>
      <c r="AJ90">
        <v>0</v>
      </c>
      <c r="AK90">
        <v>2</v>
      </c>
      <c r="AL90">
        <v>206</v>
      </c>
      <c r="AM90" t="s">
        <v>389</v>
      </c>
      <c r="AN90" t="s">
        <v>770</v>
      </c>
      <c r="AO90">
        <v>1247.049</v>
      </c>
      <c r="AR90" t="s">
        <v>116</v>
      </c>
      <c r="AS90" t="s">
        <v>121</v>
      </c>
      <c r="AT90" t="s">
        <v>257</v>
      </c>
      <c r="AU90" t="s">
        <v>388</v>
      </c>
      <c r="AV90" t="s">
        <v>48</v>
      </c>
      <c r="AW90">
        <v>1</v>
      </c>
      <c r="BB90">
        <v>0.8219047619047618</v>
      </c>
      <c r="BC90" t="s">
        <v>66</v>
      </c>
      <c r="BF90" t="s">
        <v>116</v>
      </c>
      <c r="BG90" t="s">
        <v>121</v>
      </c>
      <c r="BH90" t="s">
        <v>388</v>
      </c>
      <c r="BI90">
        <v>4604</v>
      </c>
      <c r="BJ90">
        <v>1</v>
      </c>
      <c r="BK90" t="s">
        <v>257</v>
      </c>
      <c r="BL90" t="s">
        <v>174</v>
      </c>
      <c r="BM90">
        <v>0.8219047619047618</v>
      </c>
      <c r="BN90" t="s">
        <v>66</v>
      </c>
      <c r="BO90" t="s">
        <v>177</v>
      </c>
      <c r="BP90">
        <v>1247.049</v>
      </c>
    </row>
    <row r="91" spans="1:68" ht="16.5">
      <c r="A91" s="125" t="str">
        <f t="shared" si="35"/>
        <v>선진여객</v>
      </c>
      <c r="B91" s="126" t="str">
        <f t="shared" si="52"/>
        <v>송영식</v>
      </c>
      <c r="C91" s="127" t="str">
        <f t="shared" si="36"/>
        <v>A</v>
      </c>
      <c r="D91" s="128">
        <f t="shared" si="37"/>
        <v>0.96814814814814809</v>
      </c>
      <c r="E91" s="129">
        <f t="shared" si="38"/>
        <v>6881</v>
      </c>
      <c r="F91" s="130" t="str">
        <f t="shared" si="39"/>
        <v>80</v>
      </c>
      <c r="G91" s="131" t="str">
        <f t="shared" si="40"/>
        <v>78바1154</v>
      </c>
      <c r="H91" s="132">
        <f t="shared" si="41"/>
        <v>1</v>
      </c>
      <c r="I91" s="133">
        <f t="shared" si="42"/>
        <v>2188.2820000000002</v>
      </c>
      <c r="J91" s="134">
        <f t="shared" si="43"/>
        <v>2.2343615077883006E-2</v>
      </c>
      <c r="K91" s="134">
        <f t="shared" si="44"/>
        <v>0.31446681205094534</v>
      </c>
      <c r="L91" s="134">
        <f t="shared" si="45"/>
        <v>0.30617626064647974</v>
      </c>
      <c r="M91" s="135">
        <f t="shared" si="46"/>
        <v>9.5739999999999998</v>
      </c>
      <c r="N91" s="136">
        <f t="shared" si="47"/>
        <v>5.8950354661784905</v>
      </c>
      <c r="O91" s="136">
        <f t="shared" si="48"/>
        <v>11.744372983006759</v>
      </c>
      <c r="P91" s="218">
        <f t="shared" si="49"/>
        <v>0</v>
      </c>
      <c r="Q91" s="219">
        <f t="shared" si="50"/>
        <v>129</v>
      </c>
      <c r="R91" s="219">
        <f t="shared" si="51"/>
        <v>257</v>
      </c>
      <c r="T91">
        <v>516</v>
      </c>
      <c r="U91">
        <v>6881</v>
      </c>
      <c r="V91" t="s">
        <v>390</v>
      </c>
      <c r="W91">
        <v>2188.2820000000002</v>
      </c>
      <c r="X91">
        <v>837.11900000000003</v>
      </c>
      <c r="Y91">
        <v>2.6139999999999999</v>
      </c>
      <c r="Z91">
        <v>9.5739999999999998</v>
      </c>
      <c r="AA91">
        <v>137.07213400000001</v>
      </c>
      <c r="AB91">
        <v>3.0626869999999999</v>
      </c>
      <c r="AC91">
        <v>43.104636999999997</v>
      </c>
      <c r="AD91" s="1">
        <v>670</v>
      </c>
      <c r="AE91">
        <v>129</v>
      </c>
      <c r="AF91">
        <v>257</v>
      </c>
      <c r="AG91">
        <v>72</v>
      </c>
      <c r="AH91">
        <v>15.964454999999999</v>
      </c>
      <c r="AI91">
        <v>93.7</v>
      </c>
      <c r="AJ91">
        <v>0</v>
      </c>
      <c r="AK91">
        <v>0</v>
      </c>
      <c r="AL91">
        <v>0</v>
      </c>
      <c r="AM91" t="s">
        <v>391</v>
      </c>
      <c r="AN91" t="s">
        <v>771</v>
      </c>
      <c r="AO91">
        <v>2188.2820000000002</v>
      </c>
      <c r="AR91" t="s">
        <v>116</v>
      </c>
      <c r="AS91" t="s">
        <v>120</v>
      </c>
      <c r="AT91" t="s">
        <v>242</v>
      </c>
      <c r="AU91" t="s">
        <v>390</v>
      </c>
      <c r="AV91" t="s">
        <v>48</v>
      </c>
      <c r="AW91">
        <v>1</v>
      </c>
      <c r="BB91">
        <v>0.96814814814814809</v>
      </c>
      <c r="BC91" t="s">
        <v>597</v>
      </c>
      <c r="BF91" t="s">
        <v>116</v>
      </c>
      <c r="BG91" t="s">
        <v>120</v>
      </c>
      <c r="BH91" t="s">
        <v>390</v>
      </c>
      <c r="BI91">
        <v>6881</v>
      </c>
      <c r="BJ91">
        <v>1</v>
      </c>
      <c r="BK91" t="s">
        <v>242</v>
      </c>
      <c r="BL91" t="s">
        <v>174</v>
      </c>
      <c r="BM91">
        <v>0.96814814814814809</v>
      </c>
      <c r="BN91" t="s">
        <v>597</v>
      </c>
      <c r="BO91" t="s">
        <v>598</v>
      </c>
      <c r="BP91">
        <v>2188.2820000000002</v>
      </c>
    </row>
    <row r="92" spans="1:68" ht="16.5">
      <c r="A92" s="108" t="str">
        <f t="shared" si="35"/>
        <v>선진여객</v>
      </c>
      <c r="B92" s="109" t="str">
        <f t="shared" si="52"/>
        <v>송재용</v>
      </c>
      <c r="C92" s="110" t="str">
        <f t="shared" si="36"/>
        <v>S</v>
      </c>
      <c r="D92" s="111">
        <f t="shared" si="37"/>
        <v>1.0192592592592591</v>
      </c>
      <c r="E92" s="112">
        <f t="shared" si="38"/>
        <v>1950</v>
      </c>
      <c r="F92" s="113" t="str">
        <f t="shared" si="39"/>
        <v>80</v>
      </c>
      <c r="G92" s="114" t="str">
        <f t="shared" si="40"/>
        <v>78바1164</v>
      </c>
      <c r="H92" s="115">
        <f t="shared" si="41"/>
        <v>1</v>
      </c>
      <c r="I92" s="116">
        <f t="shared" si="42"/>
        <v>2317.9110000000001</v>
      </c>
      <c r="J92" s="117">
        <f t="shared" si="43"/>
        <v>1.1019948303773572E-2</v>
      </c>
      <c r="K92" s="117">
        <f t="shared" si="44"/>
        <v>0.34848287858888616</v>
      </c>
      <c r="L92" s="117">
        <f t="shared" si="45"/>
        <v>0.23598835330605877</v>
      </c>
      <c r="M92" s="118">
        <f t="shared" si="46"/>
        <v>8.8390000000000004</v>
      </c>
      <c r="N92" s="119">
        <f t="shared" si="47"/>
        <v>8.6284589874244519E-2</v>
      </c>
      <c r="O92" s="119">
        <f t="shared" si="48"/>
        <v>4.2710871987751036</v>
      </c>
      <c r="P92" s="220">
        <f t="shared" si="49"/>
        <v>0</v>
      </c>
      <c r="Q92" s="221">
        <f t="shared" si="50"/>
        <v>2</v>
      </c>
      <c r="R92" s="221">
        <f t="shared" si="51"/>
        <v>99</v>
      </c>
      <c r="T92">
        <v>516</v>
      </c>
      <c r="U92">
        <v>1950</v>
      </c>
      <c r="V92" t="s">
        <v>392</v>
      </c>
      <c r="W92">
        <v>2317.9110000000001</v>
      </c>
      <c r="X92">
        <v>842.38</v>
      </c>
      <c r="Y92">
        <v>2.7519999999999998</v>
      </c>
      <c r="Z92">
        <v>8.8390000000000004</v>
      </c>
      <c r="AA92">
        <v>146.97745900000001</v>
      </c>
      <c r="AB92">
        <v>1.6196839999999999</v>
      </c>
      <c r="AC92">
        <v>51.219127999999998</v>
      </c>
      <c r="AD92" s="1">
        <v>547</v>
      </c>
      <c r="AE92">
        <v>2</v>
      </c>
      <c r="AF92">
        <v>99</v>
      </c>
      <c r="AG92">
        <v>68</v>
      </c>
      <c r="AH92">
        <v>15.770519999999999</v>
      </c>
      <c r="AI92">
        <v>242</v>
      </c>
      <c r="AJ92">
        <v>0</v>
      </c>
      <c r="AK92">
        <v>0</v>
      </c>
      <c r="AL92">
        <v>0</v>
      </c>
      <c r="AM92" t="s">
        <v>393</v>
      </c>
      <c r="AN92" t="s">
        <v>772</v>
      </c>
      <c r="AO92">
        <v>2317.9110000000001</v>
      </c>
      <c r="AR92" t="s">
        <v>116</v>
      </c>
      <c r="AS92" t="s">
        <v>120</v>
      </c>
      <c r="AT92" t="s">
        <v>248</v>
      </c>
      <c r="AU92" t="s">
        <v>392</v>
      </c>
      <c r="AV92" t="s">
        <v>48</v>
      </c>
      <c r="AW92">
        <v>1</v>
      </c>
      <c r="BB92">
        <v>1.0192592592592591</v>
      </c>
      <c r="BC92" t="s">
        <v>744</v>
      </c>
      <c r="BF92" t="s">
        <v>116</v>
      </c>
      <c r="BG92" t="s">
        <v>120</v>
      </c>
      <c r="BH92" t="s">
        <v>392</v>
      </c>
      <c r="BI92">
        <v>1950</v>
      </c>
      <c r="BJ92">
        <v>1</v>
      </c>
      <c r="BK92" t="s">
        <v>248</v>
      </c>
      <c r="BL92" t="s">
        <v>174</v>
      </c>
      <c r="BM92">
        <v>1.0192592592592591</v>
      </c>
      <c r="BN92" t="s">
        <v>744</v>
      </c>
      <c r="BO92" t="s">
        <v>745</v>
      </c>
      <c r="BP92">
        <v>2317.9110000000001</v>
      </c>
    </row>
    <row r="93" spans="1:68" ht="16.5">
      <c r="A93" s="125" t="str">
        <f t="shared" si="35"/>
        <v>선진여객</v>
      </c>
      <c r="B93" s="126" t="str">
        <f t="shared" si="52"/>
        <v>송철호</v>
      </c>
      <c r="C93" s="127" t="str">
        <f t="shared" si="36"/>
        <v>D</v>
      </c>
      <c r="D93" s="128">
        <f t="shared" si="37"/>
        <v>0.84625193724909142</v>
      </c>
      <c r="E93" s="129">
        <f t="shared" si="38"/>
        <v>1530</v>
      </c>
      <c r="F93" s="130" t="str">
        <f t="shared" si="39"/>
        <v>80</v>
      </c>
      <c r="G93" s="131" t="str">
        <f t="shared" si="40"/>
        <v>78바1147</v>
      </c>
      <c r="H93" s="132">
        <f t="shared" si="41"/>
        <v>14</v>
      </c>
      <c r="I93" s="133">
        <f t="shared" si="42"/>
        <v>2163.5099999999998</v>
      </c>
      <c r="J93" s="134">
        <f t="shared" si="43"/>
        <v>1.2420617170844814E-2</v>
      </c>
      <c r="K93" s="134">
        <f t="shared" si="44"/>
        <v>0.38042879679249875</v>
      </c>
      <c r="L93" s="134">
        <f t="shared" si="45"/>
        <v>0.22324833257068377</v>
      </c>
      <c r="M93" s="135">
        <f t="shared" si="46"/>
        <v>13.958</v>
      </c>
      <c r="N93" s="136">
        <f t="shared" si="47"/>
        <v>0.27732712120581832</v>
      </c>
      <c r="O93" s="136">
        <f t="shared" si="48"/>
        <v>40.443538509181835</v>
      </c>
      <c r="P93" s="218">
        <f t="shared" si="49"/>
        <v>1</v>
      </c>
      <c r="Q93" s="219">
        <f t="shared" si="50"/>
        <v>6</v>
      </c>
      <c r="R93" s="219">
        <f t="shared" si="51"/>
        <v>875</v>
      </c>
      <c r="T93">
        <v>516</v>
      </c>
      <c r="U93">
        <v>1530</v>
      </c>
      <c r="V93" t="s">
        <v>394</v>
      </c>
      <c r="W93">
        <v>2163.5100000000002</v>
      </c>
      <c r="X93">
        <v>943.202</v>
      </c>
      <c r="Y93">
        <v>2.294</v>
      </c>
      <c r="Z93">
        <v>13.958</v>
      </c>
      <c r="AA93">
        <v>132.281913</v>
      </c>
      <c r="AB93">
        <v>1.6430229999999999</v>
      </c>
      <c r="AC93">
        <v>50.323849000000003</v>
      </c>
      <c r="AD93" s="1">
        <v>483</v>
      </c>
      <c r="AE93">
        <v>6</v>
      </c>
      <c r="AF93">
        <v>875</v>
      </c>
      <c r="AG93">
        <v>86</v>
      </c>
      <c r="AH93">
        <v>16.355297</v>
      </c>
      <c r="AI93">
        <v>989.5</v>
      </c>
      <c r="AJ93">
        <v>20.9</v>
      </c>
      <c r="AK93">
        <v>1</v>
      </c>
      <c r="AL93">
        <v>87</v>
      </c>
      <c r="AM93" t="s">
        <v>395</v>
      </c>
      <c r="AN93" t="s">
        <v>773</v>
      </c>
      <c r="AO93">
        <v>546.74400000000003</v>
      </c>
      <c r="AR93" t="s">
        <v>116</v>
      </c>
      <c r="AS93" t="s">
        <v>120</v>
      </c>
      <c r="AT93" t="s">
        <v>236</v>
      </c>
      <c r="AU93" t="s">
        <v>394</v>
      </c>
      <c r="AV93" t="s">
        <v>48</v>
      </c>
      <c r="AW93">
        <v>14</v>
      </c>
      <c r="BB93">
        <v>0.84625193724909142</v>
      </c>
      <c r="BC93" t="s">
        <v>66</v>
      </c>
      <c r="BF93" t="s">
        <v>116</v>
      </c>
      <c r="BG93" t="s">
        <v>120</v>
      </c>
      <c r="BH93" t="s">
        <v>394</v>
      </c>
      <c r="BI93">
        <v>1530</v>
      </c>
      <c r="BJ93">
        <v>14</v>
      </c>
      <c r="BK93" t="s">
        <v>236</v>
      </c>
      <c r="BL93" t="s">
        <v>233</v>
      </c>
      <c r="BM93">
        <v>0.84625193724909142</v>
      </c>
      <c r="BN93" t="s">
        <v>66</v>
      </c>
      <c r="BO93" t="s">
        <v>177</v>
      </c>
      <c r="BP93">
        <v>2163.5099999999998</v>
      </c>
    </row>
    <row r="94" spans="1:68" ht="16.5">
      <c r="A94" s="108" t="str">
        <f t="shared" si="35"/>
        <v>선진여객</v>
      </c>
      <c r="B94" s="109" t="str">
        <f t="shared" si="52"/>
        <v>신동우</v>
      </c>
      <c r="C94" s="110" t="str">
        <f t="shared" si="36"/>
        <v>D</v>
      </c>
      <c r="D94" s="111">
        <f t="shared" si="37"/>
        <v>0.82530085967346978</v>
      </c>
      <c r="E94" s="112">
        <f t="shared" si="38"/>
        <v>8358</v>
      </c>
      <c r="F94" s="113" t="str">
        <f t="shared" si="39"/>
        <v>72</v>
      </c>
      <c r="G94" s="114" t="str">
        <f t="shared" si="40"/>
        <v>78바1193</v>
      </c>
      <c r="H94" s="115">
        <f t="shared" si="41"/>
        <v>2</v>
      </c>
      <c r="I94" s="116">
        <f t="shared" si="42"/>
        <v>2738.163</v>
      </c>
      <c r="J94" s="117">
        <f t="shared" si="43"/>
        <v>1.1158193055567648E-2</v>
      </c>
      <c r="K94" s="117">
        <f t="shared" si="44"/>
        <v>0.36326641668834481</v>
      </c>
      <c r="L94" s="117">
        <f t="shared" si="45"/>
        <v>0.16909146752768187</v>
      </c>
      <c r="M94" s="118">
        <f t="shared" si="46"/>
        <v>12.005000000000001</v>
      </c>
      <c r="N94" s="119">
        <f t="shared" si="47"/>
        <v>0</v>
      </c>
      <c r="O94" s="119">
        <f t="shared" si="48"/>
        <v>13.731834080001811</v>
      </c>
      <c r="P94" s="220">
        <f t="shared" si="49"/>
        <v>0</v>
      </c>
      <c r="Q94" s="221">
        <f t="shared" si="50"/>
        <v>0</v>
      </c>
      <c r="R94" s="221">
        <f t="shared" si="51"/>
        <v>376</v>
      </c>
      <c r="T94">
        <v>516</v>
      </c>
      <c r="U94">
        <v>8358</v>
      </c>
      <c r="V94" t="s">
        <v>396</v>
      </c>
      <c r="W94">
        <v>2738.163</v>
      </c>
      <c r="X94">
        <v>1443.164</v>
      </c>
      <c r="Y94">
        <v>1.897</v>
      </c>
      <c r="Z94">
        <v>12.005000000000001</v>
      </c>
      <c r="AA94">
        <v>160.241895</v>
      </c>
      <c r="AB94">
        <v>1.7880100000000001</v>
      </c>
      <c r="AC94">
        <v>58.210498999999999</v>
      </c>
      <c r="AD94" s="1">
        <v>463</v>
      </c>
      <c r="AE94">
        <v>0</v>
      </c>
      <c r="AF94">
        <v>376</v>
      </c>
      <c r="AG94">
        <v>75</v>
      </c>
      <c r="AH94">
        <v>17.087683999999999</v>
      </c>
      <c r="AI94">
        <v>692</v>
      </c>
      <c r="AJ94">
        <v>0</v>
      </c>
      <c r="AK94">
        <v>0</v>
      </c>
      <c r="AL94">
        <v>0</v>
      </c>
      <c r="AM94" t="s">
        <v>397</v>
      </c>
      <c r="AN94" t="s">
        <v>774</v>
      </c>
      <c r="AO94">
        <v>2649.31</v>
      </c>
      <c r="AR94" t="s">
        <v>116</v>
      </c>
      <c r="AS94" t="s">
        <v>119</v>
      </c>
      <c r="AT94" t="s">
        <v>225</v>
      </c>
      <c r="AU94" t="s">
        <v>396</v>
      </c>
      <c r="AV94" t="s">
        <v>48</v>
      </c>
      <c r="AW94">
        <v>2</v>
      </c>
      <c r="BB94">
        <v>0.82530085967346978</v>
      </c>
      <c r="BC94" t="s">
        <v>66</v>
      </c>
      <c r="BF94" t="s">
        <v>116</v>
      </c>
      <c r="BG94" t="s">
        <v>119</v>
      </c>
      <c r="BH94" t="s">
        <v>396</v>
      </c>
      <c r="BI94">
        <v>8358</v>
      </c>
      <c r="BJ94">
        <v>2</v>
      </c>
      <c r="BK94" t="s">
        <v>225</v>
      </c>
      <c r="BL94" t="s">
        <v>223</v>
      </c>
      <c r="BM94">
        <v>0.82530085967346978</v>
      </c>
      <c r="BN94" t="s">
        <v>66</v>
      </c>
      <c r="BO94" t="s">
        <v>177</v>
      </c>
      <c r="BP94">
        <v>2738.163</v>
      </c>
    </row>
    <row r="95" spans="1:68" ht="16.5">
      <c r="A95" s="125" t="str">
        <f t="shared" si="35"/>
        <v>선진여객</v>
      </c>
      <c r="B95" s="126" t="str">
        <f t="shared" si="52"/>
        <v>신승균</v>
      </c>
      <c r="C95" s="127" t="str">
        <f t="shared" si="36"/>
        <v>F</v>
      </c>
      <c r="D95" s="128">
        <f t="shared" si="37"/>
        <v>0.77856936567756452</v>
      </c>
      <c r="E95" s="129">
        <f t="shared" si="38"/>
        <v>8</v>
      </c>
      <c r="F95" s="130" t="str">
        <f t="shared" si="39"/>
        <v>87</v>
      </c>
      <c r="G95" s="131" t="str">
        <f t="shared" si="40"/>
        <v>73아1091</v>
      </c>
      <c r="H95" s="132">
        <f t="shared" si="41"/>
        <v>9</v>
      </c>
      <c r="I95" s="133">
        <f t="shared" si="42"/>
        <v>1428.5800000000002</v>
      </c>
      <c r="J95" s="134">
        <f t="shared" si="43"/>
        <v>7.1029001433375004E-3</v>
      </c>
      <c r="K95" s="134">
        <f t="shared" si="44"/>
        <v>0.39534664726144231</v>
      </c>
      <c r="L95" s="134">
        <f t="shared" si="45"/>
        <v>0.27159837040977752</v>
      </c>
      <c r="M95" s="135">
        <f t="shared" si="46"/>
        <v>17.582000000000001</v>
      </c>
      <c r="N95" s="136">
        <f t="shared" si="47"/>
        <v>0.27999832001007996</v>
      </c>
      <c r="O95" s="136">
        <f t="shared" si="48"/>
        <v>28.909826541040754</v>
      </c>
      <c r="P95" s="218">
        <f t="shared" si="49"/>
        <v>3</v>
      </c>
      <c r="Q95" s="219">
        <f t="shared" si="50"/>
        <v>4</v>
      </c>
      <c r="R95" s="219">
        <f t="shared" si="51"/>
        <v>413</v>
      </c>
      <c r="T95">
        <v>516</v>
      </c>
      <c r="U95">
        <v>8</v>
      </c>
      <c r="V95" t="s">
        <v>399</v>
      </c>
      <c r="W95">
        <v>1428.58</v>
      </c>
      <c r="X95">
        <v>796.22900000000004</v>
      </c>
      <c r="Y95">
        <v>1.794</v>
      </c>
      <c r="Z95">
        <v>17.582000000000001</v>
      </c>
      <c r="AA95">
        <v>87.206068999999999</v>
      </c>
      <c r="AB95">
        <v>0.61941599999999997</v>
      </c>
      <c r="AC95">
        <v>34.476627000000001</v>
      </c>
      <c r="AD95" s="1">
        <v>388</v>
      </c>
      <c r="AE95">
        <v>4</v>
      </c>
      <c r="AF95">
        <v>413</v>
      </c>
      <c r="AG95">
        <v>91</v>
      </c>
      <c r="AH95">
        <v>16.381658000000002</v>
      </c>
      <c r="AI95">
        <v>1277.9000000000001</v>
      </c>
      <c r="AJ95">
        <v>33.700000000000003</v>
      </c>
      <c r="AK95">
        <v>3</v>
      </c>
      <c r="AL95">
        <v>302</v>
      </c>
      <c r="AM95" t="s">
        <v>400</v>
      </c>
      <c r="AN95" t="s">
        <v>775</v>
      </c>
      <c r="AO95">
        <v>334.81900000000002</v>
      </c>
      <c r="AR95" t="s">
        <v>116</v>
      </c>
      <c r="AS95" t="s">
        <v>121</v>
      </c>
      <c r="AT95" t="s">
        <v>255</v>
      </c>
      <c r="AU95" t="s">
        <v>399</v>
      </c>
      <c r="AV95" t="s">
        <v>48</v>
      </c>
      <c r="AW95">
        <v>9</v>
      </c>
      <c r="BB95">
        <v>0.77856936567756452</v>
      </c>
      <c r="BC95" t="s">
        <v>69</v>
      </c>
      <c r="BF95" t="s">
        <v>116</v>
      </c>
      <c r="BG95" t="s">
        <v>121</v>
      </c>
      <c r="BH95" t="s">
        <v>399</v>
      </c>
      <c r="BI95">
        <v>8</v>
      </c>
      <c r="BJ95">
        <v>9</v>
      </c>
      <c r="BK95" t="s">
        <v>255</v>
      </c>
      <c r="BL95" t="s">
        <v>271</v>
      </c>
      <c r="BM95">
        <v>0.77856936567756452</v>
      </c>
      <c r="BN95" t="s">
        <v>69</v>
      </c>
      <c r="BO95" t="s">
        <v>186</v>
      </c>
      <c r="BP95">
        <v>1428.5800000000002</v>
      </c>
    </row>
    <row r="96" spans="1:68" ht="16.5">
      <c r="A96" s="108" t="str">
        <f t="shared" si="35"/>
        <v>선진여객</v>
      </c>
      <c r="B96" s="109" t="str">
        <f t="shared" si="52"/>
        <v>안군철</v>
      </c>
      <c r="C96" s="110" t="str">
        <f t="shared" si="36"/>
        <v>F</v>
      </c>
      <c r="D96" s="111">
        <f t="shared" si="37"/>
        <v>0.75222222222222224</v>
      </c>
      <c r="E96" s="112">
        <f t="shared" si="38"/>
        <v>4209</v>
      </c>
      <c r="F96" s="113" t="str">
        <f t="shared" si="39"/>
        <v>80</v>
      </c>
      <c r="G96" s="114" t="str">
        <f t="shared" si="40"/>
        <v>78바1142</v>
      </c>
      <c r="H96" s="115">
        <f t="shared" si="41"/>
        <v>1</v>
      </c>
      <c r="I96" s="116">
        <f t="shared" si="42"/>
        <v>2291.6489999999999</v>
      </c>
      <c r="J96" s="117">
        <f t="shared" si="43"/>
        <v>9.6500543039479691E-3</v>
      </c>
      <c r="K96" s="117">
        <f t="shared" si="44"/>
        <v>0.38408236896548342</v>
      </c>
      <c r="L96" s="117">
        <f t="shared" si="45"/>
        <v>0.202037921165065</v>
      </c>
      <c r="M96" s="118">
        <f t="shared" si="46"/>
        <v>15.906000000000001</v>
      </c>
      <c r="N96" s="119">
        <f t="shared" si="47"/>
        <v>0.17454680014260474</v>
      </c>
      <c r="O96" s="119">
        <f t="shared" si="48"/>
        <v>33.076618627023599</v>
      </c>
      <c r="P96" s="220">
        <f t="shared" si="49"/>
        <v>1</v>
      </c>
      <c r="Q96" s="221">
        <f t="shared" si="50"/>
        <v>4</v>
      </c>
      <c r="R96" s="221">
        <f t="shared" si="51"/>
        <v>758</v>
      </c>
      <c r="T96">
        <v>516</v>
      </c>
      <c r="U96">
        <v>4209</v>
      </c>
      <c r="V96" t="s">
        <v>401</v>
      </c>
      <c r="W96">
        <v>2291.6489999999999</v>
      </c>
      <c r="X96">
        <v>1128.4190000000001</v>
      </c>
      <c r="Y96">
        <v>2.0310000000000001</v>
      </c>
      <c r="Z96">
        <v>15.906000000000001</v>
      </c>
      <c r="AA96">
        <v>146.28218200000001</v>
      </c>
      <c r="AB96">
        <v>1.4116310000000001</v>
      </c>
      <c r="AC96">
        <v>56.184407</v>
      </c>
      <c r="AD96" s="1">
        <v>463</v>
      </c>
      <c r="AE96">
        <v>4</v>
      </c>
      <c r="AF96">
        <v>758</v>
      </c>
      <c r="AG96">
        <v>72</v>
      </c>
      <c r="AH96">
        <v>15.665946999999999</v>
      </c>
      <c r="AI96">
        <v>1425.3</v>
      </c>
      <c r="AJ96">
        <v>0</v>
      </c>
      <c r="AK96">
        <v>1</v>
      </c>
      <c r="AL96">
        <v>40</v>
      </c>
      <c r="AM96" t="s">
        <v>402</v>
      </c>
      <c r="AN96" t="s">
        <v>776</v>
      </c>
      <c r="AO96">
        <v>2291.6489999999999</v>
      </c>
      <c r="AR96" t="s">
        <v>116</v>
      </c>
      <c r="AS96" t="s">
        <v>120</v>
      </c>
      <c r="AT96" t="s">
        <v>232</v>
      </c>
      <c r="AU96" t="s">
        <v>401</v>
      </c>
      <c r="AV96" t="s">
        <v>48</v>
      </c>
      <c r="AW96">
        <v>1</v>
      </c>
      <c r="BB96">
        <v>0.75222222222222224</v>
      </c>
      <c r="BC96" t="s">
        <v>69</v>
      </c>
      <c r="BF96" t="s">
        <v>116</v>
      </c>
      <c r="BG96" t="s">
        <v>120</v>
      </c>
      <c r="BH96" t="s">
        <v>401</v>
      </c>
      <c r="BI96">
        <v>4209</v>
      </c>
      <c r="BJ96">
        <v>1</v>
      </c>
      <c r="BK96" t="s">
        <v>232</v>
      </c>
      <c r="BL96" t="s">
        <v>174</v>
      </c>
      <c r="BM96">
        <v>0.75222222222222224</v>
      </c>
      <c r="BN96" t="s">
        <v>69</v>
      </c>
      <c r="BO96" t="s">
        <v>186</v>
      </c>
      <c r="BP96">
        <v>2291.6489999999999</v>
      </c>
    </row>
    <row r="97" spans="1:68" ht="16.5">
      <c r="A97" s="125" t="str">
        <f t="shared" si="35"/>
        <v>선진여객</v>
      </c>
      <c r="B97" s="126" t="str">
        <f t="shared" si="52"/>
        <v>안종혁</v>
      </c>
      <c r="C97" s="127" t="str">
        <f t="shared" si="36"/>
        <v>F</v>
      </c>
      <c r="D97" s="128">
        <f t="shared" si="37"/>
        <v>0.6976</v>
      </c>
      <c r="E97" s="129">
        <f t="shared" si="38"/>
        <v>5848</v>
      </c>
      <c r="F97" s="130" t="str">
        <f t="shared" si="39"/>
        <v>87</v>
      </c>
      <c r="G97" s="131" t="str">
        <f t="shared" si="40"/>
        <v>78바1189</v>
      </c>
      <c r="H97" s="132">
        <f t="shared" si="41"/>
        <v>1</v>
      </c>
      <c r="I97" s="133">
        <f t="shared" si="42"/>
        <v>1711.4580000000001</v>
      </c>
      <c r="J97" s="134">
        <f t="shared" si="43"/>
        <v>6.9464779569983537E-2</v>
      </c>
      <c r="K97" s="134">
        <f t="shared" si="44"/>
        <v>0.37458553462672439</v>
      </c>
      <c r="L97" s="134">
        <f t="shared" si="45"/>
        <v>0.20917837305969528</v>
      </c>
      <c r="M97" s="135">
        <f t="shared" si="46"/>
        <v>16.425000000000001</v>
      </c>
      <c r="N97" s="136">
        <f t="shared" si="47"/>
        <v>5.7845416013714619</v>
      </c>
      <c r="O97" s="136">
        <f t="shared" si="48"/>
        <v>9.4656135295169381</v>
      </c>
      <c r="P97" s="218">
        <f t="shared" si="49"/>
        <v>14</v>
      </c>
      <c r="Q97" s="219">
        <f t="shared" si="50"/>
        <v>99</v>
      </c>
      <c r="R97" s="219">
        <f t="shared" si="51"/>
        <v>162</v>
      </c>
      <c r="T97">
        <v>516</v>
      </c>
      <c r="U97">
        <v>5848</v>
      </c>
      <c r="V97" t="s">
        <v>403</v>
      </c>
      <c r="W97">
        <v>1711.4580000000001</v>
      </c>
      <c r="X97">
        <v>981.31700000000001</v>
      </c>
      <c r="Y97">
        <v>1.744</v>
      </c>
      <c r="Z97">
        <v>16.425000000000001</v>
      </c>
      <c r="AA97">
        <v>119.84053</v>
      </c>
      <c r="AB97">
        <v>8.3246959999999994</v>
      </c>
      <c r="AC97">
        <v>44.890529000000001</v>
      </c>
      <c r="AD97" s="1">
        <v>358</v>
      </c>
      <c r="AE97">
        <v>99</v>
      </c>
      <c r="AF97">
        <v>162</v>
      </c>
      <c r="AG97">
        <v>71</v>
      </c>
      <c r="AH97">
        <v>14.281128000000001</v>
      </c>
      <c r="AI97">
        <v>460.2</v>
      </c>
      <c r="AJ97">
        <v>0</v>
      </c>
      <c r="AK97">
        <v>14</v>
      </c>
      <c r="AL97">
        <v>2008</v>
      </c>
      <c r="AM97" t="s">
        <v>404</v>
      </c>
      <c r="AN97" t="s">
        <v>777</v>
      </c>
      <c r="AO97">
        <v>1711.4580000000001</v>
      </c>
      <c r="AR97" t="s">
        <v>116</v>
      </c>
      <c r="AS97" t="s">
        <v>121</v>
      </c>
      <c r="AT97" t="s">
        <v>272</v>
      </c>
      <c r="AU97" t="s">
        <v>403</v>
      </c>
      <c r="AV97" t="s">
        <v>48</v>
      </c>
      <c r="AW97">
        <v>1</v>
      </c>
      <c r="BB97">
        <v>0.6976</v>
      </c>
      <c r="BC97" t="s">
        <v>69</v>
      </c>
      <c r="BF97" t="s">
        <v>116</v>
      </c>
      <c r="BG97" t="s">
        <v>121</v>
      </c>
      <c r="BH97" t="s">
        <v>403</v>
      </c>
      <c r="BI97">
        <v>5848</v>
      </c>
      <c r="BJ97">
        <v>1</v>
      </c>
      <c r="BK97" t="s">
        <v>272</v>
      </c>
      <c r="BL97" t="s">
        <v>174</v>
      </c>
      <c r="BM97">
        <v>0.6976</v>
      </c>
      <c r="BN97" t="s">
        <v>69</v>
      </c>
      <c r="BO97" t="s">
        <v>186</v>
      </c>
      <c r="BP97">
        <v>1711.4580000000001</v>
      </c>
    </row>
    <row r="98" spans="1:68" ht="16.5">
      <c r="A98" s="108" t="str">
        <f t="shared" si="35"/>
        <v>선진여객</v>
      </c>
      <c r="B98" s="109" t="str">
        <f t="shared" si="52"/>
        <v>양승희</v>
      </c>
      <c r="C98" s="110" t="str">
        <f t="shared" si="36"/>
        <v>C</v>
      </c>
      <c r="D98" s="111">
        <f t="shared" si="37"/>
        <v>0.8896551724137931</v>
      </c>
      <c r="E98" s="112">
        <f t="shared" si="38"/>
        <v>6632</v>
      </c>
      <c r="F98" s="113" t="str">
        <f t="shared" si="39"/>
        <v>595</v>
      </c>
      <c r="G98" s="114" t="str">
        <f t="shared" si="40"/>
        <v>73아1097</v>
      </c>
      <c r="H98" s="115">
        <f t="shared" si="41"/>
        <v>1</v>
      </c>
      <c r="I98" s="116">
        <f t="shared" si="42"/>
        <v>2232.2190000000001</v>
      </c>
      <c r="J98" s="117">
        <f t="shared" si="43"/>
        <v>1.2423828303940392E-2</v>
      </c>
      <c r="K98" s="117">
        <f t="shared" si="44"/>
        <v>0.31897417049288279</v>
      </c>
      <c r="L98" s="117">
        <f t="shared" si="45"/>
        <v>0.22488832860933447</v>
      </c>
      <c r="M98" s="118">
        <f t="shared" si="46"/>
        <v>7.17</v>
      </c>
      <c r="N98" s="119">
        <f t="shared" si="47"/>
        <v>4.4798471834528779E-2</v>
      </c>
      <c r="O98" s="119">
        <f t="shared" si="48"/>
        <v>2.0607297043883239</v>
      </c>
      <c r="P98" s="220">
        <f t="shared" si="49"/>
        <v>14</v>
      </c>
      <c r="Q98" s="221">
        <f t="shared" si="50"/>
        <v>1</v>
      </c>
      <c r="R98" s="221">
        <f t="shared" si="51"/>
        <v>46</v>
      </c>
      <c r="T98">
        <v>516</v>
      </c>
      <c r="U98">
        <v>6632</v>
      </c>
      <c r="V98" t="s">
        <v>405</v>
      </c>
      <c r="W98">
        <v>2232.2190000000001</v>
      </c>
      <c r="X98">
        <v>865.04899999999998</v>
      </c>
      <c r="Y98">
        <v>2.58</v>
      </c>
      <c r="Z98">
        <v>7.17</v>
      </c>
      <c r="AA98">
        <v>153.42050399999999</v>
      </c>
      <c r="AB98">
        <v>1.9060699999999999</v>
      </c>
      <c r="AC98">
        <v>48.937178000000003</v>
      </c>
      <c r="AD98" s="1">
        <v>502</v>
      </c>
      <c r="AE98">
        <v>1</v>
      </c>
      <c r="AF98">
        <v>46</v>
      </c>
      <c r="AG98">
        <v>65</v>
      </c>
      <c r="AH98">
        <v>14.549678</v>
      </c>
      <c r="AI98">
        <v>36.799999999999997</v>
      </c>
      <c r="AJ98">
        <v>0</v>
      </c>
      <c r="AK98">
        <v>14</v>
      </c>
      <c r="AL98">
        <v>1702</v>
      </c>
      <c r="AM98" t="s">
        <v>406</v>
      </c>
      <c r="AN98" t="s">
        <v>778</v>
      </c>
      <c r="AO98">
        <v>2232.2190000000001</v>
      </c>
      <c r="AR98" t="s">
        <v>116</v>
      </c>
      <c r="AS98" t="s">
        <v>118</v>
      </c>
      <c r="AT98" t="s">
        <v>208</v>
      </c>
      <c r="AU98" t="s">
        <v>405</v>
      </c>
      <c r="AV98" t="s">
        <v>48</v>
      </c>
      <c r="AW98">
        <v>1</v>
      </c>
      <c r="BB98">
        <v>0.8896551724137931</v>
      </c>
      <c r="BC98" t="s">
        <v>68</v>
      </c>
      <c r="BF98" t="s">
        <v>116</v>
      </c>
      <c r="BG98" t="s">
        <v>118</v>
      </c>
      <c r="BH98" t="s">
        <v>405</v>
      </c>
      <c r="BI98">
        <v>6632</v>
      </c>
      <c r="BJ98">
        <v>1</v>
      </c>
      <c r="BK98" t="s">
        <v>208</v>
      </c>
      <c r="BL98" t="s">
        <v>174</v>
      </c>
      <c r="BM98">
        <v>0.8896551724137931</v>
      </c>
      <c r="BN98" t="s">
        <v>68</v>
      </c>
      <c r="BO98" t="s">
        <v>176</v>
      </c>
      <c r="BP98">
        <v>2232.2190000000001</v>
      </c>
    </row>
    <row r="99" spans="1:68" ht="16.5">
      <c r="A99" s="125" t="str">
        <f t="shared" si="35"/>
        <v>선진여객</v>
      </c>
      <c r="B99" s="126" t="str">
        <f t="shared" si="52"/>
        <v>엄명수</v>
      </c>
      <c r="C99" s="127" t="str">
        <f t="shared" si="36"/>
        <v>B</v>
      </c>
      <c r="D99" s="128">
        <f t="shared" si="37"/>
        <v>0.90518518518518509</v>
      </c>
      <c r="E99" s="129">
        <f t="shared" si="38"/>
        <v>1172</v>
      </c>
      <c r="F99" s="130" t="str">
        <f t="shared" si="39"/>
        <v>80</v>
      </c>
      <c r="G99" s="131" t="str">
        <f t="shared" si="40"/>
        <v>78바1160</v>
      </c>
      <c r="H99" s="132">
        <f t="shared" si="41"/>
        <v>1</v>
      </c>
      <c r="I99" s="133">
        <f t="shared" si="42"/>
        <v>709.33199999999999</v>
      </c>
      <c r="J99" s="134">
        <f t="shared" si="43"/>
        <v>3.344789589111364E-2</v>
      </c>
      <c r="K99" s="134">
        <f t="shared" si="44"/>
        <v>0.32040195877751498</v>
      </c>
      <c r="L99" s="134">
        <f t="shared" si="45"/>
        <v>0.27772608595128939</v>
      </c>
      <c r="M99" s="135">
        <f t="shared" si="46"/>
        <v>13.148</v>
      </c>
      <c r="N99" s="136">
        <f t="shared" si="47"/>
        <v>8.59964022488764</v>
      </c>
      <c r="O99" s="136">
        <f t="shared" si="48"/>
        <v>30.310207350013815</v>
      </c>
      <c r="P99" s="218">
        <f t="shared" si="49"/>
        <v>1</v>
      </c>
      <c r="Q99" s="219">
        <f t="shared" si="50"/>
        <v>61</v>
      </c>
      <c r="R99" s="219">
        <f t="shared" si="51"/>
        <v>215</v>
      </c>
      <c r="T99">
        <v>516</v>
      </c>
      <c r="U99">
        <v>1172</v>
      </c>
      <c r="V99" t="s">
        <v>407</v>
      </c>
      <c r="W99">
        <v>709.33199999999999</v>
      </c>
      <c r="X99">
        <v>290.21100000000001</v>
      </c>
      <c r="Y99">
        <v>2.444</v>
      </c>
      <c r="Z99">
        <v>13.148</v>
      </c>
      <c r="AA99">
        <v>40.128293999999997</v>
      </c>
      <c r="AB99">
        <v>1.3422069999999999</v>
      </c>
      <c r="AC99">
        <v>12.857184</v>
      </c>
      <c r="AD99" s="1">
        <v>197</v>
      </c>
      <c r="AE99">
        <v>61</v>
      </c>
      <c r="AF99">
        <v>215</v>
      </c>
      <c r="AG99">
        <v>101</v>
      </c>
      <c r="AH99">
        <v>17.676604000000001</v>
      </c>
      <c r="AI99">
        <v>147.69999999999999</v>
      </c>
      <c r="AJ99">
        <v>2.7</v>
      </c>
      <c r="AK99">
        <v>1</v>
      </c>
      <c r="AL99">
        <v>89</v>
      </c>
      <c r="AM99" t="s">
        <v>408</v>
      </c>
      <c r="AN99" t="s">
        <v>779</v>
      </c>
      <c r="AO99">
        <v>709.33199999999999</v>
      </c>
      <c r="AR99" t="s">
        <v>116</v>
      </c>
      <c r="AS99" t="s">
        <v>120</v>
      </c>
      <c r="AT99" t="s">
        <v>246</v>
      </c>
      <c r="AU99" t="s">
        <v>407</v>
      </c>
      <c r="AV99" t="s">
        <v>48</v>
      </c>
      <c r="AW99">
        <v>1</v>
      </c>
      <c r="BB99">
        <v>0.90518518518518509</v>
      </c>
      <c r="BC99" t="s">
        <v>67</v>
      </c>
      <c r="BF99" t="s">
        <v>116</v>
      </c>
      <c r="BG99" t="s">
        <v>120</v>
      </c>
      <c r="BH99" t="s">
        <v>407</v>
      </c>
      <c r="BI99">
        <v>1172</v>
      </c>
      <c r="BJ99">
        <v>1</v>
      </c>
      <c r="BK99" t="s">
        <v>246</v>
      </c>
      <c r="BL99" t="s">
        <v>174</v>
      </c>
      <c r="BM99">
        <v>0.90518518518518509</v>
      </c>
      <c r="BN99" t="s">
        <v>67</v>
      </c>
      <c r="BO99" t="s">
        <v>175</v>
      </c>
      <c r="BP99">
        <v>709.33199999999999</v>
      </c>
    </row>
    <row r="100" spans="1:68" ht="16.5">
      <c r="A100" s="108" t="str">
        <f t="shared" si="35"/>
        <v>선진여객</v>
      </c>
      <c r="B100" s="109" t="str">
        <f t="shared" si="52"/>
        <v>염진섭</v>
      </c>
      <c r="C100" s="110" t="str">
        <f t="shared" si="36"/>
        <v>C</v>
      </c>
      <c r="D100" s="111">
        <f t="shared" si="37"/>
        <v>0.87096834434736048</v>
      </c>
      <c r="E100" s="112">
        <f t="shared" si="38"/>
        <v>7200</v>
      </c>
      <c r="F100" s="113" t="str">
        <f t="shared" si="39"/>
        <v>72</v>
      </c>
      <c r="G100" s="114" t="str">
        <f t="shared" si="40"/>
        <v>78바1173</v>
      </c>
      <c r="H100" s="115">
        <f t="shared" si="41"/>
        <v>12</v>
      </c>
      <c r="I100" s="116">
        <f t="shared" si="42"/>
        <v>1646.6880000000001</v>
      </c>
      <c r="J100" s="117">
        <f t="shared" si="43"/>
        <v>2.2852180350941657E-2</v>
      </c>
      <c r="K100" s="117">
        <f t="shared" si="44"/>
        <v>0.34062917824875805</v>
      </c>
      <c r="L100" s="117">
        <f t="shared" si="45"/>
        <v>0.13360150799665751</v>
      </c>
      <c r="M100" s="118">
        <f t="shared" si="46"/>
        <v>12.1</v>
      </c>
      <c r="N100" s="119">
        <f t="shared" si="47"/>
        <v>0.24291183272119549</v>
      </c>
      <c r="O100" s="119">
        <f t="shared" si="48"/>
        <v>8.2590023125206464</v>
      </c>
      <c r="P100" s="220">
        <f t="shared" si="49"/>
        <v>6</v>
      </c>
      <c r="Q100" s="221">
        <f t="shared" si="50"/>
        <v>4</v>
      </c>
      <c r="R100" s="221">
        <f t="shared" si="51"/>
        <v>136</v>
      </c>
      <c r="T100">
        <v>516</v>
      </c>
      <c r="U100">
        <v>7200</v>
      </c>
      <c r="V100" t="s">
        <v>409</v>
      </c>
      <c r="W100">
        <v>1646.6880000000001</v>
      </c>
      <c r="X100">
        <v>750.89200000000005</v>
      </c>
      <c r="Y100">
        <v>2.1930000000000001</v>
      </c>
      <c r="Z100">
        <v>12.1</v>
      </c>
      <c r="AA100">
        <v>97.071918999999994</v>
      </c>
      <c r="AB100">
        <v>2.218305</v>
      </c>
      <c r="AC100">
        <v>33.065528</v>
      </c>
      <c r="AD100" s="1">
        <v>220</v>
      </c>
      <c r="AE100">
        <v>4</v>
      </c>
      <c r="AF100">
        <v>136</v>
      </c>
      <c r="AG100">
        <v>79</v>
      </c>
      <c r="AH100">
        <v>16.963587</v>
      </c>
      <c r="AI100">
        <v>707.7</v>
      </c>
      <c r="AJ100">
        <v>0</v>
      </c>
      <c r="AK100">
        <v>6</v>
      </c>
      <c r="AL100">
        <v>534</v>
      </c>
      <c r="AM100" t="s">
        <v>410</v>
      </c>
      <c r="AN100" t="s">
        <v>780</v>
      </c>
      <c r="AO100">
        <v>381.84100000000001</v>
      </c>
      <c r="AR100" t="s">
        <v>116</v>
      </c>
      <c r="AS100" t="s">
        <v>119</v>
      </c>
      <c r="AT100" t="s">
        <v>219</v>
      </c>
      <c r="AU100" t="s">
        <v>409</v>
      </c>
      <c r="AV100" t="s">
        <v>48</v>
      </c>
      <c r="AW100">
        <v>12</v>
      </c>
      <c r="BB100">
        <v>0.87096834434736048</v>
      </c>
      <c r="BC100" t="s">
        <v>68</v>
      </c>
      <c r="BF100" t="s">
        <v>116</v>
      </c>
      <c r="BG100" t="s">
        <v>119</v>
      </c>
      <c r="BH100" t="s">
        <v>409</v>
      </c>
      <c r="BI100">
        <v>7200</v>
      </c>
      <c r="BJ100">
        <v>12</v>
      </c>
      <c r="BK100" t="s">
        <v>219</v>
      </c>
      <c r="BL100" t="s">
        <v>204</v>
      </c>
      <c r="BM100">
        <v>0.87096834434736048</v>
      </c>
      <c r="BN100" t="s">
        <v>68</v>
      </c>
      <c r="BO100" t="s">
        <v>176</v>
      </c>
      <c r="BP100">
        <v>1646.6880000000001</v>
      </c>
    </row>
    <row r="101" spans="1:68" ht="16.5">
      <c r="A101" s="125" t="str">
        <f t="shared" ref="A101:A132" si="53">BF101</f>
        <v>선진여객</v>
      </c>
      <c r="B101" s="126" t="str">
        <f t="shared" si="52"/>
        <v>오광섭</v>
      </c>
      <c r="C101" s="127" t="str">
        <f t="shared" ref="C101:C132" si="54">BN101</f>
        <v>S</v>
      </c>
      <c r="D101" s="128">
        <f t="shared" ref="D101:D132" si="55">BM101</f>
        <v>1.0269230769230768</v>
      </c>
      <c r="E101" s="129">
        <f t="shared" ref="E101:E132" si="56">U101</f>
        <v>379</v>
      </c>
      <c r="F101" s="130" t="str">
        <f t="shared" ref="F101:F132" si="57">BG101</f>
        <v>80</v>
      </c>
      <c r="G101" s="131" t="str">
        <f t="shared" ref="G101:G132" si="58">BK101</f>
        <v>78바1157</v>
      </c>
      <c r="H101" s="132">
        <f t="shared" ref="H101:H132" si="59">BJ101</f>
        <v>1</v>
      </c>
      <c r="I101" s="133">
        <f t="shared" ref="I101:I132" si="60">BP101</f>
        <v>1876.576</v>
      </c>
      <c r="J101" s="134">
        <f t="shared" ref="J101:J132" si="61">AB101/AA101</f>
        <v>6.5005591681979403E-3</v>
      </c>
      <c r="K101" s="134">
        <f t="shared" ref="K101:K132" si="62">AC101/AA101</f>
        <v>0.34697715860266137</v>
      </c>
      <c r="L101" s="134">
        <f t="shared" ref="L101:L132" si="63">AD101/I101</f>
        <v>0.25418634790171035</v>
      </c>
      <c r="M101" s="135">
        <f t="shared" ref="M101:M132" si="64">Z101</f>
        <v>9.6389999999999993</v>
      </c>
      <c r="N101" s="136">
        <f t="shared" ref="N101:N132" si="65">AE101*100/W101</f>
        <v>0.15986562761113859</v>
      </c>
      <c r="O101" s="136">
        <f t="shared" ref="O101:O132" si="66">AF101*100/W101</f>
        <v>3.303889637296864</v>
      </c>
      <c r="P101" s="218">
        <f t="shared" ref="P101:P132" si="67">AK101</f>
        <v>0</v>
      </c>
      <c r="Q101" s="219">
        <f t="shared" ref="Q101:Q132" si="68">AE101</f>
        <v>3</v>
      </c>
      <c r="R101" s="219">
        <f t="shared" ref="R101:R132" si="69">AF101</f>
        <v>62</v>
      </c>
      <c r="T101">
        <v>516</v>
      </c>
      <c r="U101">
        <v>379</v>
      </c>
      <c r="V101" t="s">
        <v>411</v>
      </c>
      <c r="W101">
        <v>1876.576</v>
      </c>
      <c r="X101">
        <v>702.83500000000004</v>
      </c>
      <c r="Y101">
        <v>2.67</v>
      </c>
      <c r="Z101">
        <v>9.6389999999999993</v>
      </c>
      <c r="AA101">
        <v>121.522469</v>
      </c>
      <c r="AB101">
        <v>0.789964</v>
      </c>
      <c r="AC101">
        <v>42.165520999999998</v>
      </c>
      <c r="AD101" s="1">
        <v>477</v>
      </c>
      <c r="AE101">
        <v>3</v>
      </c>
      <c r="AF101">
        <v>62</v>
      </c>
      <c r="AG101">
        <v>74</v>
      </c>
      <c r="AH101">
        <v>15.442214</v>
      </c>
      <c r="AI101">
        <v>141.19999999999999</v>
      </c>
      <c r="AJ101">
        <v>0</v>
      </c>
      <c r="AK101">
        <v>0</v>
      </c>
      <c r="AL101">
        <v>0</v>
      </c>
      <c r="AM101" t="s">
        <v>412</v>
      </c>
      <c r="AN101" t="s">
        <v>781</v>
      </c>
      <c r="AO101">
        <v>1876.576</v>
      </c>
      <c r="AR101" t="s">
        <v>116</v>
      </c>
      <c r="AS101" t="s">
        <v>120</v>
      </c>
      <c r="AT101" t="s">
        <v>243</v>
      </c>
      <c r="AU101" t="s">
        <v>411</v>
      </c>
      <c r="AV101" t="s">
        <v>48</v>
      </c>
      <c r="AW101">
        <v>1</v>
      </c>
      <c r="BB101">
        <v>1.0269230769230768</v>
      </c>
      <c r="BC101" t="s">
        <v>744</v>
      </c>
      <c r="BF101" t="s">
        <v>116</v>
      </c>
      <c r="BG101" t="s">
        <v>120</v>
      </c>
      <c r="BH101" t="s">
        <v>411</v>
      </c>
      <c r="BI101">
        <v>379</v>
      </c>
      <c r="BJ101">
        <v>1</v>
      </c>
      <c r="BK101" t="s">
        <v>243</v>
      </c>
      <c r="BL101" t="s">
        <v>174</v>
      </c>
      <c r="BM101">
        <v>1.0269230769230768</v>
      </c>
      <c r="BN101" t="s">
        <v>744</v>
      </c>
      <c r="BO101" t="s">
        <v>745</v>
      </c>
      <c r="BP101">
        <v>1876.576</v>
      </c>
    </row>
    <row r="102" spans="1:68" ht="16.5">
      <c r="A102" s="108" t="str">
        <f t="shared" si="53"/>
        <v>선진여객</v>
      </c>
      <c r="B102" s="109" t="str">
        <f t="shared" si="52"/>
        <v>오병우</v>
      </c>
      <c r="C102" s="110" t="str">
        <f t="shared" si="54"/>
        <v>F</v>
      </c>
      <c r="D102" s="111">
        <f t="shared" si="55"/>
        <v>0.77892715948764368</v>
      </c>
      <c r="E102" s="112">
        <f t="shared" si="56"/>
        <v>325</v>
      </c>
      <c r="F102" s="113" t="str">
        <f t="shared" si="57"/>
        <v>72</v>
      </c>
      <c r="G102" s="114" t="str">
        <f t="shared" si="58"/>
        <v>78바1191</v>
      </c>
      <c r="H102" s="115">
        <f t="shared" si="59"/>
        <v>7</v>
      </c>
      <c r="I102" s="116">
        <f t="shared" si="60"/>
        <v>829.15700000000004</v>
      </c>
      <c r="J102" s="117">
        <f t="shared" si="61"/>
        <v>3.0144326291473227E-2</v>
      </c>
      <c r="K102" s="117">
        <f t="shared" si="62"/>
        <v>0.34062101438063236</v>
      </c>
      <c r="L102" s="117">
        <f t="shared" si="63"/>
        <v>0.26894785909061852</v>
      </c>
      <c r="M102" s="118">
        <f t="shared" si="64"/>
        <v>17.423999999999999</v>
      </c>
      <c r="N102" s="119">
        <f t="shared" si="65"/>
        <v>0.23855843906442151</v>
      </c>
      <c r="O102" s="119">
        <f t="shared" si="66"/>
        <v>51.051505959786205</v>
      </c>
      <c r="P102" s="220">
        <f t="shared" si="67"/>
        <v>0</v>
      </c>
      <c r="Q102" s="221">
        <f t="shared" si="68"/>
        <v>2</v>
      </c>
      <c r="R102" s="221">
        <f t="shared" si="69"/>
        <v>428</v>
      </c>
      <c r="T102">
        <v>516</v>
      </c>
      <c r="U102">
        <v>325</v>
      </c>
      <c r="V102" t="s">
        <v>413</v>
      </c>
      <c r="W102">
        <v>838.36900000000003</v>
      </c>
      <c r="X102">
        <v>466.63</v>
      </c>
      <c r="Y102">
        <v>1.7969999999999999</v>
      </c>
      <c r="Z102">
        <v>17.423999999999999</v>
      </c>
      <c r="AA102">
        <v>41.964148999999999</v>
      </c>
      <c r="AB102">
        <v>1.2649809999999999</v>
      </c>
      <c r="AC102">
        <v>14.293870999999999</v>
      </c>
      <c r="AD102" s="1">
        <v>223</v>
      </c>
      <c r="AE102">
        <v>2</v>
      </c>
      <c r="AF102">
        <v>428</v>
      </c>
      <c r="AG102">
        <v>87</v>
      </c>
      <c r="AH102">
        <v>19.978218999999999</v>
      </c>
      <c r="AI102">
        <v>1207.5999999999999</v>
      </c>
      <c r="AJ102">
        <v>8.6999999999999993</v>
      </c>
      <c r="AK102">
        <v>0</v>
      </c>
      <c r="AL102">
        <v>0</v>
      </c>
      <c r="AM102" t="s">
        <v>414</v>
      </c>
      <c r="AN102" t="s">
        <v>782</v>
      </c>
      <c r="AO102">
        <v>154.08099999999999</v>
      </c>
      <c r="AR102" t="s">
        <v>116</v>
      </c>
      <c r="AS102" t="s">
        <v>119</v>
      </c>
      <c r="AT102" t="s">
        <v>223</v>
      </c>
      <c r="AU102" t="s">
        <v>413</v>
      </c>
      <c r="AV102" t="s">
        <v>48</v>
      </c>
      <c r="AW102">
        <v>7</v>
      </c>
      <c r="BB102">
        <v>0.77892715948764368</v>
      </c>
      <c r="BC102" t="s">
        <v>69</v>
      </c>
      <c r="BF102" t="s">
        <v>116</v>
      </c>
      <c r="BG102" t="s">
        <v>119</v>
      </c>
      <c r="BH102" t="s">
        <v>413</v>
      </c>
      <c r="BI102">
        <v>325</v>
      </c>
      <c r="BJ102">
        <v>7</v>
      </c>
      <c r="BK102" t="s">
        <v>223</v>
      </c>
      <c r="BL102" t="s">
        <v>219</v>
      </c>
      <c r="BM102">
        <v>0.77892715948764368</v>
      </c>
      <c r="BN102" t="s">
        <v>69</v>
      </c>
      <c r="BO102" t="s">
        <v>186</v>
      </c>
      <c r="BP102">
        <v>829.15700000000004</v>
      </c>
    </row>
    <row r="103" spans="1:68" ht="16.5">
      <c r="A103" s="125" t="str">
        <f t="shared" si="53"/>
        <v>선진여객</v>
      </c>
      <c r="B103" s="126" t="str">
        <f t="shared" si="52"/>
        <v>오세관</v>
      </c>
      <c r="C103" s="127" t="str">
        <f t="shared" si="54"/>
        <v>F</v>
      </c>
      <c r="D103" s="128">
        <f t="shared" si="55"/>
        <v>0.76363636363636367</v>
      </c>
      <c r="E103" s="129">
        <f t="shared" si="56"/>
        <v>5354</v>
      </c>
      <c r="F103" s="130" t="str">
        <f t="shared" si="57"/>
        <v>300</v>
      </c>
      <c r="G103" s="131" t="str">
        <f t="shared" si="58"/>
        <v>78바1136</v>
      </c>
      <c r="H103" s="132">
        <f t="shared" si="59"/>
        <v>1</v>
      </c>
      <c r="I103" s="133">
        <f t="shared" si="60"/>
        <v>2397.5720000000001</v>
      </c>
      <c r="J103" s="134">
        <f t="shared" si="61"/>
        <v>8.0814318506567985E-3</v>
      </c>
      <c r="K103" s="134">
        <f t="shared" si="62"/>
        <v>0.36731102130179938</v>
      </c>
      <c r="L103" s="134">
        <f t="shared" si="63"/>
        <v>0.3591133029581593</v>
      </c>
      <c r="M103" s="135">
        <f t="shared" si="64"/>
        <v>10.253</v>
      </c>
      <c r="N103" s="136">
        <f t="shared" si="65"/>
        <v>0.16683544852876159</v>
      </c>
      <c r="O103" s="136">
        <f t="shared" si="66"/>
        <v>9.4262028418750301</v>
      </c>
      <c r="P103" s="218">
        <f t="shared" si="67"/>
        <v>0</v>
      </c>
      <c r="Q103" s="219">
        <f t="shared" si="68"/>
        <v>4</v>
      </c>
      <c r="R103" s="219">
        <f t="shared" si="69"/>
        <v>226</v>
      </c>
      <c r="T103">
        <v>516</v>
      </c>
      <c r="U103">
        <v>5354</v>
      </c>
      <c r="V103" t="s">
        <v>415</v>
      </c>
      <c r="W103">
        <v>2397.5720000000001</v>
      </c>
      <c r="X103">
        <v>951.26800000000003</v>
      </c>
      <c r="Y103">
        <v>2.52</v>
      </c>
      <c r="Z103">
        <v>10.253</v>
      </c>
      <c r="AA103">
        <v>153.60495800000001</v>
      </c>
      <c r="AB103">
        <v>1.2413479999999999</v>
      </c>
      <c r="AC103">
        <v>56.420794000000001</v>
      </c>
      <c r="AD103" s="1">
        <v>861</v>
      </c>
      <c r="AE103">
        <v>4</v>
      </c>
      <c r="AF103">
        <v>226</v>
      </c>
      <c r="AG103">
        <v>69</v>
      </c>
      <c r="AH103">
        <v>15.608688000000001</v>
      </c>
      <c r="AI103">
        <v>101.6</v>
      </c>
      <c r="AJ103">
        <v>0</v>
      </c>
      <c r="AK103">
        <v>0</v>
      </c>
      <c r="AL103">
        <v>0</v>
      </c>
      <c r="AM103" t="s">
        <v>416</v>
      </c>
      <c r="AN103" t="s">
        <v>783</v>
      </c>
      <c r="AO103">
        <v>2397.5720000000001</v>
      </c>
      <c r="AR103" t="s">
        <v>116</v>
      </c>
      <c r="AS103" t="s">
        <v>117</v>
      </c>
      <c r="AT103" t="s">
        <v>202</v>
      </c>
      <c r="AU103" t="s">
        <v>415</v>
      </c>
      <c r="AV103" t="s">
        <v>48</v>
      </c>
      <c r="AW103">
        <v>1</v>
      </c>
      <c r="BB103">
        <v>0.76363636363636367</v>
      </c>
      <c r="BC103" t="s">
        <v>69</v>
      </c>
      <c r="BF103" t="s">
        <v>116</v>
      </c>
      <c r="BG103" t="s">
        <v>117</v>
      </c>
      <c r="BH103" t="s">
        <v>415</v>
      </c>
      <c r="BI103">
        <v>5354</v>
      </c>
      <c r="BJ103">
        <v>1</v>
      </c>
      <c r="BK103" t="s">
        <v>202</v>
      </c>
      <c r="BL103" t="s">
        <v>174</v>
      </c>
      <c r="BM103">
        <v>0.76363636363636367</v>
      </c>
      <c r="BN103" t="s">
        <v>69</v>
      </c>
      <c r="BO103" t="s">
        <v>186</v>
      </c>
      <c r="BP103">
        <v>2397.5720000000001</v>
      </c>
    </row>
    <row r="104" spans="1:68" ht="16.5">
      <c r="A104" s="108" t="str">
        <f t="shared" si="53"/>
        <v>선진여객</v>
      </c>
      <c r="B104" s="109" t="str">
        <f t="shared" si="52"/>
        <v>오홍석</v>
      </c>
      <c r="C104" s="110" t="str">
        <f t="shared" si="54"/>
        <v>D</v>
      </c>
      <c r="D104" s="111">
        <f t="shared" si="55"/>
        <v>0.82265844796231691</v>
      </c>
      <c r="E104" s="112">
        <f t="shared" si="56"/>
        <v>3892</v>
      </c>
      <c r="F104" s="113" t="str">
        <f t="shared" si="57"/>
        <v>87</v>
      </c>
      <c r="G104" s="114" t="str">
        <f t="shared" si="58"/>
        <v>78바1168</v>
      </c>
      <c r="H104" s="115">
        <f t="shared" si="59"/>
        <v>3</v>
      </c>
      <c r="I104" s="116">
        <f t="shared" si="60"/>
        <v>2254.835</v>
      </c>
      <c r="J104" s="117">
        <f t="shared" si="61"/>
        <v>5.2892957938650556E-3</v>
      </c>
      <c r="K104" s="117">
        <f t="shared" si="62"/>
        <v>0.36199692032143321</v>
      </c>
      <c r="L104" s="117">
        <f t="shared" si="63"/>
        <v>0.25323360689363078</v>
      </c>
      <c r="M104" s="118">
        <f t="shared" si="64"/>
        <v>11.28</v>
      </c>
      <c r="N104" s="119">
        <f t="shared" si="65"/>
        <v>4.434914306368315E-2</v>
      </c>
      <c r="O104" s="119">
        <f t="shared" si="66"/>
        <v>25.944248692254643</v>
      </c>
      <c r="P104" s="220">
        <f t="shared" si="67"/>
        <v>0</v>
      </c>
      <c r="Q104" s="221">
        <f t="shared" si="68"/>
        <v>1</v>
      </c>
      <c r="R104" s="221">
        <f t="shared" si="69"/>
        <v>585</v>
      </c>
      <c r="T104">
        <v>516</v>
      </c>
      <c r="U104">
        <v>3892</v>
      </c>
      <c r="V104" t="s">
        <v>417</v>
      </c>
      <c r="W104">
        <v>2254.835</v>
      </c>
      <c r="X104">
        <v>1037.1179999999999</v>
      </c>
      <c r="Y104">
        <v>2.1739999999999999</v>
      </c>
      <c r="Z104">
        <v>11.28</v>
      </c>
      <c r="AA104">
        <v>144.31051500000001</v>
      </c>
      <c r="AB104">
        <v>0.76330100000000001</v>
      </c>
      <c r="AC104">
        <v>52.239961999999998</v>
      </c>
      <c r="AD104" s="1">
        <v>571</v>
      </c>
      <c r="AE104">
        <v>1</v>
      </c>
      <c r="AF104">
        <v>585</v>
      </c>
      <c r="AG104">
        <v>84</v>
      </c>
      <c r="AH104">
        <v>15.624883000000001</v>
      </c>
      <c r="AI104">
        <v>1254.8</v>
      </c>
      <c r="AJ104">
        <v>5</v>
      </c>
      <c r="AK104">
        <v>0</v>
      </c>
      <c r="AL104">
        <v>0</v>
      </c>
      <c r="AM104" t="s">
        <v>418</v>
      </c>
      <c r="AN104" t="s">
        <v>784</v>
      </c>
      <c r="AO104">
        <v>2004.0650000000001</v>
      </c>
      <c r="AR104" t="s">
        <v>116</v>
      </c>
      <c r="AS104" t="s">
        <v>121</v>
      </c>
      <c r="AT104" t="s">
        <v>264</v>
      </c>
      <c r="AU104" t="s">
        <v>417</v>
      </c>
      <c r="AV104" t="s">
        <v>48</v>
      </c>
      <c r="AW104">
        <v>3</v>
      </c>
      <c r="BB104">
        <v>0.82265844796231691</v>
      </c>
      <c r="BC104" t="s">
        <v>66</v>
      </c>
      <c r="BF104" t="s">
        <v>116</v>
      </c>
      <c r="BG104" t="s">
        <v>121</v>
      </c>
      <c r="BH104" t="s">
        <v>417</v>
      </c>
      <c r="BI104">
        <v>3892</v>
      </c>
      <c r="BJ104">
        <v>3</v>
      </c>
      <c r="BK104" t="s">
        <v>264</v>
      </c>
      <c r="BL104" t="s">
        <v>260</v>
      </c>
      <c r="BM104">
        <v>0.82265844796231691</v>
      </c>
      <c r="BN104" t="s">
        <v>66</v>
      </c>
      <c r="BO104" t="s">
        <v>177</v>
      </c>
      <c r="BP104">
        <v>2254.835</v>
      </c>
    </row>
    <row r="105" spans="1:68" ht="16.5">
      <c r="A105" s="125" t="str">
        <f t="shared" si="53"/>
        <v>선진여객</v>
      </c>
      <c r="B105" s="126" t="str">
        <f t="shared" si="52"/>
        <v>우명조</v>
      </c>
      <c r="C105" s="127" t="str">
        <f t="shared" si="54"/>
        <v>D</v>
      </c>
      <c r="D105" s="128">
        <f t="shared" si="55"/>
        <v>0.8196239404768435</v>
      </c>
      <c r="E105" s="129">
        <f t="shared" si="56"/>
        <v>457</v>
      </c>
      <c r="F105" s="130" t="str">
        <f t="shared" si="57"/>
        <v>595</v>
      </c>
      <c r="G105" s="131" t="str">
        <f t="shared" si="58"/>
        <v>73아1094</v>
      </c>
      <c r="H105" s="132">
        <f t="shared" si="59"/>
        <v>3</v>
      </c>
      <c r="I105" s="133">
        <f t="shared" si="60"/>
        <v>1830.752</v>
      </c>
      <c r="J105" s="134">
        <f t="shared" si="61"/>
        <v>2.7558796160881284E-2</v>
      </c>
      <c r="K105" s="134">
        <f t="shared" si="62"/>
        <v>0.30078887605902205</v>
      </c>
      <c r="L105" s="134">
        <f t="shared" si="63"/>
        <v>0.21193476778941114</v>
      </c>
      <c r="M105" s="135">
        <f t="shared" si="64"/>
        <v>8.4570000000000007</v>
      </c>
      <c r="N105" s="136">
        <f t="shared" si="65"/>
        <v>0</v>
      </c>
      <c r="O105" s="136">
        <f t="shared" si="66"/>
        <v>11.962297460278618</v>
      </c>
      <c r="P105" s="218">
        <f t="shared" si="67"/>
        <v>3</v>
      </c>
      <c r="Q105" s="219">
        <f t="shared" si="68"/>
        <v>0</v>
      </c>
      <c r="R105" s="219">
        <f t="shared" si="69"/>
        <v>219</v>
      </c>
      <c r="T105">
        <v>516</v>
      </c>
      <c r="U105">
        <v>457</v>
      </c>
      <c r="V105" t="s">
        <v>419</v>
      </c>
      <c r="W105">
        <v>1830.752</v>
      </c>
      <c r="X105">
        <v>770.91800000000001</v>
      </c>
      <c r="Y105">
        <v>2.375</v>
      </c>
      <c r="Z105">
        <v>8.4570000000000007</v>
      </c>
      <c r="AA105">
        <v>121.717726</v>
      </c>
      <c r="AB105">
        <v>3.3543940000000001</v>
      </c>
      <c r="AC105">
        <v>36.611338000000003</v>
      </c>
      <c r="AD105" s="1">
        <v>388</v>
      </c>
      <c r="AE105">
        <v>0</v>
      </c>
      <c r="AF105">
        <v>219</v>
      </c>
      <c r="AG105">
        <v>67</v>
      </c>
      <c r="AH105">
        <v>15.040964000000001</v>
      </c>
      <c r="AI105">
        <v>219.7</v>
      </c>
      <c r="AJ105">
        <v>0</v>
      </c>
      <c r="AK105">
        <v>3</v>
      </c>
      <c r="AL105">
        <v>751</v>
      </c>
      <c r="AM105" t="s">
        <v>420</v>
      </c>
      <c r="AN105" t="s">
        <v>785</v>
      </c>
      <c r="AO105">
        <v>944.62800000000004</v>
      </c>
      <c r="AR105" t="s">
        <v>116</v>
      </c>
      <c r="AS105" t="s">
        <v>118</v>
      </c>
      <c r="AT105" t="s">
        <v>207</v>
      </c>
      <c r="AU105" t="s">
        <v>419</v>
      </c>
      <c r="AV105" t="s">
        <v>48</v>
      </c>
      <c r="AW105">
        <v>3</v>
      </c>
      <c r="BB105">
        <v>0.8196239404768435</v>
      </c>
      <c r="BC105" t="s">
        <v>66</v>
      </c>
      <c r="BF105" t="s">
        <v>116</v>
      </c>
      <c r="BG105" t="s">
        <v>118</v>
      </c>
      <c r="BH105" t="s">
        <v>419</v>
      </c>
      <c r="BI105">
        <v>457</v>
      </c>
      <c r="BJ105">
        <v>3</v>
      </c>
      <c r="BK105" t="s">
        <v>207</v>
      </c>
      <c r="BL105" t="s">
        <v>205</v>
      </c>
      <c r="BM105">
        <v>0.8196239404768435</v>
      </c>
      <c r="BN105" t="s">
        <v>66</v>
      </c>
      <c r="BO105" t="s">
        <v>177</v>
      </c>
      <c r="BP105">
        <v>1830.752</v>
      </c>
    </row>
    <row r="106" spans="1:68" ht="16.5">
      <c r="A106" s="108" t="str">
        <f t="shared" si="53"/>
        <v>선진여객</v>
      </c>
      <c r="B106" s="109" t="str">
        <f t="shared" si="52"/>
        <v>유기만</v>
      </c>
      <c r="C106" s="110" t="str">
        <f t="shared" si="54"/>
        <v>A</v>
      </c>
      <c r="D106" s="111">
        <f t="shared" si="55"/>
        <v>0.96629629629629621</v>
      </c>
      <c r="E106" s="112">
        <f t="shared" si="56"/>
        <v>5261</v>
      </c>
      <c r="F106" s="113" t="str">
        <f t="shared" si="57"/>
        <v>80</v>
      </c>
      <c r="G106" s="114" t="str">
        <f t="shared" si="58"/>
        <v>78바1153</v>
      </c>
      <c r="H106" s="115">
        <f t="shared" si="59"/>
        <v>1</v>
      </c>
      <c r="I106" s="116">
        <f t="shared" si="60"/>
        <v>2227.5169999999998</v>
      </c>
      <c r="J106" s="117">
        <f t="shared" si="61"/>
        <v>5.9640202304686498E-3</v>
      </c>
      <c r="K106" s="117">
        <f t="shared" si="62"/>
        <v>0.33870829548220571</v>
      </c>
      <c r="L106" s="117">
        <f t="shared" si="63"/>
        <v>0.2285055512483182</v>
      </c>
      <c r="M106" s="118">
        <f t="shared" si="64"/>
        <v>8.7639999999999993</v>
      </c>
      <c r="N106" s="119">
        <f t="shared" si="65"/>
        <v>0.13467910682612075</v>
      </c>
      <c r="O106" s="119">
        <f t="shared" si="66"/>
        <v>9.9662539051329357</v>
      </c>
      <c r="P106" s="220">
        <f t="shared" si="67"/>
        <v>1</v>
      </c>
      <c r="Q106" s="221">
        <f t="shared" si="68"/>
        <v>3</v>
      </c>
      <c r="R106" s="221">
        <f t="shared" si="69"/>
        <v>222</v>
      </c>
      <c r="T106">
        <v>516</v>
      </c>
      <c r="U106">
        <v>5261</v>
      </c>
      <c r="V106" t="s">
        <v>422</v>
      </c>
      <c r="W106">
        <v>2227.5169999999998</v>
      </c>
      <c r="X106">
        <v>853.61900000000003</v>
      </c>
      <c r="Y106">
        <v>2.609</v>
      </c>
      <c r="Z106">
        <v>8.7639999999999993</v>
      </c>
      <c r="AA106">
        <v>141.30468500000001</v>
      </c>
      <c r="AB106">
        <v>0.84274400000000005</v>
      </c>
      <c r="AC106">
        <v>47.861069000000001</v>
      </c>
      <c r="AD106" s="1">
        <v>509</v>
      </c>
      <c r="AE106">
        <v>3</v>
      </c>
      <c r="AF106">
        <v>222</v>
      </c>
      <c r="AG106">
        <v>80</v>
      </c>
      <c r="AH106">
        <v>15.763928</v>
      </c>
      <c r="AI106">
        <v>163.80000000000001</v>
      </c>
      <c r="AJ106">
        <v>0</v>
      </c>
      <c r="AK106">
        <v>1</v>
      </c>
      <c r="AL106">
        <v>81</v>
      </c>
      <c r="AM106" t="s">
        <v>423</v>
      </c>
      <c r="AN106" t="s">
        <v>786</v>
      </c>
      <c r="AO106">
        <v>2227.5169999999998</v>
      </c>
      <c r="AR106" t="s">
        <v>116</v>
      </c>
      <c r="AS106" t="s">
        <v>120</v>
      </c>
      <c r="AT106" t="s">
        <v>241</v>
      </c>
      <c r="AU106" t="s">
        <v>422</v>
      </c>
      <c r="AV106" t="s">
        <v>48</v>
      </c>
      <c r="AW106">
        <v>1</v>
      </c>
      <c r="BB106">
        <v>0.96629629629629621</v>
      </c>
      <c r="BC106" t="s">
        <v>597</v>
      </c>
      <c r="BF106" t="s">
        <v>116</v>
      </c>
      <c r="BG106" t="s">
        <v>120</v>
      </c>
      <c r="BH106" t="s">
        <v>422</v>
      </c>
      <c r="BI106">
        <v>5261</v>
      </c>
      <c r="BJ106">
        <v>1</v>
      </c>
      <c r="BK106" t="s">
        <v>241</v>
      </c>
      <c r="BL106" t="s">
        <v>174</v>
      </c>
      <c r="BM106">
        <v>0.96629629629629621</v>
      </c>
      <c r="BN106" t="s">
        <v>597</v>
      </c>
      <c r="BO106" t="s">
        <v>598</v>
      </c>
      <c r="BP106">
        <v>2227.5169999999998</v>
      </c>
    </row>
    <row r="107" spans="1:68" ht="16.5">
      <c r="A107" s="125" t="str">
        <f t="shared" si="53"/>
        <v>선진여객</v>
      </c>
      <c r="B107" s="126" t="str">
        <f t="shared" si="52"/>
        <v>유도훈</v>
      </c>
      <c r="C107" s="127" t="str">
        <f t="shared" si="54"/>
        <v>D</v>
      </c>
      <c r="D107" s="128">
        <f t="shared" si="55"/>
        <v>0.81058445263407908</v>
      </c>
      <c r="E107" s="129">
        <f t="shared" si="56"/>
        <v>3715</v>
      </c>
      <c r="F107" s="130" t="str">
        <f t="shared" si="57"/>
        <v>80</v>
      </c>
      <c r="G107" s="131" t="str">
        <f t="shared" si="58"/>
        <v>78바1147</v>
      </c>
      <c r="H107" s="132">
        <f t="shared" si="59"/>
        <v>14</v>
      </c>
      <c r="I107" s="133">
        <f t="shared" si="60"/>
        <v>2028.89</v>
      </c>
      <c r="J107" s="134">
        <f t="shared" si="61"/>
        <v>7.4436165216200624E-3</v>
      </c>
      <c r="K107" s="134">
        <f t="shared" si="62"/>
        <v>0.39765973009413491</v>
      </c>
      <c r="L107" s="134">
        <f t="shared" si="63"/>
        <v>0.27453435129553599</v>
      </c>
      <c r="M107" s="135">
        <f t="shared" si="64"/>
        <v>15.135</v>
      </c>
      <c r="N107" s="136">
        <f t="shared" si="65"/>
        <v>9.8576068687804663E-2</v>
      </c>
      <c r="O107" s="136">
        <f t="shared" si="66"/>
        <v>76.544317336080312</v>
      </c>
      <c r="P107" s="218">
        <f t="shared" si="67"/>
        <v>0</v>
      </c>
      <c r="Q107" s="219">
        <f t="shared" si="68"/>
        <v>2</v>
      </c>
      <c r="R107" s="219">
        <f t="shared" si="69"/>
        <v>1553</v>
      </c>
      <c r="T107">
        <v>516</v>
      </c>
      <c r="U107">
        <v>3715</v>
      </c>
      <c r="V107" t="s">
        <v>424</v>
      </c>
      <c r="W107">
        <v>2028.89</v>
      </c>
      <c r="X107">
        <v>926.09699999999998</v>
      </c>
      <c r="Y107">
        <v>2.1909999999999998</v>
      </c>
      <c r="Z107">
        <v>15.135</v>
      </c>
      <c r="AA107">
        <v>128.36690300000001</v>
      </c>
      <c r="AB107">
        <v>0.95551399999999997</v>
      </c>
      <c r="AC107">
        <v>51.046348000000002</v>
      </c>
      <c r="AD107" s="1">
        <v>557</v>
      </c>
      <c r="AE107">
        <v>2</v>
      </c>
      <c r="AF107">
        <v>1553</v>
      </c>
      <c r="AG107">
        <v>80</v>
      </c>
      <c r="AH107">
        <v>15.805398</v>
      </c>
      <c r="AI107">
        <v>1252.5</v>
      </c>
      <c r="AJ107">
        <v>0</v>
      </c>
      <c r="AK107">
        <v>0</v>
      </c>
      <c r="AL107">
        <v>0</v>
      </c>
      <c r="AM107" t="s">
        <v>425</v>
      </c>
      <c r="AN107" t="s">
        <v>787</v>
      </c>
      <c r="AO107">
        <v>280.452</v>
      </c>
      <c r="AR107" t="s">
        <v>116</v>
      </c>
      <c r="AS107" t="s">
        <v>120</v>
      </c>
      <c r="AT107" t="s">
        <v>236</v>
      </c>
      <c r="AU107" t="s">
        <v>424</v>
      </c>
      <c r="AV107" t="s">
        <v>48</v>
      </c>
      <c r="AW107">
        <v>14</v>
      </c>
      <c r="BB107">
        <v>0.81058445263407908</v>
      </c>
      <c r="BC107" t="s">
        <v>66</v>
      </c>
      <c r="BF107" t="s">
        <v>116</v>
      </c>
      <c r="BG107" t="s">
        <v>120</v>
      </c>
      <c r="BH107" t="s">
        <v>424</v>
      </c>
      <c r="BI107">
        <v>3715</v>
      </c>
      <c r="BJ107">
        <v>14</v>
      </c>
      <c r="BK107" t="s">
        <v>236</v>
      </c>
      <c r="BL107" t="s">
        <v>277</v>
      </c>
      <c r="BM107">
        <v>0.81058445263407908</v>
      </c>
      <c r="BN107" t="s">
        <v>66</v>
      </c>
      <c r="BO107" t="s">
        <v>177</v>
      </c>
      <c r="BP107">
        <v>2028.89</v>
      </c>
    </row>
    <row r="108" spans="1:68" ht="16.5">
      <c r="A108" s="108" t="str">
        <f t="shared" si="53"/>
        <v>선진여객</v>
      </c>
      <c r="B108" s="109" t="str">
        <f t="shared" si="52"/>
        <v>윤길상</v>
      </c>
      <c r="C108" s="110" t="str">
        <f t="shared" si="54"/>
        <v>F</v>
      </c>
      <c r="D108" s="111">
        <f t="shared" si="55"/>
        <v>0.706364469484976</v>
      </c>
      <c r="E108" s="112">
        <f t="shared" si="56"/>
        <v>1003</v>
      </c>
      <c r="F108" s="113" t="str">
        <f t="shared" si="57"/>
        <v>87</v>
      </c>
      <c r="G108" s="114" t="str">
        <f t="shared" si="58"/>
        <v>78바1196</v>
      </c>
      <c r="H108" s="115">
        <f t="shared" si="59"/>
        <v>4</v>
      </c>
      <c r="I108" s="116">
        <f t="shared" si="60"/>
        <v>1210.8200000000002</v>
      </c>
      <c r="J108" s="117">
        <f t="shared" si="61"/>
        <v>1.327975732827035E-2</v>
      </c>
      <c r="K108" s="117">
        <f t="shared" si="62"/>
        <v>0.34477994837197512</v>
      </c>
      <c r="L108" s="117">
        <f t="shared" si="63"/>
        <v>0.25106952313308334</v>
      </c>
      <c r="M108" s="118">
        <f t="shared" si="64"/>
        <v>20.190000000000001</v>
      </c>
      <c r="N108" s="119">
        <f t="shared" si="65"/>
        <v>0</v>
      </c>
      <c r="O108" s="119">
        <f t="shared" si="66"/>
        <v>55.169224162138057</v>
      </c>
      <c r="P108" s="220">
        <f t="shared" si="67"/>
        <v>2</v>
      </c>
      <c r="Q108" s="221">
        <f t="shared" si="68"/>
        <v>0</v>
      </c>
      <c r="R108" s="221">
        <f t="shared" si="69"/>
        <v>668</v>
      </c>
      <c r="T108">
        <v>516</v>
      </c>
      <c r="U108">
        <v>1003</v>
      </c>
      <c r="V108" t="s">
        <v>426</v>
      </c>
      <c r="W108">
        <v>1210.82</v>
      </c>
      <c r="X108">
        <v>670.48699999999997</v>
      </c>
      <c r="Y108">
        <v>1.806</v>
      </c>
      <c r="Z108">
        <v>20.190000000000001</v>
      </c>
      <c r="AA108">
        <v>65.657751000000005</v>
      </c>
      <c r="AB108">
        <v>0.871919</v>
      </c>
      <c r="AC108">
        <v>22.637475999999999</v>
      </c>
      <c r="AD108" s="1">
        <v>304</v>
      </c>
      <c r="AE108">
        <v>0</v>
      </c>
      <c r="AF108">
        <v>668</v>
      </c>
      <c r="AG108">
        <v>92</v>
      </c>
      <c r="AH108">
        <v>18.441386999999999</v>
      </c>
      <c r="AI108">
        <v>2255</v>
      </c>
      <c r="AJ108">
        <v>54.6</v>
      </c>
      <c r="AK108">
        <v>2</v>
      </c>
      <c r="AL108">
        <v>363</v>
      </c>
      <c r="AM108" t="s">
        <v>427</v>
      </c>
      <c r="AN108" t="s">
        <v>788</v>
      </c>
      <c r="AO108">
        <v>913.57</v>
      </c>
      <c r="AR108" t="s">
        <v>116</v>
      </c>
      <c r="AS108" t="s">
        <v>121</v>
      </c>
      <c r="AT108" t="s">
        <v>274</v>
      </c>
      <c r="AU108" t="s">
        <v>426</v>
      </c>
      <c r="AV108" t="s">
        <v>48</v>
      </c>
      <c r="AW108">
        <v>4</v>
      </c>
      <c r="BB108">
        <v>0.706364469484976</v>
      </c>
      <c r="BC108" t="s">
        <v>69</v>
      </c>
      <c r="BF108" t="s">
        <v>116</v>
      </c>
      <c r="BG108" t="s">
        <v>121</v>
      </c>
      <c r="BH108" t="s">
        <v>426</v>
      </c>
      <c r="BI108">
        <v>1003</v>
      </c>
      <c r="BJ108">
        <v>4</v>
      </c>
      <c r="BK108" t="s">
        <v>274</v>
      </c>
      <c r="BL108" t="s">
        <v>258</v>
      </c>
      <c r="BM108">
        <v>0.706364469484976</v>
      </c>
      <c r="BN108" t="s">
        <v>69</v>
      </c>
      <c r="BO108" t="s">
        <v>186</v>
      </c>
      <c r="BP108">
        <v>1210.8200000000002</v>
      </c>
    </row>
    <row r="109" spans="1:68" ht="16.5">
      <c r="A109" s="125" t="str">
        <f t="shared" si="53"/>
        <v>선진여객</v>
      </c>
      <c r="B109" s="126" t="str">
        <f t="shared" si="52"/>
        <v>윤덕호</v>
      </c>
      <c r="C109" s="127" t="str">
        <f t="shared" si="54"/>
        <v>A</v>
      </c>
      <c r="D109" s="128">
        <f t="shared" si="55"/>
        <v>0.97110303973604784</v>
      </c>
      <c r="E109" s="129">
        <f t="shared" si="56"/>
        <v>5487</v>
      </c>
      <c r="F109" s="130" t="str">
        <f t="shared" si="57"/>
        <v>80</v>
      </c>
      <c r="G109" s="131" t="str">
        <f t="shared" si="58"/>
        <v>78바1146</v>
      </c>
      <c r="H109" s="132">
        <f t="shared" si="59"/>
        <v>3</v>
      </c>
      <c r="I109" s="133">
        <f t="shared" si="60"/>
        <v>2792.6639999999998</v>
      </c>
      <c r="J109" s="134">
        <f t="shared" si="61"/>
        <v>8.0418082515658941E-3</v>
      </c>
      <c r="K109" s="134">
        <f t="shared" si="62"/>
        <v>0.34777271340814458</v>
      </c>
      <c r="L109" s="134">
        <f t="shared" si="63"/>
        <v>0.20697083501631419</v>
      </c>
      <c r="M109" s="135">
        <f t="shared" si="64"/>
        <v>9.5069999999999997</v>
      </c>
      <c r="N109" s="136">
        <f t="shared" si="65"/>
        <v>0.35808102943998987</v>
      </c>
      <c r="O109" s="136">
        <f t="shared" si="66"/>
        <v>9.6681877948797261</v>
      </c>
      <c r="P109" s="218">
        <f t="shared" si="67"/>
        <v>6</v>
      </c>
      <c r="Q109" s="219">
        <f t="shared" si="68"/>
        <v>10</v>
      </c>
      <c r="R109" s="219">
        <f t="shared" si="69"/>
        <v>270</v>
      </c>
      <c r="T109">
        <v>516</v>
      </c>
      <c r="U109">
        <v>5487</v>
      </c>
      <c r="V109" t="s">
        <v>428</v>
      </c>
      <c r="W109">
        <v>2792.6640000000002</v>
      </c>
      <c r="X109">
        <v>1065.6469999999999</v>
      </c>
      <c r="Y109">
        <v>2.621</v>
      </c>
      <c r="Z109">
        <v>9.5069999999999997</v>
      </c>
      <c r="AA109">
        <v>181.131899</v>
      </c>
      <c r="AB109">
        <v>1.456628</v>
      </c>
      <c r="AC109">
        <v>62.992731999999997</v>
      </c>
      <c r="AD109" s="1">
        <v>578</v>
      </c>
      <c r="AE109">
        <v>10</v>
      </c>
      <c r="AF109">
        <v>270</v>
      </c>
      <c r="AG109">
        <v>78</v>
      </c>
      <c r="AH109">
        <v>15.417847</v>
      </c>
      <c r="AI109">
        <v>715</v>
      </c>
      <c r="AJ109">
        <v>0</v>
      </c>
      <c r="AK109">
        <v>6</v>
      </c>
      <c r="AL109">
        <v>2390</v>
      </c>
      <c r="AM109" t="s">
        <v>429</v>
      </c>
      <c r="AN109" t="s">
        <v>789</v>
      </c>
      <c r="AO109">
        <v>2248.694</v>
      </c>
      <c r="AR109" t="s">
        <v>116</v>
      </c>
      <c r="AS109" t="s">
        <v>120</v>
      </c>
      <c r="AT109" t="s">
        <v>235</v>
      </c>
      <c r="AU109" t="s">
        <v>428</v>
      </c>
      <c r="AV109" t="s">
        <v>48</v>
      </c>
      <c r="AW109">
        <v>3</v>
      </c>
      <c r="BB109">
        <v>0.97110303973604784</v>
      </c>
      <c r="BC109" t="s">
        <v>597</v>
      </c>
      <c r="BF109" t="s">
        <v>116</v>
      </c>
      <c r="BG109" t="s">
        <v>120</v>
      </c>
      <c r="BH109" t="s">
        <v>428</v>
      </c>
      <c r="BI109">
        <v>5487</v>
      </c>
      <c r="BJ109">
        <v>3</v>
      </c>
      <c r="BK109" t="s">
        <v>235</v>
      </c>
      <c r="BL109" t="s">
        <v>245</v>
      </c>
      <c r="BM109">
        <v>0.97110303973604784</v>
      </c>
      <c r="BN109" t="s">
        <v>597</v>
      </c>
      <c r="BO109" t="s">
        <v>598</v>
      </c>
      <c r="BP109">
        <v>2792.6639999999998</v>
      </c>
    </row>
    <row r="110" spans="1:68" ht="16.5">
      <c r="A110" s="108" t="str">
        <f t="shared" si="53"/>
        <v>선진여객</v>
      </c>
      <c r="B110" s="109" t="str">
        <f t="shared" si="52"/>
        <v>윤재길</v>
      </c>
      <c r="C110" s="110" t="str">
        <f t="shared" si="54"/>
        <v>D</v>
      </c>
      <c r="D110" s="111">
        <f t="shared" si="55"/>
        <v>0.84762196717430094</v>
      </c>
      <c r="E110" s="112">
        <f t="shared" si="56"/>
        <v>9953</v>
      </c>
      <c r="F110" s="113" t="str">
        <f t="shared" si="57"/>
        <v>72</v>
      </c>
      <c r="G110" s="114" t="str">
        <f t="shared" si="58"/>
        <v>70바3737</v>
      </c>
      <c r="H110" s="115">
        <f t="shared" si="59"/>
        <v>4</v>
      </c>
      <c r="I110" s="116">
        <f t="shared" si="60"/>
        <v>1037.4180000000001</v>
      </c>
      <c r="J110" s="117">
        <f t="shared" si="61"/>
        <v>6.9682152045360607E-3</v>
      </c>
      <c r="K110" s="117">
        <f t="shared" si="62"/>
        <v>0.35094540448994888</v>
      </c>
      <c r="L110" s="117">
        <f t="shared" si="63"/>
        <v>0.24676649142390047</v>
      </c>
      <c r="M110" s="118">
        <f t="shared" si="64"/>
        <v>14.64</v>
      </c>
      <c r="N110" s="119">
        <f t="shared" si="65"/>
        <v>0</v>
      </c>
      <c r="O110" s="119">
        <f t="shared" si="66"/>
        <v>6.7475212498722801</v>
      </c>
      <c r="P110" s="220">
        <f t="shared" si="67"/>
        <v>0</v>
      </c>
      <c r="Q110" s="221">
        <f t="shared" si="68"/>
        <v>0</v>
      </c>
      <c r="R110" s="221">
        <f t="shared" si="69"/>
        <v>70</v>
      </c>
      <c r="T110">
        <v>516</v>
      </c>
      <c r="U110">
        <v>9953</v>
      </c>
      <c r="V110" t="s">
        <v>790</v>
      </c>
      <c r="W110">
        <v>1037.4179999999999</v>
      </c>
      <c r="X110">
        <v>572.12400000000002</v>
      </c>
      <c r="Y110">
        <v>1.8129999999999999</v>
      </c>
      <c r="Z110">
        <v>14.64</v>
      </c>
      <c r="AA110">
        <v>56.284427000000001</v>
      </c>
      <c r="AB110">
        <v>0.392202</v>
      </c>
      <c r="AC110">
        <v>19.752761</v>
      </c>
      <c r="AD110" s="1">
        <v>256</v>
      </c>
      <c r="AE110">
        <v>0</v>
      </c>
      <c r="AF110">
        <v>70</v>
      </c>
      <c r="AG110">
        <v>80</v>
      </c>
      <c r="AH110">
        <v>18.431705000000001</v>
      </c>
      <c r="AI110">
        <v>346.8</v>
      </c>
      <c r="AJ110">
        <v>0</v>
      </c>
      <c r="AK110">
        <v>0</v>
      </c>
      <c r="AL110">
        <v>0</v>
      </c>
      <c r="AM110" t="s">
        <v>791</v>
      </c>
      <c r="AN110" t="s">
        <v>792</v>
      </c>
      <c r="AO110">
        <v>671.18100000000004</v>
      </c>
      <c r="AR110" t="s">
        <v>116</v>
      </c>
      <c r="AS110" t="s">
        <v>119</v>
      </c>
      <c r="AT110" t="s">
        <v>645</v>
      </c>
      <c r="AU110" t="s">
        <v>790</v>
      </c>
      <c r="AV110" t="s">
        <v>48</v>
      </c>
      <c r="AW110">
        <v>4</v>
      </c>
      <c r="BB110">
        <v>0.84762196717430094</v>
      </c>
      <c r="BC110" t="s">
        <v>66</v>
      </c>
      <c r="BF110" t="s">
        <v>116</v>
      </c>
      <c r="BG110" t="s">
        <v>119</v>
      </c>
      <c r="BH110" t="s">
        <v>790</v>
      </c>
      <c r="BI110">
        <v>9953</v>
      </c>
      <c r="BJ110">
        <v>4</v>
      </c>
      <c r="BK110" t="s">
        <v>645</v>
      </c>
      <c r="BL110" t="s">
        <v>225</v>
      </c>
      <c r="BM110">
        <v>0.84762196717430094</v>
      </c>
      <c r="BN110" t="s">
        <v>66</v>
      </c>
      <c r="BO110" t="s">
        <v>177</v>
      </c>
      <c r="BP110">
        <v>1037.4180000000001</v>
      </c>
    </row>
    <row r="111" spans="1:68" ht="16.5">
      <c r="A111" s="125" t="str">
        <f t="shared" si="53"/>
        <v>선진여객</v>
      </c>
      <c r="B111" s="126" t="str">
        <f t="shared" si="52"/>
        <v>윤재원</v>
      </c>
      <c r="C111" s="127" t="str">
        <f t="shared" si="54"/>
        <v>F</v>
      </c>
      <c r="D111" s="128">
        <f t="shared" si="55"/>
        <v>0.69911505704585908</v>
      </c>
      <c r="E111" s="129">
        <f t="shared" si="56"/>
        <v>3718</v>
      </c>
      <c r="F111" s="130" t="str">
        <f t="shared" si="57"/>
        <v>87</v>
      </c>
      <c r="G111" s="131" t="str">
        <f t="shared" si="58"/>
        <v>73아1091</v>
      </c>
      <c r="H111" s="132">
        <f t="shared" si="59"/>
        <v>2</v>
      </c>
      <c r="I111" s="133">
        <f t="shared" si="60"/>
        <v>1473.568</v>
      </c>
      <c r="J111" s="134">
        <f t="shared" si="61"/>
        <v>1.7428219301012543E-2</v>
      </c>
      <c r="K111" s="134">
        <f t="shared" si="62"/>
        <v>0.37050108937365928</v>
      </c>
      <c r="L111" s="134">
        <f t="shared" si="63"/>
        <v>0.2395546048774132</v>
      </c>
      <c r="M111" s="135">
        <f t="shared" si="64"/>
        <v>18.024999999999999</v>
      </c>
      <c r="N111" s="136">
        <f t="shared" si="65"/>
        <v>0</v>
      </c>
      <c r="O111" s="136">
        <f t="shared" si="66"/>
        <v>65.758756976264408</v>
      </c>
      <c r="P111" s="218">
        <f t="shared" si="67"/>
        <v>2</v>
      </c>
      <c r="Q111" s="219">
        <f t="shared" si="68"/>
        <v>0</v>
      </c>
      <c r="R111" s="219">
        <f t="shared" si="69"/>
        <v>969</v>
      </c>
      <c r="T111">
        <v>516</v>
      </c>
      <c r="U111">
        <v>3718</v>
      </c>
      <c r="V111" t="s">
        <v>431</v>
      </c>
      <c r="W111">
        <v>1473.568</v>
      </c>
      <c r="X111">
        <v>852.36099999999999</v>
      </c>
      <c r="Y111">
        <v>1.7290000000000001</v>
      </c>
      <c r="Z111">
        <v>18.024999999999999</v>
      </c>
      <c r="AA111">
        <v>91.516349000000005</v>
      </c>
      <c r="AB111">
        <v>1.594967</v>
      </c>
      <c r="AC111">
        <v>33.906906999999997</v>
      </c>
      <c r="AD111" s="1">
        <v>353</v>
      </c>
      <c r="AE111">
        <v>0</v>
      </c>
      <c r="AF111">
        <v>969</v>
      </c>
      <c r="AG111">
        <v>78</v>
      </c>
      <c r="AH111">
        <v>16.101690999999999</v>
      </c>
      <c r="AI111">
        <v>1387.4</v>
      </c>
      <c r="AJ111">
        <v>0</v>
      </c>
      <c r="AK111">
        <v>2</v>
      </c>
      <c r="AL111">
        <v>7</v>
      </c>
      <c r="AM111" t="s">
        <v>432</v>
      </c>
      <c r="AN111" t="s">
        <v>793</v>
      </c>
      <c r="AO111">
        <v>1385.4359999999999</v>
      </c>
      <c r="AR111" t="s">
        <v>116</v>
      </c>
      <c r="AS111" t="s">
        <v>121</v>
      </c>
      <c r="AT111" t="s">
        <v>255</v>
      </c>
      <c r="AU111" t="s">
        <v>431</v>
      </c>
      <c r="AV111" t="s">
        <v>48</v>
      </c>
      <c r="AW111">
        <v>2</v>
      </c>
      <c r="BB111">
        <v>0.69911505704585908</v>
      </c>
      <c r="BC111" t="s">
        <v>69</v>
      </c>
      <c r="BF111" t="s">
        <v>116</v>
      </c>
      <c r="BG111" t="s">
        <v>121</v>
      </c>
      <c r="BH111" t="s">
        <v>431</v>
      </c>
      <c r="BI111">
        <v>3718</v>
      </c>
      <c r="BJ111">
        <v>2</v>
      </c>
      <c r="BK111" t="s">
        <v>255</v>
      </c>
      <c r="BL111" t="s">
        <v>252</v>
      </c>
      <c r="BM111">
        <v>0.69911505704585908</v>
      </c>
      <c r="BN111" t="s">
        <v>69</v>
      </c>
      <c r="BO111" t="s">
        <v>186</v>
      </c>
      <c r="BP111">
        <v>1473.568</v>
      </c>
    </row>
    <row r="112" spans="1:68" ht="16.5">
      <c r="A112" s="108" t="str">
        <f t="shared" si="53"/>
        <v>선진여객</v>
      </c>
      <c r="B112" s="109" t="str">
        <f t="shared" si="52"/>
        <v>윤하식</v>
      </c>
      <c r="C112" s="110" t="str">
        <f t="shared" si="54"/>
        <v>F</v>
      </c>
      <c r="D112" s="111">
        <f t="shared" si="55"/>
        <v>0.76719999999999999</v>
      </c>
      <c r="E112" s="112">
        <f t="shared" si="56"/>
        <v>5377</v>
      </c>
      <c r="F112" s="113" t="str">
        <f t="shared" si="57"/>
        <v>87</v>
      </c>
      <c r="G112" s="114" t="str">
        <f t="shared" si="58"/>
        <v>78바1156</v>
      </c>
      <c r="H112" s="115">
        <f t="shared" si="59"/>
        <v>1</v>
      </c>
      <c r="I112" s="116">
        <f t="shared" si="60"/>
        <v>1535.9929999999999</v>
      </c>
      <c r="J112" s="117">
        <f t="shared" si="61"/>
        <v>9.3153834512271702E-3</v>
      </c>
      <c r="K112" s="117">
        <f t="shared" si="62"/>
        <v>0.38596193419626462</v>
      </c>
      <c r="L112" s="117">
        <f t="shared" si="63"/>
        <v>0.21744890764476141</v>
      </c>
      <c r="M112" s="118">
        <f t="shared" si="64"/>
        <v>13.345000000000001</v>
      </c>
      <c r="N112" s="119">
        <f t="shared" si="65"/>
        <v>6.5104463366695037E-2</v>
      </c>
      <c r="O112" s="119">
        <f t="shared" si="66"/>
        <v>42.643423505185247</v>
      </c>
      <c r="P112" s="220">
        <f t="shared" si="67"/>
        <v>0</v>
      </c>
      <c r="Q112" s="221">
        <f t="shared" si="68"/>
        <v>1</v>
      </c>
      <c r="R112" s="221">
        <f t="shared" si="69"/>
        <v>655</v>
      </c>
      <c r="T112">
        <v>516</v>
      </c>
      <c r="U112">
        <v>5377</v>
      </c>
      <c r="V112" t="s">
        <v>433</v>
      </c>
      <c r="W112">
        <v>1535.9929999999999</v>
      </c>
      <c r="X112">
        <v>800.71500000000003</v>
      </c>
      <c r="Y112">
        <v>1.9179999999999999</v>
      </c>
      <c r="Z112">
        <v>13.345000000000001</v>
      </c>
      <c r="AA112">
        <v>99.563587999999996</v>
      </c>
      <c r="AB112">
        <v>0.92747299999999999</v>
      </c>
      <c r="AC112">
        <v>38.427754999999998</v>
      </c>
      <c r="AD112" s="1">
        <v>334</v>
      </c>
      <c r="AE112">
        <v>1</v>
      </c>
      <c r="AF112">
        <v>655</v>
      </c>
      <c r="AG112">
        <v>95</v>
      </c>
      <c r="AH112">
        <v>15.427256</v>
      </c>
      <c r="AI112">
        <v>1009.4</v>
      </c>
      <c r="AJ112">
        <v>34.1</v>
      </c>
      <c r="AK112">
        <v>0</v>
      </c>
      <c r="AL112">
        <v>0</v>
      </c>
      <c r="AM112" t="s">
        <v>434</v>
      </c>
      <c r="AN112" t="s">
        <v>794</v>
      </c>
      <c r="AO112">
        <v>1535.9929999999999</v>
      </c>
      <c r="AR112" t="s">
        <v>116</v>
      </c>
      <c r="AS112" t="s">
        <v>121</v>
      </c>
      <c r="AT112" t="s">
        <v>262</v>
      </c>
      <c r="AU112" t="s">
        <v>433</v>
      </c>
      <c r="AV112" t="s">
        <v>48</v>
      </c>
      <c r="AW112">
        <v>1</v>
      </c>
      <c r="BB112">
        <v>0.76719999999999999</v>
      </c>
      <c r="BC112" t="s">
        <v>69</v>
      </c>
      <c r="BF112" t="s">
        <v>116</v>
      </c>
      <c r="BG112" t="s">
        <v>121</v>
      </c>
      <c r="BH112" t="s">
        <v>433</v>
      </c>
      <c r="BI112">
        <v>5377</v>
      </c>
      <c r="BJ112">
        <v>1</v>
      </c>
      <c r="BK112" t="s">
        <v>262</v>
      </c>
      <c r="BL112" t="s">
        <v>174</v>
      </c>
      <c r="BM112">
        <v>0.76719999999999999</v>
      </c>
      <c r="BN112" t="s">
        <v>69</v>
      </c>
      <c r="BO112" t="s">
        <v>186</v>
      </c>
      <c r="BP112">
        <v>1535.9929999999999</v>
      </c>
    </row>
    <row r="113" spans="1:68" ht="16.5">
      <c r="A113" s="125" t="str">
        <f t="shared" si="53"/>
        <v>선진여객</v>
      </c>
      <c r="B113" s="126" t="str">
        <f t="shared" si="52"/>
        <v>이상우</v>
      </c>
      <c r="C113" s="127" t="str">
        <f t="shared" si="54"/>
        <v>F</v>
      </c>
      <c r="D113" s="128">
        <f t="shared" si="55"/>
        <v>0.79151515151515162</v>
      </c>
      <c r="E113" s="129">
        <f t="shared" si="56"/>
        <v>1207</v>
      </c>
      <c r="F113" s="130" t="str">
        <f t="shared" si="57"/>
        <v>300</v>
      </c>
      <c r="G113" s="131" t="str">
        <f t="shared" si="58"/>
        <v>78바1195</v>
      </c>
      <c r="H113" s="132">
        <f t="shared" si="59"/>
        <v>1</v>
      </c>
      <c r="I113" s="133">
        <f t="shared" si="60"/>
        <v>2671.5450000000001</v>
      </c>
      <c r="J113" s="134">
        <f t="shared" si="61"/>
        <v>1.8041071009389762E-2</v>
      </c>
      <c r="K113" s="134">
        <f t="shared" si="62"/>
        <v>0.35192794752575612</v>
      </c>
      <c r="L113" s="134">
        <f t="shared" si="63"/>
        <v>0.23319839269037204</v>
      </c>
      <c r="M113" s="135">
        <f t="shared" si="64"/>
        <v>13.119</v>
      </c>
      <c r="N113" s="136">
        <f t="shared" si="65"/>
        <v>0</v>
      </c>
      <c r="O113" s="136">
        <f t="shared" si="66"/>
        <v>12.988738726092953</v>
      </c>
      <c r="P113" s="218">
        <f t="shared" si="67"/>
        <v>1</v>
      </c>
      <c r="Q113" s="219">
        <f t="shared" si="68"/>
        <v>0</v>
      </c>
      <c r="R113" s="219">
        <f t="shared" si="69"/>
        <v>347</v>
      </c>
      <c r="T113">
        <v>516</v>
      </c>
      <c r="U113">
        <v>1207</v>
      </c>
      <c r="V113" t="s">
        <v>435</v>
      </c>
      <c r="W113">
        <v>2671.5450000000001</v>
      </c>
      <c r="X113">
        <v>1022.779</v>
      </c>
      <c r="Y113">
        <v>2.6120000000000001</v>
      </c>
      <c r="Z113">
        <v>13.119</v>
      </c>
      <c r="AA113">
        <v>159.77133499999999</v>
      </c>
      <c r="AB113">
        <v>2.8824459999999998</v>
      </c>
      <c r="AC113">
        <v>56.227997999999999</v>
      </c>
      <c r="AD113" s="1">
        <v>623</v>
      </c>
      <c r="AE113">
        <v>0</v>
      </c>
      <c r="AF113">
        <v>347</v>
      </c>
      <c r="AG113">
        <v>82</v>
      </c>
      <c r="AH113">
        <v>16.721053000000001</v>
      </c>
      <c r="AI113">
        <v>1357.9</v>
      </c>
      <c r="AJ113">
        <v>7.7</v>
      </c>
      <c r="AK113">
        <v>1</v>
      </c>
      <c r="AL113">
        <v>98</v>
      </c>
      <c r="AM113" t="s">
        <v>436</v>
      </c>
      <c r="AN113" t="s">
        <v>795</v>
      </c>
      <c r="AO113">
        <v>2671.5450000000001</v>
      </c>
      <c r="AR113" t="s">
        <v>116</v>
      </c>
      <c r="AS113" t="s">
        <v>117</v>
      </c>
      <c r="AT113" t="s">
        <v>204</v>
      </c>
      <c r="AU113" t="s">
        <v>435</v>
      </c>
      <c r="AV113" t="s">
        <v>48</v>
      </c>
      <c r="AW113">
        <v>1</v>
      </c>
      <c r="BB113">
        <v>0.79151515151515162</v>
      </c>
      <c r="BC113" t="s">
        <v>69</v>
      </c>
      <c r="BF113" t="s">
        <v>116</v>
      </c>
      <c r="BG113" t="s">
        <v>117</v>
      </c>
      <c r="BH113" t="s">
        <v>435</v>
      </c>
      <c r="BI113">
        <v>1207</v>
      </c>
      <c r="BJ113">
        <v>1</v>
      </c>
      <c r="BK113" t="s">
        <v>204</v>
      </c>
      <c r="BL113" t="s">
        <v>174</v>
      </c>
      <c r="BM113">
        <v>0.79151515151515162</v>
      </c>
      <c r="BN113" t="s">
        <v>69</v>
      </c>
      <c r="BO113" t="s">
        <v>186</v>
      </c>
      <c r="BP113">
        <v>2671.5450000000001</v>
      </c>
    </row>
    <row r="114" spans="1:68" ht="16.5">
      <c r="A114" s="108" t="str">
        <f t="shared" si="53"/>
        <v>선진여객</v>
      </c>
      <c r="B114" s="109" t="str">
        <f t="shared" si="52"/>
        <v>이수규</v>
      </c>
      <c r="C114" s="110" t="str">
        <f t="shared" si="54"/>
        <v>F</v>
      </c>
      <c r="D114" s="111">
        <f t="shared" si="55"/>
        <v>0.72642537209476998</v>
      </c>
      <c r="E114" s="112">
        <f t="shared" si="56"/>
        <v>9041</v>
      </c>
      <c r="F114" s="113" t="str">
        <f t="shared" si="57"/>
        <v>87</v>
      </c>
      <c r="G114" s="114" t="str">
        <f t="shared" si="58"/>
        <v>73아1419</v>
      </c>
      <c r="H114" s="115">
        <f t="shared" si="59"/>
        <v>7</v>
      </c>
      <c r="I114" s="116">
        <f t="shared" si="60"/>
        <v>1026.1680000000001</v>
      </c>
      <c r="J114" s="117">
        <f t="shared" si="61"/>
        <v>1.7359655306174376E-2</v>
      </c>
      <c r="K114" s="117">
        <f t="shared" si="62"/>
        <v>0.38275337957614003</v>
      </c>
      <c r="L114" s="117">
        <f t="shared" si="63"/>
        <v>0.28747729416625734</v>
      </c>
      <c r="M114" s="118">
        <f t="shared" si="64"/>
        <v>16.552</v>
      </c>
      <c r="N114" s="119">
        <f t="shared" si="65"/>
        <v>0</v>
      </c>
      <c r="O114" s="119">
        <f t="shared" si="66"/>
        <v>42.190004756284466</v>
      </c>
      <c r="P114" s="220">
        <f t="shared" si="67"/>
        <v>2</v>
      </c>
      <c r="Q114" s="221">
        <f t="shared" si="68"/>
        <v>0</v>
      </c>
      <c r="R114" s="221">
        <f t="shared" si="69"/>
        <v>479</v>
      </c>
      <c r="T114">
        <v>516</v>
      </c>
      <c r="U114">
        <v>9041</v>
      </c>
      <c r="V114" t="s">
        <v>438</v>
      </c>
      <c r="W114">
        <v>1135.3399999999999</v>
      </c>
      <c r="X114">
        <v>624.875</v>
      </c>
      <c r="Y114">
        <v>1.8169999999999999</v>
      </c>
      <c r="Z114">
        <v>16.552</v>
      </c>
      <c r="AA114">
        <v>71.924700000000001</v>
      </c>
      <c r="AB114">
        <v>1.248588</v>
      </c>
      <c r="AC114">
        <v>27.529422</v>
      </c>
      <c r="AD114" s="1">
        <v>295</v>
      </c>
      <c r="AE114">
        <v>0</v>
      </c>
      <c r="AF114">
        <v>479</v>
      </c>
      <c r="AG114">
        <v>85</v>
      </c>
      <c r="AH114">
        <v>15.785119</v>
      </c>
      <c r="AI114">
        <v>1878</v>
      </c>
      <c r="AJ114">
        <v>30.7</v>
      </c>
      <c r="AK114">
        <v>2</v>
      </c>
      <c r="AL114">
        <v>100</v>
      </c>
      <c r="AM114" t="s">
        <v>602</v>
      </c>
      <c r="AN114" t="s">
        <v>796</v>
      </c>
      <c r="AO114">
        <v>229.37100000000001</v>
      </c>
      <c r="AR114" t="s">
        <v>116</v>
      </c>
      <c r="AS114" t="s">
        <v>121</v>
      </c>
      <c r="AT114" t="s">
        <v>260</v>
      </c>
      <c r="AU114" t="s">
        <v>438</v>
      </c>
      <c r="AV114" t="s">
        <v>48</v>
      </c>
      <c r="AW114">
        <v>7</v>
      </c>
      <c r="BB114">
        <v>0.72642537209476998</v>
      </c>
      <c r="BC114" t="s">
        <v>69</v>
      </c>
      <c r="BF114" t="s">
        <v>116</v>
      </c>
      <c r="BG114" t="s">
        <v>121</v>
      </c>
      <c r="BH114" t="s">
        <v>438</v>
      </c>
      <c r="BI114">
        <v>9041</v>
      </c>
      <c r="BJ114">
        <v>7</v>
      </c>
      <c r="BK114" t="s">
        <v>260</v>
      </c>
      <c r="BL114" t="s">
        <v>259</v>
      </c>
      <c r="BM114">
        <v>0.72642537209476998</v>
      </c>
      <c r="BN114" t="s">
        <v>69</v>
      </c>
      <c r="BO114" t="s">
        <v>186</v>
      </c>
      <c r="BP114">
        <v>1026.1680000000001</v>
      </c>
    </row>
    <row r="115" spans="1:68" ht="16.5">
      <c r="A115" s="125" t="str">
        <f t="shared" si="53"/>
        <v>선진여객</v>
      </c>
      <c r="B115" s="126" t="str">
        <f t="shared" si="52"/>
        <v>이정식</v>
      </c>
      <c r="C115" s="127" t="str">
        <f t="shared" si="54"/>
        <v>D</v>
      </c>
      <c r="D115" s="128">
        <f t="shared" si="55"/>
        <v>0.8180952380952381</v>
      </c>
      <c r="E115" s="129">
        <f t="shared" si="56"/>
        <v>5260</v>
      </c>
      <c r="F115" s="130" t="str">
        <f t="shared" si="57"/>
        <v>87</v>
      </c>
      <c r="G115" s="131" t="str">
        <f t="shared" si="58"/>
        <v>71바5757</v>
      </c>
      <c r="H115" s="132">
        <f t="shared" si="59"/>
        <v>1</v>
      </c>
      <c r="I115" s="133">
        <f t="shared" si="60"/>
        <v>485.05700000000002</v>
      </c>
      <c r="J115" s="134">
        <f t="shared" si="61"/>
        <v>1.1230630791616675E-2</v>
      </c>
      <c r="K115" s="134">
        <f t="shared" si="62"/>
        <v>0.36791273139226682</v>
      </c>
      <c r="L115" s="134">
        <f t="shared" si="63"/>
        <v>0.28450264608076986</v>
      </c>
      <c r="M115" s="135">
        <f t="shared" si="64"/>
        <v>21.132999999999999</v>
      </c>
      <c r="N115" s="136">
        <f t="shared" si="65"/>
        <v>0</v>
      </c>
      <c r="O115" s="136">
        <f t="shared" si="66"/>
        <v>31.748846011912001</v>
      </c>
      <c r="P115" s="218">
        <f t="shared" si="67"/>
        <v>4</v>
      </c>
      <c r="Q115" s="219">
        <f t="shared" si="68"/>
        <v>0</v>
      </c>
      <c r="R115" s="219">
        <f t="shared" si="69"/>
        <v>154</v>
      </c>
      <c r="T115">
        <v>516</v>
      </c>
      <c r="U115">
        <v>5260</v>
      </c>
      <c r="V115" t="s">
        <v>439</v>
      </c>
      <c r="W115">
        <v>485.05700000000002</v>
      </c>
      <c r="X115">
        <v>282.32299999999998</v>
      </c>
      <c r="Y115">
        <v>1.718</v>
      </c>
      <c r="Z115">
        <v>21.132999999999999</v>
      </c>
      <c r="AA115">
        <v>25.697488</v>
      </c>
      <c r="AB115">
        <v>0.28859899999999999</v>
      </c>
      <c r="AC115">
        <v>9.4544329999999999</v>
      </c>
      <c r="AD115" s="1">
        <v>138</v>
      </c>
      <c r="AE115">
        <v>0</v>
      </c>
      <c r="AF115">
        <v>154</v>
      </c>
      <c r="AG115">
        <v>81</v>
      </c>
      <c r="AH115">
        <v>18.875658000000001</v>
      </c>
      <c r="AI115">
        <v>718.1</v>
      </c>
      <c r="AJ115">
        <v>0</v>
      </c>
      <c r="AK115">
        <v>4</v>
      </c>
      <c r="AL115">
        <v>235</v>
      </c>
      <c r="AM115" t="s">
        <v>440</v>
      </c>
      <c r="AN115" t="s">
        <v>797</v>
      </c>
      <c r="AO115">
        <v>485.05700000000002</v>
      </c>
      <c r="AR115" t="s">
        <v>116</v>
      </c>
      <c r="AS115" t="s">
        <v>121</v>
      </c>
      <c r="AT115" t="s">
        <v>253</v>
      </c>
      <c r="AU115" t="s">
        <v>439</v>
      </c>
      <c r="AV115" t="s">
        <v>48</v>
      </c>
      <c r="AW115">
        <v>1</v>
      </c>
      <c r="BB115">
        <v>0.8180952380952381</v>
      </c>
      <c r="BC115" t="s">
        <v>66</v>
      </c>
      <c r="BF115" t="s">
        <v>116</v>
      </c>
      <c r="BG115" t="s">
        <v>121</v>
      </c>
      <c r="BH115" t="s">
        <v>439</v>
      </c>
      <c r="BI115">
        <v>5260</v>
      </c>
      <c r="BJ115">
        <v>1</v>
      </c>
      <c r="BK115" t="s">
        <v>253</v>
      </c>
      <c r="BL115" t="s">
        <v>174</v>
      </c>
      <c r="BM115">
        <v>0.8180952380952381</v>
      </c>
      <c r="BN115" t="s">
        <v>66</v>
      </c>
      <c r="BO115" t="s">
        <v>177</v>
      </c>
      <c r="BP115">
        <v>485.05700000000002</v>
      </c>
    </row>
    <row r="116" spans="1:68" ht="16.5">
      <c r="A116" s="108" t="str">
        <f t="shared" si="53"/>
        <v>선진여객</v>
      </c>
      <c r="B116" s="109" t="str">
        <f t="shared" si="52"/>
        <v>이제성</v>
      </c>
      <c r="C116" s="110" t="str">
        <f t="shared" si="54"/>
        <v>D</v>
      </c>
      <c r="D116" s="111">
        <f t="shared" si="55"/>
        <v>0.83190476190476192</v>
      </c>
      <c r="E116" s="112">
        <f t="shared" si="56"/>
        <v>5929</v>
      </c>
      <c r="F116" s="113" t="str">
        <f t="shared" si="57"/>
        <v>72</v>
      </c>
      <c r="G116" s="114" t="str">
        <f t="shared" si="58"/>
        <v>70바3741</v>
      </c>
      <c r="H116" s="115">
        <f t="shared" si="59"/>
        <v>1</v>
      </c>
      <c r="I116" s="116">
        <f t="shared" si="60"/>
        <v>1629.2360000000001</v>
      </c>
      <c r="J116" s="117">
        <f t="shared" si="61"/>
        <v>2.7556516144026037E-2</v>
      </c>
      <c r="K116" s="117">
        <f t="shared" si="62"/>
        <v>0.34952998220101583</v>
      </c>
      <c r="L116" s="117">
        <f t="shared" si="63"/>
        <v>0.17922510919228399</v>
      </c>
      <c r="M116" s="118">
        <f t="shared" si="64"/>
        <v>11.3</v>
      </c>
      <c r="N116" s="119">
        <f t="shared" si="65"/>
        <v>2.8847877164511462</v>
      </c>
      <c r="O116" s="119">
        <f t="shared" si="66"/>
        <v>45.113169608331752</v>
      </c>
      <c r="P116" s="220">
        <f t="shared" si="67"/>
        <v>12</v>
      </c>
      <c r="Q116" s="221">
        <f t="shared" si="68"/>
        <v>47</v>
      </c>
      <c r="R116" s="221">
        <f t="shared" si="69"/>
        <v>735</v>
      </c>
      <c r="T116">
        <v>516</v>
      </c>
      <c r="U116">
        <v>5929</v>
      </c>
      <c r="V116" t="s">
        <v>441</v>
      </c>
      <c r="W116">
        <v>1629.2360000000001</v>
      </c>
      <c r="X116">
        <v>932.39400000000001</v>
      </c>
      <c r="Y116">
        <v>1.7470000000000001</v>
      </c>
      <c r="Z116">
        <v>11.3</v>
      </c>
      <c r="AA116">
        <v>83.423862</v>
      </c>
      <c r="AB116">
        <v>2.2988710000000001</v>
      </c>
      <c r="AC116">
        <v>29.159141000000002</v>
      </c>
      <c r="AD116" s="1">
        <v>292</v>
      </c>
      <c r="AE116">
        <v>47</v>
      </c>
      <c r="AF116">
        <v>735</v>
      </c>
      <c r="AG116">
        <v>88</v>
      </c>
      <c r="AH116">
        <v>19.529616000000001</v>
      </c>
      <c r="AI116">
        <v>2664.7</v>
      </c>
      <c r="AJ116">
        <v>9.9</v>
      </c>
      <c r="AK116">
        <v>12</v>
      </c>
      <c r="AL116">
        <v>2484</v>
      </c>
      <c r="AM116" t="s">
        <v>442</v>
      </c>
      <c r="AN116" t="s">
        <v>798</v>
      </c>
      <c r="AO116">
        <v>1629.2360000000001</v>
      </c>
      <c r="AR116" t="s">
        <v>116</v>
      </c>
      <c r="AS116" t="s">
        <v>119</v>
      </c>
      <c r="AT116" t="s">
        <v>210</v>
      </c>
      <c r="AU116" t="s">
        <v>441</v>
      </c>
      <c r="AV116" t="s">
        <v>212</v>
      </c>
      <c r="AW116">
        <v>1</v>
      </c>
      <c r="BB116">
        <v>0.83190476190476192</v>
      </c>
      <c r="BC116" t="s">
        <v>66</v>
      </c>
      <c r="BF116" t="s">
        <v>116</v>
      </c>
      <c r="BG116" t="s">
        <v>119</v>
      </c>
      <c r="BH116" t="s">
        <v>441</v>
      </c>
      <c r="BI116">
        <v>5929</v>
      </c>
      <c r="BJ116">
        <v>1</v>
      </c>
      <c r="BK116" t="s">
        <v>210</v>
      </c>
      <c r="BL116" t="s">
        <v>174</v>
      </c>
      <c r="BM116">
        <v>0.83190476190476192</v>
      </c>
      <c r="BN116" t="s">
        <v>66</v>
      </c>
      <c r="BO116" t="s">
        <v>177</v>
      </c>
      <c r="BP116">
        <v>1629.2360000000001</v>
      </c>
    </row>
    <row r="117" spans="1:68" ht="16.5">
      <c r="A117" s="125" t="str">
        <f t="shared" si="53"/>
        <v>선진여객</v>
      </c>
      <c r="B117" s="126" t="str">
        <f t="shared" si="52"/>
        <v>이종성</v>
      </c>
      <c r="C117" s="127" t="str">
        <f t="shared" si="54"/>
        <v>A</v>
      </c>
      <c r="D117" s="128">
        <f t="shared" si="55"/>
        <v>0.96036472815912</v>
      </c>
      <c r="E117" s="129">
        <f t="shared" si="56"/>
        <v>3928</v>
      </c>
      <c r="F117" s="130" t="str">
        <f t="shared" si="57"/>
        <v>80</v>
      </c>
      <c r="G117" s="131" t="str">
        <f t="shared" si="58"/>
        <v>78바1149</v>
      </c>
      <c r="H117" s="132">
        <f t="shared" si="59"/>
        <v>3</v>
      </c>
      <c r="I117" s="133">
        <f t="shared" si="60"/>
        <v>2180.0210000000002</v>
      </c>
      <c r="J117" s="134">
        <f t="shared" si="61"/>
        <v>2.3626405438533345E-2</v>
      </c>
      <c r="K117" s="134">
        <f t="shared" si="62"/>
        <v>0.31587777017290425</v>
      </c>
      <c r="L117" s="134">
        <f t="shared" si="63"/>
        <v>0.19586967281507836</v>
      </c>
      <c r="M117" s="135">
        <f t="shared" si="64"/>
        <v>8.9749999999999996</v>
      </c>
      <c r="N117" s="136">
        <f t="shared" si="65"/>
        <v>0.13761335326586302</v>
      </c>
      <c r="O117" s="136">
        <f t="shared" si="66"/>
        <v>26.926346122353866</v>
      </c>
      <c r="P117" s="218">
        <f t="shared" si="67"/>
        <v>4</v>
      </c>
      <c r="Q117" s="219">
        <f t="shared" si="68"/>
        <v>3</v>
      </c>
      <c r="R117" s="219">
        <f t="shared" si="69"/>
        <v>587</v>
      </c>
      <c r="T117">
        <v>516</v>
      </c>
      <c r="U117">
        <v>3928</v>
      </c>
      <c r="V117" t="s">
        <v>443</v>
      </c>
      <c r="W117">
        <v>2180.0210000000002</v>
      </c>
      <c r="X117">
        <v>842.39300000000003</v>
      </c>
      <c r="Y117">
        <v>2.5880000000000001</v>
      </c>
      <c r="Z117">
        <v>8.9749999999999996</v>
      </c>
      <c r="AA117">
        <v>137.34467599999999</v>
      </c>
      <c r="AB117">
        <v>3.244961</v>
      </c>
      <c r="AC117">
        <v>43.384129999999999</v>
      </c>
      <c r="AD117" s="1">
        <v>427</v>
      </c>
      <c r="AE117">
        <v>3</v>
      </c>
      <c r="AF117">
        <v>587</v>
      </c>
      <c r="AG117">
        <v>83</v>
      </c>
      <c r="AH117">
        <v>15.872628000000001</v>
      </c>
      <c r="AI117">
        <v>453.4</v>
      </c>
      <c r="AJ117">
        <v>7.2</v>
      </c>
      <c r="AK117">
        <v>4</v>
      </c>
      <c r="AL117">
        <v>221</v>
      </c>
      <c r="AM117" t="s">
        <v>444</v>
      </c>
      <c r="AN117" t="s">
        <v>799</v>
      </c>
      <c r="AO117">
        <v>1918.8019999999999</v>
      </c>
      <c r="AR117" t="s">
        <v>116</v>
      </c>
      <c r="AS117" t="s">
        <v>120</v>
      </c>
      <c r="AT117" t="s">
        <v>238</v>
      </c>
      <c r="AU117" t="s">
        <v>443</v>
      </c>
      <c r="AV117" t="s">
        <v>48</v>
      </c>
      <c r="AW117">
        <v>3</v>
      </c>
      <c r="BB117">
        <v>0.96036472815912</v>
      </c>
      <c r="BC117" t="s">
        <v>597</v>
      </c>
      <c r="BF117" t="s">
        <v>116</v>
      </c>
      <c r="BG117" t="s">
        <v>120</v>
      </c>
      <c r="BH117" t="s">
        <v>443</v>
      </c>
      <c r="BI117">
        <v>3928</v>
      </c>
      <c r="BJ117">
        <v>3</v>
      </c>
      <c r="BK117" t="s">
        <v>238</v>
      </c>
      <c r="BL117" t="s">
        <v>593</v>
      </c>
      <c r="BM117">
        <v>0.96036472815912</v>
      </c>
      <c r="BN117" t="s">
        <v>597</v>
      </c>
      <c r="BO117" t="s">
        <v>598</v>
      </c>
      <c r="BP117">
        <v>2180.0210000000002</v>
      </c>
    </row>
    <row r="118" spans="1:68" ht="16.5">
      <c r="A118" s="108" t="str">
        <f t="shared" si="53"/>
        <v>선진여객</v>
      </c>
      <c r="B118" s="109" t="str">
        <f t="shared" si="52"/>
        <v>이종직</v>
      </c>
      <c r="C118" s="110" t="str">
        <f t="shared" si="54"/>
        <v>D</v>
      </c>
      <c r="D118" s="111">
        <f t="shared" si="55"/>
        <v>0.81221753593119217</v>
      </c>
      <c r="E118" s="112">
        <f t="shared" si="56"/>
        <v>1069</v>
      </c>
      <c r="F118" s="113" t="str">
        <f t="shared" si="57"/>
        <v>87</v>
      </c>
      <c r="G118" s="114" t="str">
        <f t="shared" si="58"/>
        <v>73아1418</v>
      </c>
      <c r="H118" s="115">
        <f t="shared" si="59"/>
        <v>2</v>
      </c>
      <c r="I118" s="116">
        <f t="shared" si="60"/>
        <v>2245.2250000000004</v>
      </c>
      <c r="J118" s="117">
        <f t="shared" si="61"/>
        <v>1.4189714791787884E-2</v>
      </c>
      <c r="K118" s="117">
        <f t="shared" si="62"/>
        <v>0.3514497210796852</v>
      </c>
      <c r="L118" s="117">
        <f t="shared" si="63"/>
        <v>0.18572748833635824</v>
      </c>
      <c r="M118" s="118">
        <f t="shared" si="64"/>
        <v>11.765000000000001</v>
      </c>
      <c r="N118" s="119">
        <f t="shared" si="65"/>
        <v>4.4538966027903665E-2</v>
      </c>
      <c r="O118" s="119">
        <f t="shared" si="66"/>
        <v>15.365943279626764</v>
      </c>
      <c r="P118" s="220">
        <f t="shared" si="67"/>
        <v>5</v>
      </c>
      <c r="Q118" s="221">
        <f t="shared" si="68"/>
        <v>1</v>
      </c>
      <c r="R118" s="221">
        <f t="shared" si="69"/>
        <v>345</v>
      </c>
      <c r="T118">
        <v>516</v>
      </c>
      <c r="U118">
        <v>1069</v>
      </c>
      <c r="V118" t="s">
        <v>445</v>
      </c>
      <c r="W118">
        <v>2245.2249999999999</v>
      </c>
      <c r="X118">
        <v>1106.0540000000001</v>
      </c>
      <c r="Y118">
        <v>2.0299999999999998</v>
      </c>
      <c r="Z118">
        <v>11.765000000000001</v>
      </c>
      <c r="AA118">
        <v>142.92218199999999</v>
      </c>
      <c r="AB118">
        <v>2.028025</v>
      </c>
      <c r="AC118">
        <v>50.229961000000003</v>
      </c>
      <c r="AD118" s="1">
        <v>417</v>
      </c>
      <c r="AE118">
        <v>1</v>
      </c>
      <c r="AF118">
        <v>345</v>
      </c>
      <c r="AG118">
        <v>92</v>
      </c>
      <c r="AH118">
        <v>15.709422</v>
      </c>
      <c r="AI118">
        <v>1561</v>
      </c>
      <c r="AJ118">
        <v>60.3</v>
      </c>
      <c r="AK118">
        <v>5</v>
      </c>
      <c r="AL118">
        <v>413</v>
      </c>
      <c r="AM118" t="s">
        <v>446</v>
      </c>
      <c r="AN118" t="s">
        <v>800</v>
      </c>
      <c r="AO118">
        <v>2188.1860000000001</v>
      </c>
      <c r="AR118" t="s">
        <v>116</v>
      </c>
      <c r="AS118" t="s">
        <v>121</v>
      </c>
      <c r="AT118" t="s">
        <v>259</v>
      </c>
      <c r="AU118" t="s">
        <v>445</v>
      </c>
      <c r="AV118" t="s">
        <v>48</v>
      </c>
      <c r="AW118">
        <v>2</v>
      </c>
      <c r="BB118">
        <v>0.81221753593119217</v>
      </c>
      <c r="BC118" t="s">
        <v>66</v>
      </c>
      <c r="BF118" t="s">
        <v>116</v>
      </c>
      <c r="BG118" t="s">
        <v>121</v>
      </c>
      <c r="BH118" t="s">
        <v>445</v>
      </c>
      <c r="BI118">
        <v>1069</v>
      </c>
      <c r="BJ118">
        <v>2</v>
      </c>
      <c r="BK118" t="s">
        <v>259</v>
      </c>
      <c r="BL118" t="s">
        <v>261</v>
      </c>
      <c r="BM118">
        <v>0.81221753593119217</v>
      </c>
      <c r="BN118" t="s">
        <v>66</v>
      </c>
      <c r="BO118" t="s">
        <v>177</v>
      </c>
      <c r="BP118">
        <v>2245.2250000000004</v>
      </c>
    </row>
    <row r="119" spans="1:68" ht="16.5">
      <c r="A119" s="125" t="str">
        <f t="shared" si="53"/>
        <v>선진여객</v>
      </c>
      <c r="B119" s="126" t="str">
        <f t="shared" si="52"/>
        <v>이종호</v>
      </c>
      <c r="C119" s="127" t="str">
        <f t="shared" si="54"/>
        <v>C</v>
      </c>
      <c r="D119" s="128">
        <f t="shared" si="55"/>
        <v>0.86242033662267548</v>
      </c>
      <c r="E119" s="129">
        <f t="shared" si="56"/>
        <v>5599</v>
      </c>
      <c r="F119" s="130" t="str">
        <f t="shared" si="57"/>
        <v>80</v>
      </c>
      <c r="G119" s="131" t="str">
        <f t="shared" si="58"/>
        <v>78바1137</v>
      </c>
      <c r="H119" s="132">
        <f t="shared" si="59"/>
        <v>2</v>
      </c>
      <c r="I119" s="133">
        <f t="shared" si="60"/>
        <v>2338.0899999999997</v>
      </c>
      <c r="J119" s="134">
        <f t="shared" si="61"/>
        <v>1.6178840143988217E-2</v>
      </c>
      <c r="K119" s="134">
        <f t="shared" si="62"/>
        <v>0.37404539213136578</v>
      </c>
      <c r="L119" s="134">
        <f t="shared" si="63"/>
        <v>0.17835070506267939</v>
      </c>
      <c r="M119" s="135">
        <f t="shared" si="64"/>
        <v>12.287000000000001</v>
      </c>
      <c r="N119" s="136">
        <f t="shared" si="65"/>
        <v>0.12830985975732329</v>
      </c>
      <c r="O119" s="136">
        <f t="shared" si="66"/>
        <v>11.975586910683505</v>
      </c>
      <c r="P119" s="218">
        <f t="shared" si="67"/>
        <v>4</v>
      </c>
      <c r="Q119" s="219">
        <f t="shared" si="68"/>
        <v>3</v>
      </c>
      <c r="R119" s="219">
        <f t="shared" si="69"/>
        <v>280</v>
      </c>
      <c r="T119">
        <v>516</v>
      </c>
      <c r="U119">
        <v>5599</v>
      </c>
      <c r="V119" t="s">
        <v>447</v>
      </c>
      <c r="W119">
        <v>2338.09</v>
      </c>
      <c r="X119">
        <v>1033.944</v>
      </c>
      <c r="Y119">
        <v>2.2610000000000001</v>
      </c>
      <c r="Z119">
        <v>12.287000000000001</v>
      </c>
      <c r="AA119">
        <v>155.84331</v>
      </c>
      <c r="AB119">
        <v>2.5213640000000002</v>
      </c>
      <c r="AC119">
        <v>58.292471999999997</v>
      </c>
      <c r="AD119" s="1">
        <v>417</v>
      </c>
      <c r="AE119">
        <v>3</v>
      </c>
      <c r="AF119">
        <v>280</v>
      </c>
      <c r="AG119">
        <v>86</v>
      </c>
      <c r="AH119">
        <v>15.002825</v>
      </c>
      <c r="AI119">
        <v>580.6</v>
      </c>
      <c r="AJ119">
        <v>7.3</v>
      </c>
      <c r="AK119">
        <v>4</v>
      </c>
      <c r="AL119">
        <v>369</v>
      </c>
      <c r="AM119" t="s">
        <v>448</v>
      </c>
      <c r="AN119" t="s">
        <v>801</v>
      </c>
      <c r="AO119">
        <v>2145.7649999999999</v>
      </c>
      <c r="AR119" t="s">
        <v>116</v>
      </c>
      <c r="AS119" t="s">
        <v>120</v>
      </c>
      <c r="AT119" t="s">
        <v>228</v>
      </c>
      <c r="AU119" t="s">
        <v>447</v>
      </c>
      <c r="AV119" t="s">
        <v>48</v>
      </c>
      <c r="AW119">
        <v>2</v>
      </c>
      <c r="BB119">
        <v>0.86242033662267548</v>
      </c>
      <c r="BC119" t="s">
        <v>68</v>
      </c>
      <c r="BF119" t="s">
        <v>116</v>
      </c>
      <c r="BG119" t="s">
        <v>120</v>
      </c>
      <c r="BH119" t="s">
        <v>447</v>
      </c>
      <c r="BI119">
        <v>5599</v>
      </c>
      <c r="BJ119">
        <v>2</v>
      </c>
      <c r="BK119" t="s">
        <v>228</v>
      </c>
      <c r="BL119" t="s">
        <v>593</v>
      </c>
      <c r="BM119">
        <v>0.86242033662267548</v>
      </c>
      <c r="BN119" t="s">
        <v>68</v>
      </c>
      <c r="BO119" t="s">
        <v>176</v>
      </c>
      <c r="BP119">
        <v>2338.0899999999997</v>
      </c>
    </row>
    <row r="120" spans="1:68" ht="16.5">
      <c r="A120" s="108" t="str">
        <f t="shared" si="53"/>
        <v>선진여객</v>
      </c>
      <c r="B120" s="109" t="str">
        <f t="shared" si="52"/>
        <v>이주홍</v>
      </c>
      <c r="C120" s="110" t="str">
        <f t="shared" si="54"/>
        <v>F</v>
      </c>
      <c r="D120" s="111">
        <f t="shared" si="55"/>
        <v>0.72669050307111416</v>
      </c>
      <c r="E120" s="112">
        <f t="shared" si="56"/>
        <v>6058</v>
      </c>
      <c r="F120" s="113" t="str">
        <f t="shared" si="57"/>
        <v>87</v>
      </c>
      <c r="G120" s="114" t="str">
        <f t="shared" si="58"/>
        <v>78바1196</v>
      </c>
      <c r="H120" s="115">
        <f t="shared" si="59"/>
        <v>5</v>
      </c>
      <c r="I120" s="116">
        <f t="shared" si="60"/>
        <v>2126.7249999999999</v>
      </c>
      <c r="J120" s="117">
        <f t="shared" si="61"/>
        <v>1.7329886991346018E-2</v>
      </c>
      <c r="K120" s="117">
        <f t="shared" si="62"/>
        <v>0.33237388243909416</v>
      </c>
      <c r="L120" s="117">
        <f t="shared" si="63"/>
        <v>0.20971211604697365</v>
      </c>
      <c r="M120" s="118">
        <f t="shared" si="64"/>
        <v>14.965999999999999</v>
      </c>
      <c r="N120" s="119">
        <f t="shared" si="65"/>
        <v>0.32914457675533981</v>
      </c>
      <c r="O120" s="119">
        <f t="shared" si="66"/>
        <v>22.993099719051596</v>
      </c>
      <c r="P120" s="220">
        <f t="shared" si="67"/>
        <v>1</v>
      </c>
      <c r="Q120" s="221">
        <f t="shared" si="68"/>
        <v>7</v>
      </c>
      <c r="R120" s="221">
        <f t="shared" si="69"/>
        <v>489</v>
      </c>
      <c r="T120">
        <v>516</v>
      </c>
      <c r="U120">
        <v>6058</v>
      </c>
      <c r="V120" t="s">
        <v>449</v>
      </c>
      <c r="W120">
        <v>2126.7249999999999</v>
      </c>
      <c r="X120">
        <v>1119.0530000000001</v>
      </c>
      <c r="Y120">
        <v>1.9</v>
      </c>
      <c r="Z120">
        <v>14.965999999999999</v>
      </c>
      <c r="AA120">
        <v>133.69383199999999</v>
      </c>
      <c r="AB120">
        <v>2.3168989999999998</v>
      </c>
      <c r="AC120">
        <v>44.436337999999999</v>
      </c>
      <c r="AD120" s="1">
        <v>446</v>
      </c>
      <c r="AE120">
        <v>7</v>
      </c>
      <c r="AF120">
        <v>489</v>
      </c>
      <c r="AG120">
        <v>81</v>
      </c>
      <c r="AH120">
        <v>15.907427</v>
      </c>
      <c r="AI120">
        <v>741.8</v>
      </c>
      <c r="AJ120">
        <v>0</v>
      </c>
      <c r="AK120">
        <v>1</v>
      </c>
      <c r="AL120">
        <v>511</v>
      </c>
      <c r="AM120" t="s">
        <v>450</v>
      </c>
      <c r="AN120" t="s">
        <v>802</v>
      </c>
      <c r="AO120">
        <v>1663.934</v>
      </c>
      <c r="AR120" t="s">
        <v>116</v>
      </c>
      <c r="AS120" t="s">
        <v>121</v>
      </c>
      <c r="AT120" t="s">
        <v>274</v>
      </c>
      <c r="AU120" t="s">
        <v>449</v>
      </c>
      <c r="AV120" t="s">
        <v>48</v>
      </c>
      <c r="AW120">
        <v>5</v>
      </c>
      <c r="BB120">
        <v>0.72669050307111416</v>
      </c>
      <c r="BC120" t="s">
        <v>69</v>
      </c>
      <c r="BF120" t="s">
        <v>116</v>
      </c>
      <c r="BG120" t="s">
        <v>121</v>
      </c>
      <c r="BH120" t="s">
        <v>449</v>
      </c>
      <c r="BI120">
        <v>6058</v>
      </c>
      <c r="BJ120">
        <v>5</v>
      </c>
      <c r="BK120" t="s">
        <v>274</v>
      </c>
      <c r="BL120" t="s">
        <v>249</v>
      </c>
      <c r="BM120">
        <v>0.72669050307111416</v>
      </c>
      <c r="BN120" t="s">
        <v>69</v>
      </c>
      <c r="BO120" t="s">
        <v>186</v>
      </c>
      <c r="BP120">
        <v>2126.7249999999999</v>
      </c>
    </row>
    <row r="121" spans="1:68" ht="16.5">
      <c r="A121" s="125" t="str">
        <f t="shared" si="53"/>
        <v>선진여객</v>
      </c>
      <c r="B121" s="126" t="str">
        <f t="shared" si="52"/>
        <v>이철용</v>
      </c>
      <c r="C121" s="127" t="str">
        <f t="shared" si="54"/>
        <v>F</v>
      </c>
      <c r="D121" s="128">
        <f t="shared" si="55"/>
        <v>0.78380952380952373</v>
      </c>
      <c r="E121" s="129">
        <f t="shared" si="56"/>
        <v>6342</v>
      </c>
      <c r="F121" s="130" t="str">
        <f t="shared" si="57"/>
        <v>87</v>
      </c>
      <c r="G121" s="131" t="str">
        <f t="shared" si="58"/>
        <v>71바5759</v>
      </c>
      <c r="H121" s="132">
        <f t="shared" si="59"/>
        <v>1</v>
      </c>
      <c r="I121" s="133">
        <f t="shared" si="60"/>
        <v>1494.8489999999999</v>
      </c>
      <c r="J121" s="134">
        <f t="shared" si="61"/>
        <v>6.0633603594566435E-3</v>
      </c>
      <c r="K121" s="134">
        <f t="shared" si="62"/>
        <v>0.37899897443474811</v>
      </c>
      <c r="L121" s="134">
        <f t="shared" si="63"/>
        <v>0.21875119159192669</v>
      </c>
      <c r="M121" s="135">
        <f t="shared" si="64"/>
        <v>16.783000000000001</v>
      </c>
      <c r="N121" s="136">
        <f t="shared" si="65"/>
        <v>6.6896388866032622E-2</v>
      </c>
      <c r="O121" s="136">
        <f t="shared" si="66"/>
        <v>41.944035819002458</v>
      </c>
      <c r="P121" s="218">
        <f t="shared" si="67"/>
        <v>7</v>
      </c>
      <c r="Q121" s="219">
        <f t="shared" si="68"/>
        <v>1</v>
      </c>
      <c r="R121" s="219">
        <f t="shared" si="69"/>
        <v>627</v>
      </c>
      <c r="T121">
        <v>516</v>
      </c>
      <c r="U121">
        <v>6342</v>
      </c>
      <c r="V121" t="s">
        <v>538</v>
      </c>
      <c r="W121">
        <v>1494.8489999999999</v>
      </c>
      <c r="X121">
        <v>908.42499999999995</v>
      </c>
      <c r="Y121">
        <v>1.6459999999999999</v>
      </c>
      <c r="Z121">
        <v>16.783000000000001</v>
      </c>
      <c r="AA121">
        <v>93.178859000000003</v>
      </c>
      <c r="AB121">
        <v>0.56497699999999995</v>
      </c>
      <c r="AC121">
        <v>35.314692000000001</v>
      </c>
      <c r="AD121" s="1">
        <v>327</v>
      </c>
      <c r="AE121">
        <v>1</v>
      </c>
      <c r="AF121">
        <v>627</v>
      </c>
      <c r="AG121">
        <v>78</v>
      </c>
      <c r="AH121">
        <v>16.042791000000001</v>
      </c>
      <c r="AI121">
        <v>1407.8</v>
      </c>
      <c r="AJ121">
        <v>0</v>
      </c>
      <c r="AK121">
        <v>7</v>
      </c>
      <c r="AL121">
        <v>491</v>
      </c>
      <c r="AM121" t="s">
        <v>603</v>
      </c>
      <c r="AN121" t="s">
        <v>803</v>
      </c>
      <c r="AO121">
        <v>1494.8489999999999</v>
      </c>
      <c r="AR121" t="s">
        <v>116</v>
      </c>
      <c r="AS121" t="s">
        <v>121</v>
      </c>
      <c r="AT121" t="s">
        <v>254</v>
      </c>
      <c r="AU121" t="s">
        <v>538</v>
      </c>
      <c r="AV121" t="s">
        <v>48</v>
      </c>
      <c r="AW121">
        <v>1</v>
      </c>
      <c r="BB121">
        <v>0.78380952380952373</v>
      </c>
      <c r="BC121" t="s">
        <v>69</v>
      </c>
      <c r="BF121" t="s">
        <v>116</v>
      </c>
      <c r="BG121" t="s">
        <v>121</v>
      </c>
      <c r="BH121" t="s">
        <v>538</v>
      </c>
      <c r="BI121">
        <v>6342</v>
      </c>
      <c r="BJ121">
        <v>1</v>
      </c>
      <c r="BK121" t="s">
        <v>254</v>
      </c>
      <c r="BL121" t="s">
        <v>174</v>
      </c>
      <c r="BM121">
        <v>0.78380952380952373</v>
      </c>
      <c r="BN121" t="s">
        <v>69</v>
      </c>
      <c r="BO121" t="s">
        <v>186</v>
      </c>
      <c r="BP121">
        <v>1494.8489999999999</v>
      </c>
    </row>
    <row r="122" spans="1:68" ht="16.5">
      <c r="A122" s="108" t="str">
        <f t="shared" si="53"/>
        <v>선진여객</v>
      </c>
      <c r="B122" s="109" t="str">
        <f t="shared" si="52"/>
        <v>이하경</v>
      </c>
      <c r="C122" s="110" t="str">
        <f t="shared" si="54"/>
        <v>D</v>
      </c>
      <c r="D122" s="111">
        <f t="shared" si="55"/>
        <v>0.84758620689655184</v>
      </c>
      <c r="E122" s="112">
        <f t="shared" si="56"/>
        <v>5046</v>
      </c>
      <c r="F122" s="113" t="str">
        <f t="shared" si="57"/>
        <v>595</v>
      </c>
      <c r="G122" s="114" t="str">
        <f t="shared" si="58"/>
        <v>73아1094</v>
      </c>
      <c r="H122" s="115">
        <f t="shared" si="59"/>
        <v>1</v>
      </c>
      <c r="I122" s="116">
        <f t="shared" si="60"/>
        <v>2165.0790000000002</v>
      </c>
      <c r="J122" s="117">
        <f t="shared" si="61"/>
        <v>9.9531159187950229E-3</v>
      </c>
      <c r="K122" s="117">
        <f t="shared" si="62"/>
        <v>0.28201036758830833</v>
      </c>
      <c r="L122" s="117">
        <f t="shared" si="63"/>
        <v>0.14872436525410851</v>
      </c>
      <c r="M122" s="118">
        <f t="shared" si="64"/>
        <v>6.766</v>
      </c>
      <c r="N122" s="119">
        <f t="shared" si="65"/>
        <v>4.6187691072704505E-2</v>
      </c>
      <c r="O122" s="119">
        <f t="shared" si="66"/>
        <v>11.08504585744908</v>
      </c>
      <c r="P122" s="220">
        <f t="shared" si="67"/>
        <v>1</v>
      </c>
      <c r="Q122" s="221">
        <f t="shared" si="68"/>
        <v>1</v>
      </c>
      <c r="R122" s="221">
        <f t="shared" si="69"/>
        <v>240</v>
      </c>
      <c r="T122">
        <v>516</v>
      </c>
      <c r="U122">
        <v>5046</v>
      </c>
      <c r="V122" t="s">
        <v>451</v>
      </c>
      <c r="W122">
        <v>2165.0790000000002</v>
      </c>
      <c r="X122">
        <v>880.89700000000005</v>
      </c>
      <c r="Y122">
        <v>2.4580000000000002</v>
      </c>
      <c r="Z122">
        <v>6.766</v>
      </c>
      <c r="AA122">
        <v>146.402997</v>
      </c>
      <c r="AB122">
        <v>1.457166</v>
      </c>
      <c r="AC122">
        <v>41.287163</v>
      </c>
      <c r="AD122" s="1">
        <v>322</v>
      </c>
      <c r="AE122">
        <v>1</v>
      </c>
      <c r="AF122">
        <v>240</v>
      </c>
      <c r="AG122">
        <v>75</v>
      </c>
      <c r="AH122">
        <v>14.788487999999999</v>
      </c>
      <c r="AI122">
        <v>74.900000000000006</v>
      </c>
      <c r="AJ122">
        <v>0</v>
      </c>
      <c r="AK122">
        <v>1</v>
      </c>
      <c r="AL122">
        <v>66</v>
      </c>
      <c r="AM122" t="s">
        <v>452</v>
      </c>
      <c r="AN122" t="s">
        <v>804</v>
      </c>
      <c r="AO122">
        <v>2165.0790000000002</v>
      </c>
      <c r="AR122" t="s">
        <v>116</v>
      </c>
      <c r="AS122" t="s">
        <v>118</v>
      </c>
      <c r="AT122" t="s">
        <v>207</v>
      </c>
      <c r="AU122" t="s">
        <v>451</v>
      </c>
      <c r="AV122" t="s">
        <v>48</v>
      </c>
      <c r="AW122">
        <v>1</v>
      </c>
      <c r="BB122">
        <v>0.84758620689655184</v>
      </c>
      <c r="BC122" t="s">
        <v>66</v>
      </c>
      <c r="BF122" t="s">
        <v>116</v>
      </c>
      <c r="BG122" t="s">
        <v>118</v>
      </c>
      <c r="BH122" t="s">
        <v>451</v>
      </c>
      <c r="BI122">
        <v>5046</v>
      </c>
      <c r="BJ122">
        <v>1</v>
      </c>
      <c r="BK122" t="s">
        <v>207</v>
      </c>
      <c r="BL122" t="s">
        <v>174</v>
      </c>
      <c r="BM122">
        <v>0.84758620689655184</v>
      </c>
      <c r="BN122" t="s">
        <v>66</v>
      </c>
      <c r="BO122" t="s">
        <v>177</v>
      </c>
      <c r="BP122">
        <v>2165.0790000000002</v>
      </c>
    </row>
    <row r="123" spans="1:68" ht="16.5">
      <c r="A123" s="125" t="str">
        <f t="shared" si="53"/>
        <v>선진여객</v>
      </c>
      <c r="B123" s="126" t="str">
        <f t="shared" si="52"/>
        <v>이한중</v>
      </c>
      <c r="C123" s="127" t="str">
        <f t="shared" si="54"/>
        <v>F</v>
      </c>
      <c r="D123" s="128">
        <f t="shared" si="55"/>
        <v>0.78325355493783111</v>
      </c>
      <c r="E123" s="129">
        <f t="shared" si="56"/>
        <v>8965</v>
      </c>
      <c r="F123" s="130" t="str">
        <f t="shared" si="57"/>
        <v>87</v>
      </c>
      <c r="G123" s="131" t="str">
        <f t="shared" si="58"/>
        <v>78바1194</v>
      </c>
      <c r="H123" s="132">
        <f t="shared" si="59"/>
        <v>4</v>
      </c>
      <c r="I123" s="133">
        <f t="shared" si="60"/>
        <v>2694.7089999999998</v>
      </c>
      <c r="J123" s="134">
        <f t="shared" si="61"/>
        <v>1.7979056349344401E-2</v>
      </c>
      <c r="K123" s="134">
        <f t="shared" si="62"/>
        <v>0.39430649794626255</v>
      </c>
      <c r="L123" s="134">
        <f t="shared" si="63"/>
        <v>0.25976830893428571</v>
      </c>
      <c r="M123" s="135">
        <f t="shared" si="64"/>
        <v>16.7</v>
      </c>
      <c r="N123" s="136">
        <f t="shared" si="65"/>
        <v>1.1875122694138773</v>
      </c>
      <c r="O123" s="136">
        <f t="shared" si="66"/>
        <v>66.612016362434687</v>
      </c>
      <c r="P123" s="218">
        <f t="shared" si="67"/>
        <v>11</v>
      </c>
      <c r="Q123" s="219">
        <f t="shared" si="68"/>
        <v>32</v>
      </c>
      <c r="R123" s="219">
        <f t="shared" si="69"/>
        <v>1795</v>
      </c>
      <c r="T123">
        <v>516</v>
      </c>
      <c r="U123">
        <v>8965</v>
      </c>
      <c r="V123" t="s">
        <v>454</v>
      </c>
      <c r="W123">
        <v>2694.7089999999998</v>
      </c>
      <c r="X123">
        <v>1310.7950000000001</v>
      </c>
      <c r="Y123">
        <v>2.056</v>
      </c>
      <c r="Z123">
        <v>16.7</v>
      </c>
      <c r="AA123">
        <v>173.857178</v>
      </c>
      <c r="AB123">
        <v>3.125788</v>
      </c>
      <c r="AC123">
        <v>68.553015000000002</v>
      </c>
      <c r="AD123" s="1">
        <v>700</v>
      </c>
      <c r="AE123">
        <v>32</v>
      </c>
      <c r="AF123">
        <v>1795</v>
      </c>
      <c r="AG123">
        <v>86</v>
      </c>
      <c r="AH123">
        <v>15.499555000000001</v>
      </c>
      <c r="AI123">
        <v>2484</v>
      </c>
      <c r="AJ123">
        <v>8.1</v>
      </c>
      <c r="AK123">
        <v>11</v>
      </c>
      <c r="AL123">
        <v>1165</v>
      </c>
      <c r="AM123" t="s">
        <v>455</v>
      </c>
      <c r="AN123" t="s">
        <v>805</v>
      </c>
      <c r="AO123">
        <v>2311.297</v>
      </c>
      <c r="AR123" t="s">
        <v>116</v>
      </c>
      <c r="AS123" t="s">
        <v>121</v>
      </c>
      <c r="AT123" t="s">
        <v>273</v>
      </c>
      <c r="AU123" t="s">
        <v>454</v>
      </c>
      <c r="AV123" t="s">
        <v>48</v>
      </c>
      <c r="AW123">
        <v>4</v>
      </c>
      <c r="BB123">
        <v>0.78325355493783111</v>
      </c>
      <c r="BC123" t="s">
        <v>69</v>
      </c>
      <c r="BF123" t="s">
        <v>116</v>
      </c>
      <c r="BG123" t="s">
        <v>121</v>
      </c>
      <c r="BH123" t="s">
        <v>454</v>
      </c>
      <c r="BI123">
        <v>8965</v>
      </c>
      <c r="BJ123">
        <v>4</v>
      </c>
      <c r="BK123" t="s">
        <v>273</v>
      </c>
      <c r="BL123" t="s">
        <v>271</v>
      </c>
      <c r="BM123">
        <v>0.78325355493783111</v>
      </c>
      <c r="BN123" t="s">
        <v>69</v>
      </c>
      <c r="BO123" t="s">
        <v>186</v>
      </c>
      <c r="BP123">
        <v>2694.7089999999998</v>
      </c>
    </row>
    <row r="124" spans="1:68" ht="16.5">
      <c r="A124" s="108" t="str">
        <f t="shared" si="53"/>
        <v>선진여객</v>
      </c>
      <c r="B124" s="109" t="str">
        <f t="shared" si="52"/>
        <v>이행남</v>
      </c>
      <c r="C124" s="110" t="str">
        <f t="shared" si="54"/>
        <v>A</v>
      </c>
      <c r="D124" s="111">
        <f t="shared" si="55"/>
        <v>0.98907195096716272</v>
      </c>
      <c r="E124" s="112">
        <f t="shared" si="56"/>
        <v>6580</v>
      </c>
      <c r="F124" s="113" t="str">
        <f t="shared" si="57"/>
        <v>예비</v>
      </c>
      <c r="G124" s="114" t="str">
        <f t="shared" si="58"/>
        <v>78바1167</v>
      </c>
      <c r="H124" s="115">
        <f t="shared" si="59"/>
        <v>2</v>
      </c>
      <c r="I124" s="116">
        <f t="shared" si="60"/>
        <v>2019.2069999999999</v>
      </c>
      <c r="J124" s="117">
        <f t="shared" si="61"/>
        <v>4.5289990646849672E-3</v>
      </c>
      <c r="K124" s="117">
        <f t="shared" si="62"/>
        <v>0.32456393235103681</v>
      </c>
      <c r="L124" s="117">
        <f t="shared" si="63"/>
        <v>0.21245964381066429</v>
      </c>
      <c r="M124" s="118">
        <f t="shared" si="64"/>
        <v>8.0779999999999994</v>
      </c>
      <c r="N124" s="119">
        <f t="shared" si="65"/>
        <v>0.14857317748997501</v>
      </c>
      <c r="O124" s="119">
        <f t="shared" si="66"/>
        <v>2.1295488773563087</v>
      </c>
      <c r="P124" s="220">
        <f t="shared" si="67"/>
        <v>1</v>
      </c>
      <c r="Q124" s="221">
        <f t="shared" si="68"/>
        <v>3</v>
      </c>
      <c r="R124" s="221">
        <f t="shared" si="69"/>
        <v>43</v>
      </c>
      <c r="T124">
        <v>516</v>
      </c>
      <c r="U124">
        <v>6580</v>
      </c>
      <c r="V124" t="s">
        <v>456</v>
      </c>
      <c r="W124">
        <v>2019.2070000000001</v>
      </c>
      <c r="X124">
        <v>705.35199999999998</v>
      </c>
      <c r="Y124">
        <v>2.863</v>
      </c>
      <c r="Z124">
        <v>8.0779999999999994</v>
      </c>
      <c r="AA124">
        <v>131.55246700000001</v>
      </c>
      <c r="AB124">
        <v>0.59580100000000003</v>
      </c>
      <c r="AC124">
        <v>42.697186000000002</v>
      </c>
      <c r="AD124" s="1">
        <v>429</v>
      </c>
      <c r="AE124">
        <v>3</v>
      </c>
      <c r="AF124">
        <v>43</v>
      </c>
      <c r="AG124">
        <v>68</v>
      </c>
      <c r="AH124">
        <v>15.349062</v>
      </c>
      <c r="AI124">
        <v>34.299999999999997</v>
      </c>
      <c r="AJ124">
        <v>0</v>
      </c>
      <c r="AK124">
        <v>1</v>
      </c>
      <c r="AL124">
        <v>45</v>
      </c>
      <c r="AM124" t="s">
        <v>457</v>
      </c>
      <c r="AN124" t="s">
        <v>806</v>
      </c>
      <c r="AO124">
        <v>1960.039</v>
      </c>
      <c r="AR124" t="s">
        <v>116</v>
      </c>
      <c r="AS124" t="s">
        <v>89</v>
      </c>
      <c r="AT124" t="s">
        <v>277</v>
      </c>
      <c r="AU124" t="s">
        <v>456</v>
      </c>
      <c r="AV124" t="s">
        <v>48</v>
      </c>
      <c r="AW124">
        <v>2</v>
      </c>
      <c r="BB124">
        <v>0.98907195096716272</v>
      </c>
      <c r="BC124" t="s">
        <v>597</v>
      </c>
      <c r="BF124" t="s">
        <v>116</v>
      </c>
      <c r="BG124" t="s">
        <v>89</v>
      </c>
      <c r="BH124" t="s">
        <v>456</v>
      </c>
      <c r="BI124">
        <v>6580</v>
      </c>
      <c r="BJ124">
        <v>2</v>
      </c>
      <c r="BK124" t="s">
        <v>277</v>
      </c>
      <c r="BL124" t="s">
        <v>593</v>
      </c>
      <c r="BM124">
        <v>0.98907195096716272</v>
      </c>
      <c r="BN124" t="s">
        <v>597</v>
      </c>
      <c r="BO124" t="s">
        <v>598</v>
      </c>
      <c r="BP124">
        <v>2019.2069999999999</v>
      </c>
    </row>
    <row r="125" spans="1:68" ht="16.5">
      <c r="A125" s="125" t="str">
        <f t="shared" si="53"/>
        <v>선진여객</v>
      </c>
      <c r="B125" s="126" t="str">
        <f t="shared" si="52"/>
        <v>이희권</v>
      </c>
      <c r="C125" s="127" t="str">
        <f t="shared" si="54"/>
        <v>D</v>
      </c>
      <c r="D125" s="128">
        <f t="shared" si="55"/>
        <v>0.8180952380952381</v>
      </c>
      <c r="E125" s="129">
        <f t="shared" si="56"/>
        <v>1681</v>
      </c>
      <c r="F125" s="130" t="str">
        <f t="shared" si="57"/>
        <v>72</v>
      </c>
      <c r="G125" s="131" t="str">
        <f t="shared" si="58"/>
        <v>70바3742</v>
      </c>
      <c r="H125" s="132">
        <f t="shared" si="59"/>
        <v>1</v>
      </c>
      <c r="I125" s="133">
        <f t="shared" si="60"/>
        <v>1635.4880000000001</v>
      </c>
      <c r="J125" s="134">
        <f t="shared" si="61"/>
        <v>1.2887581858134095E-2</v>
      </c>
      <c r="K125" s="134">
        <f t="shared" si="62"/>
        <v>0.30582040892247792</v>
      </c>
      <c r="L125" s="134">
        <f t="shared" si="63"/>
        <v>0.1981060087264474</v>
      </c>
      <c r="M125" s="135">
        <f t="shared" si="64"/>
        <v>15.535</v>
      </c>
      <c r="N125" s="136">
        <f t="shared" si="65"/>
        <v>0</v>
      </c>
      <c r="O125" s="136">
        <f t="shared" si="66"/>
        <v>7.5206910720225402</v>
      </c>
      <c r="P125" s="218">
        <f t="shared" si="67"/>
        <v>6</v>
      </c>
      <c r="Q125" s="219">
        <f t="shared" si="68"/>
        <v>0</v>
      </c>
      <c r="R125" s="219">
        <f t="shared" si="69"/>
        <v>123</v>
      </c>
      <c r="T125">
        <v>516</v>
      </c>
      <c r="U125">
        <v>1681</v>
      </c>
      <c r="V125" t="s">
        <v>458</v>
      </c>
      <c r="W125">
        <v>1635.4880000000001</v>
      </c>
      <c r="X125">
        <v>951.82600000000002</v>
      </c>
      <c r="Y125">
        <v>1.718</v>
      </c>
      <c r="Z125">
        <v>15.535</v>
      </c>
      <c r="AA125">
        <v>85.566633999999993</v>
      </c>
      <c r="AB125">
        <v>1.1027469999999999</v>
      </c>
      <c r="AC125">
        <v>26.168023000000002</v>
      </c>
      <c r="AD125" s="1">
        <v>324</v>
      </c>
      <c r="AE125">
        <v>0</v>
      </c>
      <c r="AF125">
        <v>123</v>
      </c>
      <c r="AG125">
        <v>81</v>
      </c>
      <c r="AH125">
        <v>19.113617999999999</v>
      </c>
      <c r="AI125">
        <v>1501.7</v>
      </c>
      <c r="AJ125">
        <v>0</v>
      </c>
      <c r="AK125">
        <v>6</v>
      </c>
      <c r="AL125">
        <v>487</v>
      </c>
      <c r="AM125" t="s">
        <v>459</v>
      </c>
      <c r="AN125" t="s">
        <v>807</v>
      </c>
      <c r="AO125">
        <v>1635.4880000000001</v>
      </c>
      <c r="AR125" t="s">
        <v>116</v>
      </c>
      <c r="AS125" t="s">
        <v>119</v>
      </c>
      <c r="AT125" t="s">
        <v>213</v>
      </c>
      <c r="AU125" t="s">
        <v>458</v>
      </c>
      <c r="AV125" t="s">
        <v>48</v>
      </c>
      <c r="AW125">
        <v>1</v>
      </c>
      <c r="BB125">
        <v>0.8180952380952381</v>
      </c>
      <c r="BC125" t="s">
        <v>66</v>
      </c>
      <c r="BF125" t="s">
        <v>116</v>
      </c>
      <c r="BG125" t="s">
        <v>119</v>
      </c>
      <c r="BH125" t="s">
        <v>458</v>
      </c>
      <c r="BI125">
        <v>1681</v>
      </c>
      <c r="BJ125">
        <v>1</v>
      </c>
      <c r="BK125" t="s">
        <v>213</v>
      </c>
      <c r="BL125" t="s">
        <v>174</v>
      </c>
      <c r="BM125">
        <v>0.8180952380952381</v>
      </c>
      <c r="BN125" t="s">
        <v>66</v>
      </c>
      <c r="BO125" t="s">
        <v>177</v>
      </c>
      <c r="BP125">
        <v>1635.4880000000001</v>
      </c>
    </row>
    <row r="126" spans="1:68" ht="16.5">
      <c r="A126" s="108" t="str">
        <f t="shared" si="53"/>
        <v>선진여객</v>
      </c>
      <c r="B126" s="109" t="str">
        <f t="shared" si="52"/>
        <v>이희창</v>
      </c>
      <c r="C126" s="110" t="str">
        <f t="shared" si="54"/>
        <v>B</v>
      </c>
      <c r="D126" s="111">
        <f t="shared" si="55"/>
        <v>0.90111111111111097</v>
      </c>
      <c r="E126" s="112">
        <f t="shared" si="56"/>
        <v>8219</v>
      </c>
      <c r="F126" s="113" t="str">
        <f t="shared" si="57"/>
        <v>80</v>
      </c>
      <c r="G126" s="114" t="str">
        <f t="shared" si="58"/>
        <v>78바1164</v>
      </c>
      <c r="H126" s="115">
        <f t="shared" si="59"/>
        <v>1</v>
      </c>
      <c r="I126" s="116">
        <f t="shared" si="60"/>
        <v>2306.7979999999998</v>
      </c>
      <c r="J126" s="117">
        <f t="shared" si="61"/>
        <v>1.3906377777995246E-2</v>
      </c>
      <c r="K126" s="117">
        <f t="shared" si="62"/>
        <v>0.37528609997163359</v>
      </c>
      <c r="L126" s="117">
        <f t="shared" si="63"/>
        <v>0.18293756106949982</v>
      </c>
      <c r="M126" s="118">
        <f t="shared" si="64"/>
        <v>11.108000000000001</v>
      </c>
      <c r="N126" s="119">
        <f t="shared" si="65"/>
        <v>0.26010079772914668</v>
      </c>
      <c r="O126" s="119">
        <f t="shared" si="66"/>
        <v>22.888870200164906</v>
      </c>
      <c r="P126" s="220">
        <f t="shared" si="67"/>
        <v>2</v>
      </c>
      <c r="Q126" s="221">
        <f t="shared" si="68"/>
        <v>6</v>
      </c>
      <c r="R126" s="221">
        <f t="shared" si="69"/>
        <v>528</v>
      </c>
      <c r="T126">
        <v>516</v>
      </c>
      <c r="U126">
        <v>8219</v>
      </c>
      <c r="V126" t="s">
        <v>460</v>
      </c>
      <c r="W126">
        <v>2306.7979999999998</v>
      </c>
      <c r="X126">
        <v>948.3</v>
      </c>
      <c r="Y126">
        <v>2.4329999999999998</v>
      </c>
      <c r="Z126">
        <v>11.108000000000001</v>
      </c>
      <c r="AA126">
        <v>151.74634499999999</v>
      </c>
      <c r="AB126">
        <v>2.110242</v>
      </c>
      <c r="AC126">
        <v>56.948293999999997</v>
      </c>
      <c r="AD126" s="1">
        <v>422</v>
      </c>
      <c r="AE126">
        <v>6</v>
      </c>
      <c r="AF126">
        <v>528</v>
      </c>
      <c r="AG126">
        <v>71</v>
      </c>
      <c r="AH126">
        <v>15.20167</v>
      </c>
      <c r="AI126">
        <v>525.9</v>
      </c>
      <c r="AJ126">
        <v>0</v>
      </c>
      <c r="AK126">
        <v>2</v>
      </c>
      <c r="AL126">
        <v>135</v>
      </c>
      <c r="AM126" t="s">
        <v>461</v>
      </c>
      <c r="AN126" t="s">
        <v>808</v>
      </c>
      <c r="AO126">
        <v>2306.7979999999998</v>
      </c>
      <c r="AR126" t="s">
        <v>116</v>
      </c>
      <c r="AS126" t="s">
        <v>120</v>
      </c>
      <c r="AT126" t="s">
        <v>248</v>
      </c>
      <c r="AU126" t="s">
        <v>460</v>
      </c>
      <c r="AV126" t="s">
        <v>48</v>
      </c>
      <c r="AW126">
        <v>1</v>
      </c>
      <c r="BB126">
        <v>0.90111111111111097</v>
      </c>
      <c r="BC126" t="s">
        <v>67</v>
      </c>
      <c r="BF126" t="s">
        <v>116</v>
      </c>
      <c r="BG126" t="s">
        <v>120</v>
      </c>
      <c r="BH126" t="s">
        <v>460</v>
      </c>
      <c r="BI126">
        <v>8219</v>
      </c>
      <c r="BJ126">
        <v>1</v>
      </c>
      <c r="BK126" t="s">
        <v>248</v>
      </c>
      <c r="BL126" t="s">
        <v>174</v>
      </c>
      <c r="BM126">
        <v>0.90111111111111097</v>
      </c>
      <c r="BN126" t="s">
        <v>67</v>
      </c>
      <c r="BO126" t="s">
        <v>175</v>
      </c>
      <c r="BP126">
        <v>2306.7979999999998</v>
      </c>
    </row>
    <row r="127" spans="1:68" ht="16.5">
      <c r="A127" s="125" t="str">
        <f t="shared" si="53"/>
        <v>선진여객</v>
      </c>
      <c r="B127" s="126" t="str">
        <f t="shared" si="52"/>
        <v>임상필</v>
      </c>
      <c r="C127" s="127" t="str">
        <f t="shared" si="54"/>
        <v>S</v>
      </c>
      <c r="D127" s="128">
        <f t="shared" si="55"/>
        <v>1.0249999999999999</v>
      </c>
      <c r="E127" s="129">
        <f t="shared" si="56"/>
        <v>5278</v>
      </c>
      <c r="F127" s="130" t="str">
        <f t="shared" si="57"/>
        <v>80</v>
      </c>
      <c r="G127" s="131" t="str">
        <f t="shared" si="58"/>
        <v>78바1139</v>
      </c>
      <c r="H127" s="132">
        <f t="shared" si="59"/>
        <v>1</v>
      </c>
      <c r="I127" s="133">
        <f t="shared" si="60"/>
        <v>2314.1759999999999</v>
      </c>
      <c r="J127" s="134">
        <f t="shared" si="61"/>
        <v>4.9151019188316564E-3</v>
      </c>
      <c r="K127" s="134">
        <f t="shared" si="62"/>
        <v>0.3696048930308512</v>
      </c>
      <c r="L127" s="134">
        <f t="shared" si="63"/>
        <v>0.29254473298487238</v>
      </c>
      <c r="M127" s="135">
        <f t="shared" si="64"/>
        <v>9.3130000000000006</v>
      </c>
      <c r="N127" s="136">
        <f t="shared" si="65"/>
        <v>8.6423850217096712E-2</v>
      </c>
      <c r="O127" s="136">
        <f t="shared" si="66"/>
        <v>11.624007854199508</v>
      </c>
      <c r="P127" s="218">
        <f t="shared" si="67"/>
        <v>0</v>
      </c>
      <c r="Q127" s="219">
        <f t="shared" si="68"/>
        <v>2</v>
      </c>
      <c r="R127" s="219">
        <f t="shared" si="69"/>
        <v>269</v>
      </c>
      <c r="T127">
        <v>516</v>
      </c>
      <c r="U127">
        <v>5278</v>
      </c>
      <c r="V127" t="s">
        <v>462</v>
      </c>
      <c r="W127">
        <v>2314.1759999999999</v>
      </c>
      <c r="X127">
        <v>868.30499999999995</v>
      </c>
      <c r="Y127">
        <v>2.665</v>
      </c>
      <c r="Z127">
        <v>9.3130000000000006</v>
      </c>
      <c r="AA127">
        <v>150.60440500000001</v>
      </c>
      <c r="AB127">
        <v>0.74023600000000001</v>
      </c>
      <c r="AC127">
        <v>55.664124999999999</v>
      </c>
      <c r="AD127" s="1">
        <v>677</v>
      </c>
      <c r="AE127">
        <v>2</v>
      </c>
      <c r="AF127">
        <v>269</v>
      </c>
      <c r="AG127">
        <v>66</v>
      </c>
      <c r="AH127">
        <v>15.365925000000001</v>
      </c>
      <c r="AI127">
        <v>14.8</v>
      </c>
      <c r="AJ127">
        <v>0</v>
      </c>
      <c r="AK127">
        <v>0</v>
      </c>
      <c r="AL127">
        <v>0</v>
      </c>
      <c r="AM127" t="s">
        <v>463</v>
      </c>
      <c r="AN127" t="s">
        <v>809</v>
      </c>
      <c r="AO127">
        <v>2314.1759999999999</v>
      </c>
      <c r="AR127" t="s">
        <v>116</v>
      </c>
      <c r="AS127" t="s">
        <v>120</v>
      </c>
      <c r="AT127" t="s">
        <v>230</v>
      </c>
      <c r="AU127" t="s">
        <v>462</v>
      </c>
      <c r="AV127" t="s">
        <v>48</v>
      </c>
      <c r="AW127">
        <v>1</v>
      </c>
      <c r="BB127">
        <v>1.0249999999999999</v>
      </c>
      <c r="BC127" t="s">
        <v>744</v>
      </c>
      <c r="BF127" t="s">
        <v>116</v>
      </c>
      <c r="BG127" t="s">
        <v>120</v>
      </c>
      <c r="BH127" t="s">
        <v>462</v>
      </c>
      <c r="BI127">
        <v>5278</v>
      </c>
      <c r="BJ127">
        <v>1</v>
      </c>
      <c r="BK127" t="s">
        <v>230</v>
      </c>
      <c r="BL127" t="s">
        <v>174</v>
      </c>
      <c r="BM127">
        <v>1.0249999999999999</v>
      </c>
      <c r="BN127" t="s">
        <v>744</v>
      </c>
      <c r="BO127" t="s">
        <v>745</v>
      </c>
      <c r="BP127">
        <v>2314.1759999999999</v>
      </c>
    </row>
    <row r="128" spans="1:68" ht="16.5">
      <c r="A128" s="108" t="str">
        <f t="shared" si="53"/>
        <v>선진여객</v>
      </c>
      <c r="B128" s="109" t="str">
        <f t="shared" si="52"/>
        <v>임정성</v>
      </c>
      <c r="C128" s="110" t="str">
        <f t="shared" si="54"/>
        <v>F</v>
      </c>
      <c r="D128" s="111">
        <f t="shared" si="55"/>
        <v>0.73405018724169024</v>
      </c>
      <c r="E128" s="112">
        <f t="shared" si="56"/>
        <v>1710</v>
      </c>
      <c r="F128" s="113" t="str">
        <f t="shared" si="57"/>
        <v>87</v>
      </c>
      <c r="G128" s="114" t="str">
        <f t="shared" si="58"/>
        <v>78바1188</v>
      </c>
      <c r="H128" s="115">
        <f t="shared" si="59"/>
        <v>2</v>
      </c>
      <c r="I128" s="116">
        <f t="shared" si="60"/>
        <v>2133.3389999999999</v>
      </c>
      <c r="J128" s="117">
        <f t="shared" si="61"/>
        <v>1.2546194809997569E-2</v>
      </c>
      <c r="K128" s="117">
        <f t="shared" si="62"/>
        <v>0.40327441979395756</v>
      </c>
      <c r="L128" s="117">
        <f t="shared" si="63"/>
        <v>0.15843707915150851</v>
      </c>
      <c r="M128" s="118">
        <f t="shared" si="64"/>
        <v>18.146000000000001</v>
      </c>
      <c r="N128" s="119">
        <f t="shared" si="65"/>
        <v>0.32812412842028388</v>
      </c>
      <c r="O128" s="119">
        <f t="shared" si="66"/>
        <v>26.999928281440503</v>
      </c>
      <c r="P128" s="220">
        <f t="shared" si="67"/>
        <v>10</v>
      </c>
      <c r="Q128" s="221">
        <f t="shared" si="68"/>
        <v>7</v>
      </c>
      <c r="R128" s="221">
        <f t="shared" si="69"/>
        <v>576</v>
      </c>
      <c r="T128">
        <v>516</v>
      </c>
      <c r="U128">
        <v>1710</v>
      </c>
      <c r="V128" t="s">
        <v>464</v>
      </c>
      <c r="W128">
        <v>2133.3389999999999</v>
      </c>
      <c r="X128">
        <v>1162.3420000000001</v>
      </c>
      <c r="Y128">
        <v>1.835</v>
      </c>
      <c r="Z128">
        <v>18.146000000000001</v>
      </c>
      <c r="AA128">
        <v>134.87635299999999</v>
      </c>
      <c r="AB128">
        <v>1.6921850000000001</v>
      </c>
      <c r="AC128">
        <v>54.392183000000003</v>
      </c>
      <c r="AD128" s="1">
        <v>338</v>
      </c>
      <c r="AE128">
        <v>7</v>
      </c>
      <c r="AF128">
        <v>576</v>
      </c>
      <c r="AG128">
        <v>90</v>
      </c>
      <c r="AH128">
        <v>15.816997000000001</v>
      </c>
      <c r="AI128">
        <v>1022.1</v>
      </c>
      <c r="AJ128">
        <v>49.8</v>
      </c>
      <c r="AK128">
        <v>10</v>
      </c>
      <c r="AL128">
        <v>1011</v>
      </c>
      <c r="AM128" t="s">
        <v>465</v>
      </c>
      <c r="AN128" t="s">
        <v>810</v>
      </c>
      <c r="AO128">
        <v>2041.498</v>
      </c>
      <c r="AR128" t="s">
        <v>116</v>
      </c>
      <c r="AS128" t="s">
        <v>121</v>
      </c>
      <c r="AT128" t="s">
        <v>271</v>
      </c>
      <c r="AU128" t="s">
        <v>464</v>
      </c>
      <c r="AV128" t="s">
        <v>48</v>
      </c>
      <c r="AW128">
        <v>2</v>
      </c>
      <c r="BB128">
        <v>0.73405018724169024</v>
      </c>
      <c r="BC128" t="s">
        <v>69</v>
      </c>
      <c r="BF128" t="s">
        <v>116</v>
      </c>
      <c r="BG128" t="s">
        <v>121</v>
      </c>
      <c r="BH128" t="s">
        <v>464</v>
      </c>
      <c r="BI128">
        <v>1710</v>
      </c>
      <c r="BJ128">
        <v>2</v>
      </c>
      <c r="BK128" t="s">
        <v>271</v>
      </c>
      <c r="BL128" t="s">
        <v>272</v>
      </c>
      <c r="BM128">
        <v>0.73405018724169024</v>
      </c>
      <c r="BN128" t="s">
        <v>69</v>
      </c>
      <c r="BO128" t="s">
        <v>186</v>
      </c>
      <c r="BP128">
        <v>2133.3389999999999</v>
      </c>
    </row>
    <row r="129" spans="1:68" ht="16.5">
      <c r="A129" s="125" t="str">
        <f t="shared" si="53"/>
        <v>선진여객</v>
      </c>
      <c r="B129" s="126" t="str">
        <f t="shared" si="52"/>
        <v>임정환</v>
      </c>
      <c r="C129" s="127" t="str">
        <f t="shared" si="54"/>
        <v>F</v>
      </c>
      <c r="D129" s="128">
        <f t="shared" si="55"/>
        <v>0.78200000000000003</v>
      </c>
      <c r="E129" s="129">
        <f t="shared" si="56"/>
        <v>2151</v>
      </c>
      <c r="F129" s="130" t="str">
        <f t="shared" si="57"/>
        <v>87</v>
      </c>
      <c r="G129" s="131" t="str">
        <f t="shared" si="58"/>
        <v>78바1156</v>
      </c>
      <c r="H129" s="132">
        <f t="shared" si="59"/>
        <v>1</v>
      </c>
      <c r="I129" s="133">
        <f t="shared" si="60"/>
        <v>1483.328</v>
      </c>
      <c r="J129" s="134">
        <f t="shared" si="61"/>
        <v>1.3214568105534326E-2</v>
      </c>
      <c r="K129" s="134">
        <f t="shared" si="62"/>
        <v>0.38473622110124439</v>
      </c>
      <c r="L129" s="134">
        <f t="shared" si="63"/>
        <v>0.1955063209216033</v>
      </c>
      <c r="M129" s="135">
        <f t="shared" si="64"/>
        <v>13.382999999999999</v>
      </c>
      <c r="N129" s="136">
        <f t="shared" si="65"/>
        <v>0</v>
      </c>
      <c r="O129" s="136">
        <f t="shared" si="66"/>
        <v>65.326077576908148</v>
      </c>
      <c r="P129" s="218">
        <f t="shared" si="67"/>
        <v>1</v>
      </c>
      <c r="Q129" s="219">
        <f t="shared" si="68"/>
        <v>0</v>
      </c>
      <c r="R129" s="219">
        <f t="shared" si="69"/>
        <v>969</v>
      </c>
      <c r="T129">
        <v>516</v>
      </c>
      <c r="U129">
        <v>2151</v>
      </c>
      <c r="V129" t="s">
        <v>466</v>
      </c>
      <c r="W129">
        <v>1483.328</v>
      </c>
      <c r="X129">
        <v>758.90800000000002</v>
      </c>
      <c r="Y129">
        <v>1.9550000000000001</v>
      </c>
      <c r="Z129">
        <v>13.382999999999999</v>
      </c>
      <c r="AA129">
        <v>94.611643000000001</v>
      </c>
      <c r="AB129">
        <v>1.2502519999999999</v>
      </c>
      <c r="AC129">
        <v>36.400525999999999</v>
      </c>
      <c r="AD129" s="1">
        <v>290</v>
      </c>
      <c r="AE129">
        <v>0</v>
      </c>
      <c r="AF129">
        <v>969</v>
      </c>
      <c r="AG129">
        <v>88</v>
      </c>
      <c r="AH129">
        <v>15.67807</v>
      </c>
      <c r="AI129">
        <v>1145.4000000000001</v>
      </c>
      <c r="AJ129">
        <v>4.2</v>
      </c>
      <c r="AK129">
        <v>1</v>
      </c>
      <c r="AL129">
        <v>7</v>
      </c>
      <c r="AM129" t="s">
        <v>467</v>
      </c>
      <c r="AN129" t="s">
        <v>811</v>
      </c>
      <c r="AO129">
        <v>1483.328</v>
      </c>
      <c r="AR129" t="s">
        <v>116</v>
      </c>
      <c r="AS129" t="s">
        <v>121</v>
      </c>
      <c r="AT129" t="s">
        <v>262</v>
      </c>
      <c r="AU129" t="s">
        <v>466</v>
      </c>
      <c r="AV129" t="s">
        <v>48</v>
      </c>
      <c r="AW129">
        <v>1</v>
      </c>
      <c r="BB129">
        <v>0.78200000000000003</v>
      </c>
      <c r="BC129" t="s">
        <v>69</v>
      </c>
      <c r="BF129" t="s">
        <v>116</v>
      </c>
      <c r="BG129" t="s">
        <v>121</v>
      </c>
      <c r="BH129" t="s">
        <v>466</v>
      </c>
      <c r="BI129">
        <v>2151</v>
      </c>
      <c r="BJ129">
        <v>1</v>
      </c>
      <c r="BK129" t="s">
        <v>262</v>
      </c>
      <c r="BL129" t="s">
        <v>174</v>
      </c>
      <c r="BM129">
        <v>0.78200000000000003</v>
      </c>
      <c r="BN129" t="s">
        <v>69</v>
      </c>
      <c r="BO129" t="s">
        <v>186</v>
      </c>
      <c r="BP129">
        <v>1483.328</v>
      </c>
    </row>
    <row r="130" spans="1:68" ht="16.5">
      <c r="A130" s="108" t="str">
        <f t="shared" si="53"/>
        <v>선진여객</v>
      </c>
      <c r="B130" s="109" t="str">
        <f t="shared" si="52"/>
        <v>임현영</v>
      </c>
      <c r="C130" s="110" t="str">
        <f t="shared" si="54"/>
        <v>B</v>
      </c>
      <c r="D130" s="111">
        <f t="shared" si="55"/>
        <v>0.94211940387894622</v>
      </c>
      <c r="E130" s="112">
        <f t="shared" si="56"/>
        <v>4122</v>
      </c>
      <c r="F130" s="113" t="str">
        <f t="shared" si="57"/>
        <v>87</v>
      </c>
      <c r="G130" s="114" t="str">
        <f t="shared" si="58"/>
        <v>78바1155</v>
      </c>
      <c r="H130" s="115">
        <f t="shared" si="59"/>
        <v>2</v>
      </c>
      <c r="I130" s="116">
        <f t="shared" si="60"/>
        <v>2205.6529999999998</v>
      </c>
      <c r="J130" s="117">
        <f t="shared" si="61"/>
        <v>1.0517176641849023E-2</v>
      </c>
      <c r="K130" s="117">
        <f t="shared" si="62"/>
        <v>0.38476561137364662</v>
      </c>
      <c r="L130" s="117">
        <f t="shared" si="63"/>
        <v>0.27565532746991483</v>
      </c>
      <c r="M130" s="118">
        <f t="shared" si="64"/>
        <v>12.404</v>
      </c>
      <c r="N130" s="119">
        <f t="shared" si="65"/>
        <v>0</v>
      </c>
      <c r="O130" s="119">
        <f t="shared" si="66"/>
        <v>8.5235528888723664</v>
      </c>
      <c r="P130" s="220">
        <f t="shared" si="67"/>
        <v>6</v>
      </c>
      <c r="Q130" s="221">
        <f t="shared" si="68"/>
        <v>0</v>
      </c>
      <c r="R130" s="221">
        <f t="shared" si="69"/>
        <v>188</v>
      </c>
      <c r="T130">
        <v>516</v>
      </c>
      <c r="U130">
        <v>4122</v>
      </c>
      <c r="V130" t="s">
        <v>468</v>
      </c>
      <c r="W130">
        <v>2205.6529999999998</v>
      </c>
      <c r="X130">
        <v>891.37599999999998</v>
      </c>
      <c r="Y130">
        <v>2.4740000000000002</v>
      </c>
      <c r="Z130">
        <v>12.404</v>
      </c>
      <c r="AA130">
        <v>146.34440900000001</v>
      </c>
      <c r="AB130">
        <v>1.5391300000000001</v>
      </c>
      <c r="AC130">
        <v>56.308295999999999</v>
      </c>
      <c r="AD130" s="1">
        <v>608</v>
      </c>
      <c r="AE130">
        <v>0</v>
      </c>
      <c r="AF130">
        <v>188</v>
      </c>
      <c r="AG130">
        <v>80</v>
      </c>
      <c r="AH130">
        <v>15.071657999999999</v>
      </c>
      <c r="AI130">
        <v>1363.2</v>
      </c>
      <c r="AJ130">
        <v>0</v>
      </c>
      <c r="AK130">
        <v>6</v>
      </c>
      <c r="AL130">
        <v>875</v>
      </c>
      <c r="AM130" t="s">
        <v>469</v>
      </c>
      <c r="AN130" t="s">
        <v>812</v>
      </c>
      <c r="AO130">
        <v>2041.7639999999999</v>
      </c>
      <c r="AR130" t="s">
        <v>116</v>
      </c>
      <c r="AS130" t="s">
        <v>121</v>
      </c>
      <c r="AT130" t="s">
        <v>261</v>
      </c>
      <c r="AU130" t="s">
        <v>468</v>
      </c>
      <c r="AV130" t="s">
        <v>48</v>
      </c>
      <c r="AW130">
        <v>2</v>
      </c>
      <c r="BB130">
        <v>0.94211940387894622</v>
      </c>
      <c r="BC130" t="s">
        <v>67</v>
      </c>
      <c r="BF130" t="s">
        <v>116</v>
      </c>
      <c r="BG130" t="s">
        <v>121</v>
      </c>
      <c r="BH130" t="s">
        <v>468</v>
      </c>
      <c r="BI130">
        <v>4122</v>
      </c>
      <c r="BJ130">
        <v>2</v>
      </c>
      <c r="BK130" t="s">
        <v>261</v>
      </c>
      <c r="BL130" t="s">
        <v>257</v>
      </c>
      <c r="BM130">
        <v>0.94211940387894622</v>
      </c>
      <c r="BN130" t="s">
        <v>67</v>
      </c>
      <c r="BO130" t="s">
        <v>175</v>
      </c>
      <c r="BP130">
        <v>2205.6529999999998</v>
      </c>
    </row>
    <row r="131" spans="1:68" ht="16.5">
      <c r="A131" s="125" t="str">
        <f t="shared" si="53"/>
        <v>선진여객</v>
      </c>
      <c r="B131" s="126" t="str">
        <f t="shared" si="52"/>
        <v>장인규</v>
      </c>
      <c r="C131" s="127" t="str">
        <f t="shared" si="54"/>
        <v>F</v>
      </c>
      <c r="D131" s="128">
        <f t="shared" si="55"/>
        <v>0.77200000000000002</v>
      </c>
      <c r="E131" s="129">
        <f t="shared" si="56"/>
        <v>7229</v>
      </c>
      <c r="F131" s="130" t="str">
        <f t="shared" si="57"/>
        <v>87</v>
      </c>
      <c r="G131" s="131" t="str">
        <f t="shared" si="58"/>
        <v>78바1183</v>
      </c>
      <c r="H131" s="132">
        <f t="shared" si="59"/>
        <v>1</v>
      </c>
      <c r="I131" s="133">
        <f t="shared" si="60"/>
        <v>2370.223</v>
      </c>
      <c r="J131" s="134">
        <f t="shared" si="61"/>
        <v>6.4248036579010572E-3</v>
      </c>
      <c r="K131" s="134">
        <f t="shared" si="62"/>
        <v>0.39579523059242039</v>
      </c>
      <c r="L131" s="134">
        <f t="shared" si="63"/>
        <v>0.15947866508763101</v>
      </c>
      <c r="M131" s="135">
        <f t="shared" si="64"/>
        <v>16.385000000000002</v>
      </c>
      <c r="N131" s="136">
        <f t="shared" si="65"/>
        <v>0.16876049215622327</v>
      </c>
      <c r="O131" s="136">
        <f t="shared" si="66"/>
        <v>46.071614358648958</v>
      </c>
      <c r="P131" s="218">
        <f t="shared" si="67"/>
        <v>14</v>
      </c>
      <c r="Q131" s="219">
        <f t="shared" si="68"/>
        <v>4</v>
      </c>
      <c r="R131" s="219">
        <f t="shared" si="69"/>
        <v>1092</v>
      </c>
      <c r="T131">
        <v>516</v>
      </c>
      <c r="U131">
        <v>7229</v>
      </c>
      <c r="V131" t="s">
        <v>470</v>
      </c>
      <c r="W131">
        <v>2370.223</v>
      </c>
      <c r="X131">
        <v>1228.393</v>
      </c>
      <c r="Y131">
        <v>1.93</v>
      </c>
      <c r="Z131">
        <v>16.385000000000002</v>
      </c>
      <c r="AA131">
        <v>147.64357799999999</v>
      </c>
      <c r="AB131">
        <v>0.94858100000000001</v>
      </c>
      <c r="AC131">
        <v>58.436624000000002</v>
      </c>
      <c r="AD131" s="1">
        <v>378</v>
      </c>
      <c r="AE131">
        <v>4</v>
      </c>
      <c r="AF131">
        <v>1092</v>
      </c>
      <c r="AG131">
        <v>89</v>
      </c>
      <c r="AH131">
        <v>16.053681000000001</v>
      </c>
      <c r="AI131">
        <v>3412.4</v>
      </c>
      <c r="AJ131">
        <v>41.1</v>
      </c>
      <c r="AK131">
        <v>14</v>
      </c>
      <c r="AL131">
        <v>1385</v>
      </c>
      <c r="AM131" t="s">
        <v>471</v>
      </c>
      <c r="AN131" t="s">
        <v>813</v>
      </c>
      <c r="AO131">
        <v>2370.223</v>
      </c>
      <c r="AR131" t="s">
        <v>116</v>
      </c>
      <c r="AS131" t="s">
        <v>121</v>
      </c>
      <c r="AT131" t="s">
        <v>266</v>
      </c>
      <c r="AU131" t="s">
        <v>470</v>
      </c>
      <c r="AV131" t="s">
        <v>48</v>
      </c>
      <c r="AW131">
        <v>1</v>
      </c>
      <c r="BB131">
        <v>0.77200000000000002</v>
      </c>
      <c r="BC131" t="s">
        <v>69</v>
      </c>
      <c r="BF131" t="s">
        <v>116</v>
      </c>
      <c r="BG131" t="s">
        <v>121</v>
      </c>
      <c r="BH131" t="s">
        <v>470</v>
      </c>
      <c r="BI131">
        <v>7229</v>
      </c>
      <c r="BJ131">
        <v>1</v>
      </c>
      <c r="BK131" t="s">
        <v>266</v>
      </c>
      <c r="BL131" t="s">
        <v>174</v>
      </c>
      <c r="BM131">
        <v>0.77200000000000002</v>
      </c>
      <c r="BN131" t="s">
        <v>69</v>
      </c>
      <c r="BO131" t="s">
        <v>186</v>
      </c>
      <c r="BP131">
        <v>2370.223</v>
      </c>
    </row>
    <row r="132" spans="1:68" ht="16.5">
      <c r="A132" s="108" t="str">
        <f t="shared" si="53"/>
        <v>선진여객</v>
      </c>
      <c r="B132" s="109" t="str">
        <f t="shared" si="52"/>
        <v>장준연</v>
      </c>
      <c r="C132" s="110" t="str">
        <f t="shared" si="54"/>
        <v>S</v>
      </c>
      <c r="D132" s="111">
        <f t="shared" si="55"/>
        <v>1.0273076923076923</v>
      </c>
      <c r="E132" s="112">
        <f t="shared" si="56"/>
        <v>1021</v>
      </c>
      <c r="F132" s="113" t="str">
        <f t="shared" si="57"/>
        <v>80</v>
      </c>
      <c r="G132" s="114" t="str">
        <f t="shared" si="58"/>
        <v>78바1147</v>
      </c>
      <c r="H132" s="115">
        <f t="shared" si="59"/>
        <v>1</v>
      </c>
      <c r="I132" s="116">
        <f t="shared" si="60"/>
        <v>1110.231</v>
      </c>
      <c r="J132" s="117">
        <f t="shared" si="61"/>
        <v>4.2083884349224148E-4</v>
      </c>
      <c r="K132" s="117">
        <f t="shared" si="62"/>
        <v>0.28534629609264706</v>
      </c>
      <c r="L132" s="117">
        <f t="shared" si="63"/>
        <v>0.21076694849990676</v>
      </c>
      <c r="M132" s="118">
        <f t="shared" si="64"/>
        <v>9.1509999999999998</v>
      </c>
      <c r="N132" s="119">
        <f t="shared" si="65"/>
        <v>9.0071345512780676E-2</v>
      </c>
      <c r="O132" s="119">
        <f t="shared" si="66"/>
        <v>3.7829965115367883</v>
      </c>
      <c r="P132" s="220">
        <f t="shared" si="67"/>
        <v>0</v>
      </c>
      <c r="Q132" s="221">
        <f t="shared" si="68"/>
        <v>1</v>
      </c>
      <c r="R132" s="221">
        <f t="shared" si="69"/>
        <v>42</v>
      </c>
      <c r="T132">
        <v>516</v>
      </c>
      <c r="U132">
        <v>1021</v>
      </c>
      <c r="V132" t="s">
        <v>472</v>
      </c>
      <c r="W132">
        <v>1110.231</v>
      </c>
      <c r="X132">
        <v>415.721</v>
      </c>
      <c r="Y132">
        <v>2.6709999999999998</v>
      </c>
      <c r="Z132">
        <v>9.1509999999999998</v>
      </c>
      <c r="AA132">
        <v>62.698585000000001</v>
      </c>
      <c r="AB132">
        <v>2.6386E-2</v>
      </c>
      <c r="AC132">
        <v>17.890809000000001</v>
      </c>
      <c r="AD132" s="1">
        <v>234</v>
      </c>
      <c r="AE132">
        <v>1</v>
      </c>
      <c r="AF132">
        <v>42</v>
      </c>
      <c r="AG132">
        <v>82</v>
      </c>
      <c r="AH132">
        <v>17.707433000000002</v>
      </c>
      <c r="AI132">
        <v>896.8</v>
      </c>
      <c r="AJ132">
        <v>0</v>
      </c>
      <c r="AK132">
        <v>0</v>
      </c>
      <c r="AL132">
        <v>0</v>
      </c>
      <c r="AM132" t="s">
        <v>473</v>
      </c>
      <c r="AN132" t="s">
        <v>814</v>
      </c>
      <c r="AO132">
        <v>1110.231</v>
      </c>
      <c r="AR132" t="s">
        <v>116</v>
      </c>
      <c r="AS132" t="s">
        <v>120</v>
      </c>
      <c r="AT132" t="s">
        <v>236</v>
      </c>
      <c r="AU132" t="s">
        <v>472</v>
      </c>
      <c r="AV132" t="s">
        <v>48</v>
      </c>
      <c r="AW132">
        <v>1</v>
      </c>
      <c r="BB132">
        <v>1.0273076923076923</v>
      </c>
      <c r="BC132" t="s">
        <v>744</v>
      </c>
      <c r="BF132" t="s">
        <v>116</v>
      </c>
      <c r="BG132" t="s">
        <v>120</v>
      </c>
      <c r="BH132" t="s">
        <v>472</v>
      </c>
      <c r="BI132">
        <v>1021</v>
      </c>
      <c r="BJ132">
        <v>1</v>
      </c>
      <c r="BK132" t="s">
        <v>236</v>
      </c>
      <c r="BL132" t="s">
        <v>174</v>
      </c>
      <c r="BM132">
        <v>1.0273076923076923</v>
      </c>
      <c r="BN132" t="s">
        <v>744</v>
      </c>
      <c r="BO132" t="s">
        <v>745</v>
      </c>
      <c r="BP132">
        <v>1110.231</v>
      </c>
    </row>
    <row r="133" spans="1:68" ht="16.5">
      <c r="A133" s="125" t="str">
        <f t="shared" ref="A133:A158" si="70">BF133</f>
        <v>선진여객</v>
      </c>
      <c r="B133" s="126" t="str">
        <f t="shared" si="52"/>
        <v>장형식</v>
      </c>
      <c r="C133" s="127" t="str">
        <f t="shared" ref="C133:C158" si="71">BN133</f>
        <v>S</v>
      </c>
      <c r="D133" s="128">
        <f t="shared" ref="D133:D158" si="72">BM133</f>
        <v>1.0957780747528234</v>
      </c>
      <c r="E133" s="129">
        <f t="shared" ref="E133:E158" si="73">U133</f>
        <v>4219</v>
      </c>
      <c r="F133" s="130" t="str">
        <f t="shared" ref="F133:F158" si="74">BG133</f>
        <v>80</v>
      </c>
      <c r="G133" s="131" t="str">
        <f t="shared" ref="G133:G158" si="75">BK133</f>
        <v>73아1437</v>
      </c>
      <c r="H133" s="132">
        <f t="shared" ref="H133:H158" si="76">BJ133</f>
        <v>13</v>
      </c>
      <c r="I133" s="133">
        <f t="shared" ref="I133:I158" si="77">BP133</f>
        <v>1826.6990000000003</v>
      </c>
      <c r="J133" s="134">
        <f t="shared" ref="J133:J158" si="78">AB133/AA133</f>
        <v>8.7339132824388616E-3</v>
      </c>
      <c r="K133" s="134">
        <f t="shared" ref="K133:K158" si="79">AC133/AA133</f>
        <v>0.25849059333502966</v>
      </c>
      <c r="L133" s="134">
        <f t="shared" ref="L133:L158" si="80">AD133/I133</f>
        <v>9.0874303867249054E-2</v>
      </c>
      <c r="M133" s="135">
        <f t="shared" ref="M133:M158" si="81">Z133</f>
        <v>7.6050000000000004</v>
      </c>
      <c r="N133" s="136">
        <f t="shared" ref="N133:N158" si="82">AE133*100/W133</f>
        <v>2.0255115922218163</v>
      </c>
      <c r="O133" s="136">
        <f t="shared" ref="O133:O158" si="83">AF133*100/W133</f>
        <v>33.941005058852056</v>
      </c>
      <c r="P133" s="218">
        <f t="shared" ref="P133:P158" si="84">AK133</f>
        <v>1</v>
      </c>
      <c r="Q133" s="219">
        <f t="shared" ref="Q133:Q158" si="85">AE133</f>
        <v>37</v>
      </c>
      <c r="R133" s="219">
        <f t="shared" ref="R133:R158" si="86">AF133</f>
        <v>620</v>
      </c>
      <c r="T133">
        <v>516</v>
      </c>
      <c r="U133">
        <v>4219</v>
      </c>
      <c r="V133" t="s">
        <v>604</v>
      </c>
      <c r="W133">
        <v>1826.6990000000001</v>
      </c>
      <c r="X133">
        <v>597.4</v>
      </c>
      <c r="Y133">
        <v>3.0579999999999998</v>
      </c>
      <c r="Z133">
        <v>7.6050000000000004</v>
      </c>
      <c r="AA133">
        <v>101.191868</v>
      </c>
      <c r="AB133">
        <v>0.88380099999999995</v>
      </c>
      <c r="AC133">
        <v>26.157146000000001</v>
      </c>
      <c r="AD133" s="1">
        <v>166</v>
      </c>
      <c r="AE133">
        <v>37</v>
      </c>
      <c r="AF133">
        <v>620</v>
      </c>
      <c r="AG133">
        <v>75</v>
      </c>
      <c r="AH133">
        <v>18.051835000000001</v>
      </c>
      <c r="AI133">
        <v>255.7</v>
      </c>
      <c r="AJ133">
        <v>0</v>
      </c>
      <c r="AK133">
        <v>1</v>
      </c>
      <c r="AL133">
        <v>20</v>
      </c>
      <c r="AM133" t="s">
        <v>605</v>
      </c>
      <c r="AN133" t="s">
        <v>815</v>
      </c>
      <c r="AO133">
        <v>314.68799999999999</v>
      </c>
      <c r="AR133" t="s">
        <v>116</v>
      </c>
      <c r="AS133" t="s">
        <v>120</v>
      </c>
      <c r="AT133" t="s">
        <v>226</v>
      </c>
      <c r="AU133" t="s">
        <v>604</v>
      </c>
      <c r="AV133" t="s">
        <v>48</v>
      </c>
      <c r="AW133">
        <v>13</v>
      </c>
      <c r="BB133">
        <v>1.0957780747528234</v>
      </c>
      <c r="BC133" t="s">
        <v>744</v>
      </c>
      <c r="BF133" t="s">
        <v>116</v>
      </c>
      <c r="BG133" t="s">
        <v>120</v>
      </c>
      <c r="BH133" t="s">
        <v>604</v>
      </c>
      <c r="BI133">
        <v>4219</v>
      </c>
      <c r="BJ133">
        <v>13</v>
      </c>
      <c r="BK133" t="s">
        <v>226</v>
      </c>
      <c r="BL133" t="s">
        <v>240</v>
      </c>
      <c r="BM133">
        <v>1.0957780747528234</v>
      </c>
      <c r="BN133" t="s">
        <v>744</v>
      </c>
      <c r="BO133" t="s">
        <v>745</v>
      </c>
      <c r="BP133">
        <v>1826.6990000000003</v>
      </c>
    </row>
    <row r="134" spans="1:68" ht="16.5">
      <c r="A134" s="108" t="str">
        <f t="shared" si="70"/>
        <v>선진여객</v>
      </c>
      <c r="B134" s="109" t="str">
        <f t="shared" ref="B134:B158" si="87">IF(BH134="NULL", E134, BH134)</f>
        <v>장희연</v>
      </c>
      <c r="C134" s="110" t="str">
        <f t="shared" si="71"/>
        <v>F</v>
      </c>
      <c r="D134" s="111">
        <f t="shared" si="72"/>
        <v>0.68240000000000001</v>
      </c>
      <c r="E134" s="112">
        <f t="shared" si="73"/>
        <v>2350</v>
      </c>
      <c r="F134" s="113" t="str">
        <f t="shared" si="74"/>
        <v>87</v>
      </c>
      <c r="G134" s="114" t="str">
        <f t="shared" si="75"/>
        <v>73아1419</v>
      </c>
      <c r="H134" s="115">
        <f t="shared" si="76"/>
        <v>1</v>
      </c>
      <c r="I134" s="116">
        <f t="shared" si="77"/>
        <v>1619.954</v>
      </c>
      <c r="J134" s="117">
        <f t="shared" si="78"/>
        <v>9.4525662717356504E-3</v>
      </c>
      <c r="K134" s="117">
        <f t="shared" si="79"/>
        <v>0.37636749959854648</v>
      </c>
      <c r="L134" s="117">
        <f t="shared" si="80"/>
        <v>0.20556139248398411</v>
      </c>
      <c r="M134" s="118">
        <f t="shared" si="81"/>
        <v>17.658999999999999</v>
      </c>
      <c r="N134" s="119">
        <f t="shared" si="82"/>
        <v>0</v>
      </c>
      <c r="O134" s="119">
        <f t="shared" si="83"/>
        <v>32.408327643871367</v>
      </c>
      <c r="P134" s="220">
        <f t="shared" si="84"/>
        <v>0</v>
      </c>
      <c r="Q134" s="221">
        <f t="shared" si="85"/>
        <v>0</v>
      </c>
      <c r="R134" s="221">
        <f t="shared" si="86"/>
        <v>525</v>
      </c>
      <c r="T134">
        <v>516</v>
      </c>
      <c r="U134">
        <v>2350</v>
      </c>
      <c r="V134" t="s">
        <v>474</v>
      </c>
      <c r="W134">
        <v>1619.954</v>
      </c>
      <c r="X134">
        <v>949.32600000000002</v>
      </c>
      <c r="Y134">
        <v>1.706</v>
      </c>
      <c r="Z134">
        <v>17.658999999999999</v>
      </c>
      <c r="AA134">
        <v>94.033299999999997</v>
      </c>
      <c r="AB134">
        <v>0.88885599999999998</v>
      </c>
      <c r="AC134">
        <v>35.391078</v>
      </c>
      <c r="AD134" s="1">
        <v>333</v>
      </c>
      <c r="AE134">
        <v>0</v>
      </c>
      <c r="AF134">
        <v>525</v>
      </c>
      <c r="AG134">
        <v>86</v>
      </c>
      <c r="AH134">
        <v>17.227450000000001</v>
      </c>
      <c r="AI134">
        <v>1451</v>
      </c>
      <c r="AJ134">
        <v>58.6</v>
      </c>
      <c r="AK134">
        <v>0</v>
      </c>
      <c r="AL134">
        <v>0</v>
      </c>
      <c r="AM134" t="s">
        <v>475</v>
      </c>
      <c r="AN134" t="s">
        <v>816</v>
      </c>
      <c r="AO134">
        <v>1619.954</v>
      </c>
      <c r="AR134" t="s">
        <v>116</v>
      </c>
      <c r="AS134" t="s">
        <v>121</v>
      </c>
      <c r="AT134" t="s">
        <v>260</v>
      </c>
      <c r="AU134" t="s">
        <v>474</v>
      </c>
      <c r="AV134" t="s">
        <v>48</v>
      </c>
      <c r="AW134">
        <v>1</v>
      </c>
      <c r="BB134">
        <v>0.68240000000000001</v>
      </c>
      <c r="BC134" t="s">
        <v>69</v>
      </c>
      <c r="BF134" t="s">
        <v>116</v>
      </c>
      <c r="BG134" t="s">
        <v>121</v>
      </c>
      <c r="BH134" t="s">
        <v>474</v>
      </c>
      <c r="BI134">
        <v>2350</v>
      </c>
      <c r="BJ134">
        <v>1</v>
      </c>
      <c r="BK134" t="s">
        <v>260</v>
      </c>
      <c r="BL134" t="s">
        <v>174</v>
      </c>
      <c r="BM134">
        <v>0.68240000000000001</v>
      </c>
      <c r="BN134" t="s">
        <v>69</v>
      </c>
      <c r="BO134" t="s">
        <v>186</v>
      </c>
      <c r="BP134">
        <v>1619.954</v>
      </c>
    </row>
    <row r="135" spans="1:68" ht="16.5">
      <c r="A135" s="125" t="str">
        <f t="shared" si="70"/>
        <v>선진여객</v>
      </c>
      <c r="B135" s="126" t="str">
        <f t="shared" si="87"/>
        <v>전상윤</v>
      </c>
      <c r="C135" s="127" t="str">
        <f t="shared" si="71"/>
        <v>D</v>
      </c>
      <c r="D135" s="128">
        <f t="shared" si="72"/>
        <v>0.80628199912272003</v>
      </c>
      <c r="E135" s="129">
        <f t="shared" si="73"/>
        <v>323</v>
      </c>
      <c r="F135" s="130" t="str">
        <f t="shared" si="74"/>
        <v>72</v>
      </c>
      <c r="G135" s="131" t="str">
        <f t="shared" si="75"/>
        <v>70바3742</v>
      </c>
      <c r="H135" s="132">
        <f t="shared" si="76"/>
        <v>7</v>
      </c>
      <c r="I135" s="133">
        <f t="shared" si="77"/>
        <v>1238.2259999999999</v>
      </c>
      <c r="J135" s="134">
        <f t="shared" si="78"/>
        <v>2.1092032169423465E-2</v>
      </c>
      <c r="K135" s="134">
        <f t="shared" si="79"/>
        <v>0.3306643110577413</v>
      </c>
      <c r="L135" s="134">
        <f t="shared" si="80"/>
        <v>0.33515690996635511</v>
      </c>
      <c r="M135" s="135">
        <f t="shared" si="81"/>
        <v>14.188000000000001</v>
      </c>
      <c r="N135" s="136">
        <f t="shared" si="82"/>
        <v>0</v>
      </c>
      <c r="O135" s="136">
        <f t="shared" si="83"/>
        <v>15.909858135752277</v>
      </c>
      <c r="P135" s="218">
        <f t="shared" si="84"/>
        <v>0</v>
      </c>
      <c r="Q135" s="219">
        <f t="shared" si="85"/>
        <v>0</v>
      </c>
      <c r="R135" s="219">
        <f t="shared" si="86"/>
        <v>197</v>
      </c>
      <c r="T135">
        <v>516</v>
      </c>
      <c r="U135">
        <v>323</v>
      </c>
      <c r="V135" t="s">
        <v>476</v>
      </c>
      <c r="W135">
        <v>1238.2260000000001</v>
      </c>
      <c r="X135">
        <v>587.97299999999996</v>
      </c>
      <c r="Y135">
        <v>2.1059999999999999</v>
      </c>
      <c r="Z135">
        <v>14.188000000000001</v>
      </c>
      <c r="AA135">
        <v>67.414698999999999</v>
      </c>
      <c r="AB135">
        <v>1.421913</v>
      </c>
      <c r="AC135">
        <v>22.291634999999999</v>
      </c>
      <c r="AD135" s="1">
        <v>415</v>
      </c>
      <c r="AE135">
        <v>0</v>
      </c>
      <c r="AF135">
        <v>197</v>
      </c>
      <c r="AG135">
        <v>78</v>
      </c>
      <c r="AH135">
        <v>18.367298999999999</v>
      </c>
      <c r="AI135">
        <v>1493.4</v>
      </c>
      <c r="AJ135">
        <v>0</v>
      </c>
      <c r="AK135">
        <v>0</v>
      </c>
      <c r="AL135">
        <v>0</v>
      </c>
      <c r="AM135" t="s">
        <v>477</v>
      </c>
      <c r="AN135" t="s">
        <v>817</v>
      </c>
      <c r="AO135">
        <v>327.17099999999999</v>
      </c>
      <c r="AR135" t="s">
        <v>116</v>
      </c>
      <c r="AS135" t="s">
        <v>119</v>
      </c>
      <c r="AT135" t="s">
        <v>213</v>
      </c>
      <c r="AU135" t="s">
        <v>476</v>
      </c>
      <c r="AV135" t="s">
        <v>48</v>
      </c>
      <c r="AW135">
        <v>7</v>
      </c>
      <c r="BB135">
        <v>0.80628199912272003</v>
      </c>
      <c r="BC135" t="s">
        <v>66</v>
      </c>
      <c r="BF135" t="s">
        <v>116</v>
      </c>
      <c r="BG135" t="s">
        <v>119</v>
      </c>
      <c r="BH135" t="s">
        <v>476</v>
      </c>
      <c r="BI135">
        <v>323</v>
      </c>
      <c r="BJ135">
        <v>7</v>
      </c>
      <c r="BK135" t="s">
        <v>213</v>
      </c>
      <c r="BL135" t="s">
        <v>197</v>
      </c>
      <c r="BM135">
        <v>0.80628199912272003</v>
      </c>
      <c r="BN135" t="s">
        <v>66</v>
      </c>
      <c r="BO135" t="s">
        <v>177</v>
      </c>
      <c r="BP135">
        <v>1238.2259999999999</v>
      </c>
    </row>
    <row r="136" spans="1:68" ht="16.5">
      <c r="A136" s="108" t="str">
        <f t="shared" si="70"/>
        <v>선진여객</v>
      </c>
      <c r="B136" s="109" t="str">
        <f t="shared" si="87"/>
        <v>전세영</v>
      </c>
      <c r="C136" s="110" t="str">
        <f t="shared" si="71"/>
        <v>D</v>
      </c>
      <c r="D136" s="111">
        <f t="shared" si="72"/>
        <v>0.81178522447597723</v>
      </c>
      <c r="E136" s="112">
        <f t="shared" si="73"/>
        <v>7297</v>
      </c>
      <c r="F136" s="113" t="str">
        <f t="shared" si="74"/>
        <v>80</v>
      </c>
      <c r="G136" s="114" t="str">
        <f t="shared" si="75"/>
        <v>78바1149</v>
      </c>
      <c r="H136" s="115">
        <f t="shared" si="76"/>
        <v>2</v>
      </c>
      <c r="I136" s="116">
        <f t="shared" si="77"/>
        <v>2215.9560000000001</v>
      </c>
      <c r="J136" s="117">
        <f t="shared" si="78"/>
        <v>3.0484476649184685E-3</v>
      </c>
      <c r="K136" s="117">
        <f t="shared" si="79"/>
        <v>0.36055655183293722</v>
      </c>
      <c r="L136" s="117">
        <f t="shared" si="80"/>
        <v>0.18411917926168209</v>
      </c>
      <c r="M136" s="118">
        <f t="shared" si="81"/>
        <v>11.381</v>
      </c>
      <c r="N136" s="119">
        <f t="shared" si="82"/>
        <v>0.1805089992761589</v>
      </c>
      <c r="O136" s="119">
        <f t="shared" si="83"/>
        <v>17.780136428701653</v>
      </c>
      <c r="P136" s="220">
        <f t="shared" si="84"/>
        <v>1</v>
      </c>
      <c r="Q136" s="221">
        <f t="shared" si="85"/>
        <v>4</v>
      </c>
      <c r="R136" s="221">
        <f t="shared" si="86"/>
        <v>394</v>
      </c>
      <c r="T136">
        <v>516</v>
      </c>
      <c r="U136">
        <v>7297</v>
      </c>
      <c r="V136" t="s">
        <v>478</v>
      </c>
      <c r="W136">
        <v>2215.9560000000001</v>
      </c>
      <c r="X136">
        <v>1012.919</v>
      </c>
      <c r="Y136">
        <v>2.1880000000000002</v>
      </c>
      <c r="Z136">
        <v>11.381</v>
      </c>
      <c r="AA136">
        <v>148.33385699999999</v>
      </c>
      <c r="AB136">
        <v>0.45218799999999998</v>
      </c>
      <c r="AC136">
        <v>53.482743999999997</v>
      </c>
      <c r="AD136" s="1">
        <v>408</v>
      </c>
      <c r="AE136">
        <v>4</v>
      </c>
      <c r="AF136">
        <v>394</v>
      </c>
      <c r="AG136">
        <v>69</v>
      </c>
      <c r="AH136">
        <v>14.938976</v>
      </c>
      <c r="AI136">
        <v>197.6</v>
      </c>
      <c r="AJ136">
        <v>0</v>
      </c>
      <c r="AK136">
        <v>1</v>
      </c>
      <c r="AL136">
        <v>294</v>
      </c>
      <c r="AM136" t="s">
        <v>479</v>
      </c>
      <c r="AN136" t="s">
        <v>818</v>
      </c>
      <c r="AO136">
        <v>2108.402</v>
      </c>
      <c r="AR136" t="s">
        <v>116</v>
      </c>
      <c r="AS136" t="s">
        <v>120</v>
      </c>
      <c r="AT136" t="s">
        <v>238</v>
      </c>
      <c r="AU136" t="s">
        <v>478</v>
      </c>
      <c r="AV136" t="s">
        <v>48</v>
      </c>
      <c r="AW136">
        <v>2</v>
      </c>
      <c r="BB136">
        <v>0.81178522447597723</v>
      </c>
      <c r="BC136" t="s">
        <v>66</v>
      </c>
      <c r="BF136" t="s">
        <v>116</v>
      </c>
      <c r="BG136" t="s">
        <v>120</v>
      </c>
      <c r="BH136" t="s">
        <v>478</v>
      </c>
      <c r="BI136">
        <v>7297</v>
      </c>
      <c r="BJ136">
        <v>2</v>
      </c>
      <c r="BK136" t="s">
        <v>238</v>
      </c>
      <c r="BL136" t="s">
        <v>230</v>
      </c>
      <c r="BM136">
        <v>0.81178522447597723</v>
      </c>
      <c r="BN136" t="s">
        <v>66</v>
      </c>
      <c r="BO136" t="s">
        <v>177</v>
      </c>
      <c r="BP136">
        <v>2215.9560000000001</v>
      </c>
    </row>
    <row r="137" spans="1:68" ht="16.5">
      <c r="A137" s="125" t="str">
        <f t="shared" si="70"/>
        <v>선진여객</v>
      </c>
      <c r="B137" s="126" t="str">
        <f t="shared" si="87"/>
        <v>전영기</v>
      </c>
      <c r="C137" s="127" t="str">
        <f t="shared" si="71"/>
        <v>B</v>
      </c>
      <c r="D137" s="128">
        <f t="shared" si="72"/>
        <v>0.91285714285714281</v>
      </c>
      <c r="E137" s="129">
        <f t="shared" si="73"/>
        <v>3478</v>
      </c>
      <c r="F137" s="130" t="str">
        <f t="shared" si="74"/>
        <v>72</v>
      </c>
      <c r="G137" s="131" t="str">
        <f t="shared" si="75"/>
        <v>73아1088</v>
      </c>
      <c r="H137" s="132">
        <f t="shared" si="76"/>
        <v>1</v>
      </c>
      <c r="I137" s="133">
        <f t="shared" si="77"/>
        <v>2718.2620000000002</v>
      </c>
      <c r="J137" s="134">
        <f t="shared" si="78"/>
        <v>7.3656439969179152E-3</v>
      </c>
      <c r="K137" s="134">
        <f t="shared" si="79"/>
        <v>0.31428710132073756</v>
      </c>
      <c r="L137" s="134">
        <f t="shared" si="80"/>
        <v>0.17511189134822175</v>
      </c>
      <c r="M137" s="135">
        <f t="shared" si="81"/>
        <v>13.358000000000001</v>
      </c>
      <c r="N137" s="136">
        <f t="shared" si="82"/>
        <v>3.6788212468113812E-2</v>
      </c>
      <c r="O137" s="136">
        <f t="shared" si="83"/>
        <v>5.8493257824300962</v>
      </c>
      <c r="P137" s="218">
        <f t="shared" si="84"/>
        <v>0</v>
      </c>
      <c r="Q137" s="219">
        <f t="shared" si="85"/>
        <v>1</v>
      </c>
      <c r="R137" s="219">
        <f t="shared" si="86"/>
        <v>159</v>
      </c>
      <c r="T137">
        <v>516</v>
      </c>
      <c r="U137">
        <v>3478</v>
      </c>
      <c r="V137" t="s">
        <v>480</v>
      </c>
      <c r="W137">
        <v>2718.2620000000002</v>
      </c>
      <c r="X137">
        <v>1417.9059999999999</v>
      </c>
      <c r="Y137">
        <v>1.917</v>
      </c>
      <c r="Z137">
        <v>13.358000000000001</v>
      </c>
      <c r="AA137">
        <v>141.67939699999999</v>
      </c>
      <c r="AB137">
        <v>1.04356</v>
      </c>
      <c r="AC137">
        <v>44.528007000000002</v>
      </c>
      <c r="AD137" s="1">
        <v>476</v>
      </c>
      <c r="AE137">
        <v>1</v>
      </c>
      <c r="AF137">
        <v>159</v>
      </c>
      <c r="AG137">
        <v>80</v>
      </c>
      <c r="AH137">
        <v>19.186007</v>
      </c>
      <c r="AI137">
        <v>1078.9000000000001</v>
      </c>
      <c r="AJ137">
        <v>0</v>
      </c>
      <c r="AK137">
        <v>0</v>
      </c>
      <c r="AL137">
        <v>0</v>
      </c>
      <c r="AM137" t="s">
        <v>481</v>
      </c>
      <c r="AN137" t="s">
        <v>819</v>
      </c>
      <c r="AO137">
        <v>2718.2620000000002</v>
      </c>
      <c r="AR137" t="s">
        <v>116</v>
      </c>
      <c r="AS137" t="s">
        <v>119</v>
      </c>
      <c r="AT137" t="s">
        <v>217</v>
      </c>
      <c r="AU137" t="s">
        <v>480</v>
      </c>
      <c r="AV137" t="s">
        <v>48</v>
      </c>
      <c r="AW137">
        <v>1</v>
      </c>
      <c r="BB137">
        <v>0.91285714285714281</v>
      </c>
      <c r="BC137" t="s">
        <v>67</v>
      </c>
      <c r="BF137" t="s">
        <v>116</v>
      </c>
      <c r="BG137" t="s">
        <v>119</v>
      </c>
      <c r="BH137" t="s">
        <v>480</v>
      </c>
      <c r="BI137">
        <v>3478</v>
      </c>
      <c r="BJ137">
        <v>1</v>
      </c>
      <c r="BK137" t="s">
        <v>217</v>
      </c>
      <c r="BL137" t="s">
        <v>174</v>
      </c>
      <c r="BM137">
        <v>0.91285714285714281</v>
      </c>
      <c r="BN137" t="s">
        <v>67</v>
      </c>
      <c r="BO137" t="s">
        <v>175</v>
      </c>
      <c r="BP137">
        <v>2718.2620000000002</v>
      </c>
    </row>
    <row r="138" spans="1:68" ht="16.5">
      <c r="A138" s="108" t="str">
        <f t="shared" si="70"/>
        <v>선진여객</v>
      </c>
      <c r="B138" s="109" t="str">
        <f t="shared" si="87"/>
        <v>정귀진</v>
      </c>
      <c r="C138" s="110" t="str">
        <f t="shared" si="71"/>
        <v>B</v>
      </c>
      <c r="D138" s="111">
        <f t="shared" si="72"/>
        <v>0.92565217391304355</v>
      </c>
      <c r="E138" s="112">
        <f t="shared" si="73"/>
        <v>4366</v>
      </c>
      <c r="F138" s="113" t="str">
        <f t="shared" si="74"/>
        <v>72</v>
      </c>
      <c r="G138" s="114" t="str">
        <f t="shared" si="75"/>
        <v>78바1193</v>
      </c>
      <c r="H138" s="115">
        <f t="shared" si="76"/>
        <v>1</v>
      </c>
      <c r="I138" s="116">
        <f t="shared" si="77"/>
        <v>2194.404</v>
      </c>
      <c r="J138" s="117">
        <f t="shared" si="78"/>
        <v>5.3687774681062958E-3</v>
      </c>
      <c r="K138" s="117">
        <f t="shared" si="79"/>
        <v>0.32576114665730438</v>
      </c>
      <c r="L138" s="117">
        <f t="shared" si="80"/>
        <v>0.15630667825979172</v>
      </c>
      <c r="M138" s="118">
        <f t="shared" si="81"/>
        <v>9.6270000000000007</v>
      </c>
      <c r="N138" s="119">
        <f t="shared" si="82"/>
        <v>0</v>
      </c>
      <c r="O138" s="119">
        <f t="shared" si="83"/>
        <v>0.68355690201075103</v>
      </c>
      <c r="P138" s="220">
        <f t="shared" si="84"/>
        <v>1</v>
      </c>
      <c r="Q138" s="221">
        <f t="shared" si="85"/>
        <v>0</v>
      </c>
      <c r="R138" s="221">
        <f t="shared" si="86"/>
        <v>15</v>
      </c>
      <c r="T138">
        <v>516</v>
      </c>
      <c r="U138">
        <v>4366</v>
      </c>
      <c r="V138" t="s">
        <v>482</v>
      </c>
      <c r="W138">
        <v>2194.404</v>
      </c>
      <c r="X138">
        <v>1030.8710000000001</v>
      </c>
      <c r="Y138">
        <v>2.129</v>
      </c>
      <c r="Z138">
        <v>9.6270000000000007</v>
      </c>
      <c r="AA138">
        <v>122.356906</v>
      </c>
      <c r="AB138">
        <v>0.65690700000000002</v>
      </c>
      <c r="AC138">
        <v>39.859126000000003</v>
      </c>
      <c r="AD138" s="1">
        <v>343</v>
      </c>
      <c r="AE138">
        <v>0</v>
      </c>
      <c r="AF138">
        <v>15</v>
      </c>
      <c r="AG138">
        <v>82</v>
      </c>
      <c r="AH138">
        <v>17.934450999999999</v>
      </c>
      <c r="AI138">
        <v>1284.8</v>
      </c>
      <c r="AJ138">
        <v>0</v>
      </c>
      <c r="AK138">
        <v>1</v>
      </c>
      <c r="AL138">
        <v>379</v>
      </c>
      <c r="AM138" t="s">
        <v>483</v>
      </c>
      <c r="AN138" t="s">
        <v>820</v>
      </c>
      <c r="AO138">
        <v>2194.404</v>
      </c>
      <c r="AR138" t="s">
        <v>116</v>
      </c>
      <c r="AS138" t="s">
        <v>119</v>
      </c>
      <c r="AT138" t="s">
        <v>225</v>
      </c>
      <c r="AU138" t="s">
        <v>482</v>
      </c>
      <c r="AV138" t="s">
        <v>48</v>
      </c>
      <c r="AW138">
        <v>1</v>
      </c>
      <c r="BB138">
        <v>0.92565217391304355</v>
      </c>
      <c r="BC138" t="s">
        <v>67</v>
      </c>
      <c r="BF138" t="s">
        <v>116</v>
      </c>
      <c r="BG138" t="s">
        <v>119</v>
      </c>
      <c r="BH138" t="s">
        <v>482</v>
      </c>
      <c r="BI138">
        <v>4366</v>
      </c>
      <c r="BJ138">
        <v>1</v>
      </c>
      <c r="BK138" t="s">
        <v>225</v>
      </c>
      <c r="BL138" t="s">
        <v>174</v>
      </c>
      <c r="BM138">
        <v>0.92565217391304355</v>
      </c>
      <c r="BN138" t="s">
        <v>67</v>
      </c>
      <c r="BO138" t="s">
        <v>175</v>
      </c>
      <c r="BP138">
        <v>2194.404</v>
      </c>
    </row>
    <row r="139" spans="1:68" ht="16.5">
      <c r="A139" s="125" t="str">
        <f t="shared" si="70"/>
        <v>선진여객</v>
      </c>
      <c r="B139" s="126" t="str">
        <f t="shared" si="87"/>
        <v>정맹기</v>
      </c>
      <c r="C139" s="127" t="str">
        <f t="shared" si="71"/>
        <v>F</v>
      </c>
      <c r="D139" s="128">
        <f t="shared" si="72"/>
        <v>0.79428571428571426</v>
      </c>
      <c r="E139" s="129">
        <f t="shared" si="73"/>
        <v>3391</v>
      </c>
      <c r="F139" s="130" t="str">
        <f t="shared" si="74"/>
        <v>87</v>
      </c>
      <c r="G139" s="131" t="str">
        <f t="shared" si="75"/>
        <v>70바3827</v>
      </c>
      <c r="H139" s="132">
        <f t="shared" si="76"/>
        <v>1</v>
      </c>
      <c r="I139" s="133">
        <f t="shared" si="77"/>
        <v>1730.2149999999999</v>
      </c>
      <c r="J139" s="134">
        <f t="shared" si="78"/>
        <v>8.2646790337981488E-3</v>
      </c>
      <c r="K139" s="134">
        <f t="shared" si="79"/>
        <v>0.37603525759666551</v>
      </c>
      <c r="L139" s="134">
        <f t="shared" si="80"/>
        <v>0.20980051612082892</v>
      </c>
      <c r="M139" s="135">
        <f t="shared" si="81"/>
        <v>18.026</v>
      </c>
      <c r="N139" s="136">
        <f t="shared" si="82"/>
        <v>0</v>
      </c>
      <c r="O139" s="136">
        <f t="shared" si="83"/>
        <v>29.129327858098563</v>
      </c>
      <c r="P139" s="218">
        <f t="shared" si="84"/>
        <v>0</v>
      </c>
      <c r="Q139" s="219">
        <f t="shared" si="85"/>
        <v>0</v>
      </c>
      <c r="R139" s="219">
        <f t="shared" si="86"/>
        <v>504</v>
      </c>
      <c r="T139">
        <v>516</v>
      </c>
      <c r="U139">
        <v>3391</v>
      </c>
      <c r="V139" t="s">
        <v>484</v>
      </c>
      <c r="W139">
        <v>1730.2149999999999</v>
      </c>
      <c r="X139">
        <v>1037.2629999999999</v>
      </c>
      <c r="Y139">
        <v>1.6679999999999999</v>
      </c>
      <c r="Z139">
        <v>18.026</v>
      </c>
      <c r="AA139">
        <v>104.995245</v>
      </c>
      <c r="AB139">
        <v>0.86775199999999997</v>
      </c>
      <c r="AC139">
        <v>39.481914000000003</v>
      </c>
      <c r="AD139" s="1">
        <v>363</v>
      </c>
      <c r="AE139">
        <v>0</v>
      </c>
      <c r="AF139">
        <v>504</v>
      </c>
      <c r="AG139">
        <v>80</v>
      </c>
      <c r="AH139">
        <v>16.478984000000001</v>
      </c>
      <c r="AI139">
        <v>925.4</v>
      </c>
      <c r="AJ139">
        <v>0</v>
      </c>
      <c r="AK139">
        <v>0</v>
      </c>
      <c r="AL139">
        <v>0</v>
      </c>
      <c r="AM139" t="s">
        <v>485</v>
      </c>
      <c r="AN139" t="s">
        <v>821</v>
      </c>
      <c r="AO139">
        <v>1730.2149999999999</v>
      </c>
      <c r="AR139" t="s">
        <v>116</v>
      </c>
      <c r="AS139" t="s">
        <v>121</v>
      </c>
      <c r="AT139" t="s">
        <v>252</v>
      </c>
      <c r="AU139" t="s">
        <v>484</v>
      </c>
      <c r="AV139" t="s">
        <v>48</v>
      </c>
      <c r="AW139">
        <v>1</v>
      </c>
      <c r="BB139">
        <v>0.79428571428571426</v>
      </c>
      <c r="BC139" t="s">
        <v>69</v>
      </c>
      <c r="BF139" t="s">
        <v>116</v>
      </c>
      <c r="BG139" t="s">
        <v>121</v>
      </c>
      <c r="BH139" t="s">
        <v>484</v>
      </c>
      <c r="BI139">
        <v>3391</v>
      </c>
      <c r="BJ139">
        <v>1</v>
      </c>
      <c r="BK139" t="s">
        <v>252</v>
      </c>
      <c r="BL139" t="s">
        <v>174</v>
      </c>
      <c r="BM139">
        <v>0.79428571428571426</v>
      </c>
      <c r="BN139" t="s">
        <v>69</v>
      </c>
      <c r="BO139" t="s">
        <v>186</v>
      </c>
      <c r="BP139">
        <v>1730.2149999999999</v>
      </c>
    </row>
    <row r="140" spans="1:68" ht="16.5">
      <c r="A140" s="108" t="str">
        <f t="shared" si="70"/>
        <v>선진여객</v>
      </c>
      <c r="B140" s="109" t="str">
        <f t="shared" si="87"/>
        <v>정윤부</v>
      </c>
      <c r="C140" s="110" t="str">
        <f t="shared" si="71"/>
        <v>F</v>
      </c>
      <c r="D140" s="111">
        <f t="shared" si="72"/>
        <v>0.7788270092927605</v>
      </c>
      <c r="E140" s="112">
        <f t="shared" si="73"/>
        <v>7880</v>
      </c>
      <c r="F140" s="113" t="str">
        <f t="shared" si="74"/>
        <v>87</v>
      </c>
      <c r="G140" s="114" t="str">
        <f t="shared" si="75"/>
        <v>78바1186</v>
      </c>
      <c r="H140" s="115">
        <f t="shared" si="76"/>
        <v>2</v>
      </c>
      <c r="I140" s="116">
        <f t="shared" si="77"/>
        <v>2277.9740000000002</v>
      </c>
      <c r="J140" s="117">
        <f t="shared" si="78"/>
        <v>3.9787878562950333E-3</v>
      </c>
      <c r="K140" s="117">
        <f t="shared" si="79"/>
        <v>0.39053251173981846</v>
      </c>
      <c r="L140" s="117">
        <f t="shared" si="80"/>
        <v>0.14354860942223222</v>
      </c>
      <c r="M140" s="118">
        <f t="shared" si="81"/>
        <v>14.327999999999999</v>
      </c>
      <c r="N140" s="119">
        <f t="shared" si="82"/>
        <v>0</v>
      </c>
      <c r="O140" s="119">
        <f t="shared" si="83"/>
        <v>30.948553407545475</v>
      </c>
      <c r="P140" s="220">
        <f t="shared" si="84"/>
        <v>1</v>
      </c>
      <c r="Q140" s="221">
        <f t="shared" si="85"/>
        <v>0</v>
      </c>
      <c r="R140" s="221">
        <f t="shared" si="86"/>
        <v>705</v>
      </c>
      <c r="T140">
        <v>516</v>
      </c>
      <c r="U140">
        <v>7880</v>
      </c>
      <c r="V140" t="s">
        <v>486</v>
      </c>
      <c r="W140">
        <v>2277.9740000000002</v>
      </c>
      <c r="X140">
        <v>1215.944</v>
      </c>
      <c r="Y140">
        <v>1.873</v>
      </c>
      <c r="Z140">
        <v>14.327999999999999</v>
      </c>
      <c r="AA140">
        <v>142.132735</v>
      </c>
      <c r="AB140">
        <v>0.56551600000000002</v>
      </c>
      <c r="AC140">
        <v>55.507454000000003</v>
      </c>
      <c r="AD140" s="1">
        <v>327</v>
      </c>
      <c r="AE140">
        <v>0</v>
      </c>
      <c r="AF140">
        <v>705</v>
      </c>
      <c r="AG140">
        <v>88</v>
      </c>
      <c r="AH140">
        <v>16.027089</v>
      </c>
      <c r="AI140">
        <v>1565.6</v>
      </c>
      <c r="AJ140">
        <v>7.5</v>
      </c>
      <c r="AK140">
        <v>1</v>
      </c>
      <c r="AL140">
        <v>64</v>
      </c>
      <c r="AM140" t="s">
        <v>487</v>
      </c>
      <c r="AN140" t="s">
        <v>822</v>
      </c>
      <c r="AO140">
        <v>2154.7640000000001</v>
      </c>
      <c r="AR140" t="s">
        <v>116</v>
      </c>
      <c r="AS140" t="s">
        <v>121</v>
      </c>
      <c r="AT140" t="s">
        <v>269</v>
      </c>
      <c r="AU140" t="s">
        <v>486</v>
      </c>
      <c r="AV140" t="s">
        <v>48</v>
      </c>
      <c r="AW140">
        <v>2</v>
      </c>
      <c r="BB140">
        <v>0.7788270092927605</v>
      </c>
      <c r="BC140" t="s">
        <v>69</v>
      </c>
      <c r="BF140" t="s">
        <v>116</v>
      </c>
      <c r="BG140" t="s">
        <v>121</v>
      </c>
      <c r="BH140" t="s">
        <v>486</v>
      </c>
      <c r="BI140">
        <v>7880</v>
      </c>
      <c r="BJ140">
        <v>2</v>
      </c>
      <c r="BK140" t="s">
        <v>269</v>
      </c>
      <c r="BL140" t="s">
        <v>266</v>
      </c>
      <c r="BM140">
        <v>0.7788270092927605</v>
      </c>
      <c r="BN140" t="s">
        <v>69</v>
      </c>
      <c r="BO140" t="s">
        <v>186</v>
      </c>
      <c r="BP140">
        <v>2277.9740000000002</v>
      </c>
    </row>
    <row r="141" spans="1:68" ht="16.5">
      <c r="A141" s="125" t="str">
        <f t="shared" si="70"/>
        <v>선진여객</v>
      </c>
      <c r="B141" s="126" t="str">
        <f t="shared" si="87"/>
        <v>정일</v>
      </c>
      <c r="C141" s="127" t="str">
        <f t="shared" si="71"/>
        <v>S</v>
      </c>
      <c r="D141" s="128">
        <f t="shared" si="72"/>
        <v>1.0082365302337315</v>
      </c>
      <c r="E141" s="129">
        <f t="shared" si="73"/>
        <v>2535</v>
      </c>
      <c r="F141" s="130" t="str">
        <f t="shared" si="74"/>
        <v>80</v>
      </c>
      <c r="G141" s="131" t="str">
        <f t="shared" si="75"/>
        <v>78바1140</v>
      </c>
      <c r="H141" s="132">
        <f t="shared" si="76"/>
        <v>2</v>
      </c>
      <c r="I141" s="133">
        <f t="shared" si="77"/>
        <v>2141.096</v>
      </c>
      <c r="J141" s="134">
        <f t="shared" si="78"/>
        <v>2.8750493984287368E-3</v>
      </c>
      <c r="K141" s="134">
        <f t="shared" si="79"/>
        <v>0.36081477635346032</v>
      </c>
      <c r="L141" s="134">
        <f t="shared" si="80"/>
        <v>0.25641073543643067</v>
      </c>
      <c r="M141" s="135">
        <f t="shared" si="81"/>
        <v>9.0020000000000007</v>
      </c>
      <c r="N141" s="136">
        <f t="shared" si="82"/>
        <v>9.341010398412776E-2</v>
      </c>
      <c r="O141" s="136">
        <f t="shared" si="83"/>
        <v>12.89059434980963</v>
      </c>
      <c r="P141" s="218">
        <f t="shared" si="84"/>
        <v>2</v>
      </c>
      <c r="Q141" s="219">
        <f t="shared" si="85"/>
        <v>2</v>
      </c>
      <c r="R141" s="219">
        <f t="shared" si="86"/>
        <v>276</v>
      </c>
      <c r="T141">
        <v>516</v>
      </c>
      <c r="U141">
        <v>2535</v>
      </c>
      <c r="V141" t="s">
        <v>488</v>
      </c>
      <c r="W141">
        <v>2141.096</v>
      </c>
      <c r="X141">
        <v>788.03599999999994</v>
      </c>
      <c r="Y141">
        <v>2.7170000000000001</v>
      </c>
      <c r="Z141">
        <v>9.0020000000000007</v>
      </c>
      <c r="AA141">
        <v>141.34052800000001</v>
      </c>
      <c r="AB141">
        <v>0.40636100000000003</v>
      </c>
      <c r="AC141">
        <v>50.997751000000001</v>
      </c>
      <c r="AD141" s="1">
        <v>549</v>
      </c>
      <c r="AE141">
        <v>2</v>
      </c>
      <c r="AF141">
        <v>276</v>
      </c>
      <c r="AG141">
        <v>81</v>
      </c>
      <c r="AH141">
        <v>15.148493</v>
      </c>
      <c r="AI141">
        <v>115.6</v>
      </c>
      <c r="AJ141">
        <v>7.5</v>
      </c>
      <c r="AK141">
        <v>2</v>
      </c>
      <c r="AL141">
        <v>10</v>
      </c>
      <c r="AM141" t="s">
        <v>489</v>
      </c>
      <c r="AN141" t="s">
        <v>823</v>
      </c>
      <c r="AO141">
        <v>2086.4479999999999</v>
      </c>
      <c r="AR141" t="s">
        <v>116</v>
      </c>
      <c r="AS141" t="s">
        <v>120</v>
      </c>
      <c r="AT141" t="s">
        <v>231</v>
      </c>
      <c r="AU141" t="s">
        <v>488</v>
      </c>
      <c r="AV141" t="s">
        <v>48</v>
      </c>
      <c r="AW141">
        <v>2</v>
      </c>
      <c r="BB141">
        <v>1.0082365302337315</v>
      </c>
      <c r="BC141" t="s">
        <v>744</v>
      </c>
      <c r="BF141" t="s">
        <v>116</v>
      </c>
      <c r="BG141" t="s">
        <v>120</v>
      </c>
      <c r="BH141" t="s">
        <v>488</v>
      </c>
      <c r="BI141">
        <v>2535</v>
      </c>
      <c r="BJ141">
        <v>2</v>
      </c>
      <c r="BK141" t="s">
        <v>231</v>
      </c>
      <c r="BL141" t="s">
        <v>244</v>
      </c>
      <c r="BM141">
        <v>1.0082365302337315</v>
      </c>
      <c r="BN141" t="s">
        <v>744</v>
      </c>
      <c r="BO141" t="s">
        <v>745</v>
      </c>
      <c r="BP141">
        <v>2141.096</v>
      </c>
    </row>
    <row r="142" spans="1:68" ht="16.5">
      <c r="A142" s="108" t="str">
        <f t="shared" si="70"/>
        <v>선진여객</v>
      </c>
      <c r="B142" s="109" t="str">
        <f t="shared" si="87"/>
        <v>정철현</v>
      </c>
      <c r="C142" s="110" t="str">
        <f t="shared" si="71"/>
        <v>D</v>
      </c>
      <c r="D142" s="111">
        <f t="shared" si="72"/>
        <v>0.80516224403849534</v>
      </c>
      <c r="E142" s="112">
        <f t="shared" si="73"/>
        <v>7967</v>
      </c>
      <c r="F142" s="113" t="str">
        <f t="shared" si="74"/>
        <v>72</v>
      </c>
      <c r="G142" s="114" t="str">
        <f t="shared" si="75"/>
        <v>78바1172</v>
      </c>
      <c r="H142" s="115">
        <f t="shared" si="76"/>
        <v>2</v>
      </c>
      <c r="I142" s="116">
        <f t="shared" si="77"/>
        <v>741.07100000000003</v>
      </c>
      <c r="J142" s="117">
        <f t="shared" si="78"/>
        <v>2.4171310952858946E-2</v>
      </c>
      <c r="K142" s="117">
        <f t="shared" si="79"/>
        <v>0.33958357201707573</v>
      </c>
      <c r="L142" s="117">
        <f t="shared" si="80"/>
        <v>0.26178328392286299</v>
      </c>
      <c r="M142" s="118">
        <f t="shared" si="81"/>
        <v>12.512</v>
      </c>
      <c r="N142" s="119">
        <f t="shared" si="82"/>
        <v>0</v>
      </c>
      <c r="O142" s="119">
        <f t="shared" si="83"/>
        <v>36.568695846956636</v>
      </c>
      <c r="P142" s="220">
        <f t="shared" si="84"/>
        <v>1</v>
      </c>
      <c r="Q142" s="221">
        <f t="shared" si="85"/>
        <v>0</v>
      </c>
      <c r="R142" s="221">
        <f t="shared" si="86"/>
        <v>271</v>
      </c>
      <c r="T142">
        <v>516</v>
      </c>
      <c r="U142">
        <v>7967</v>
      </c>
      <c r="V142" t="s">
        <v>566</v>
      </c>
      <c r="W142">
        <v>741.07100000000003</v>
      </c>
      <c r="X142">
        <v>329.411</v>
      </c>
      <c r="Y142">
        <v>2.25</v>
      </c>
      <c r="Z142">
        <v>12.512</v>
      </c>
      <c r="AA142">
        <v>43.048596000000003</v>
      </c>
      <c r="AB142">
        <v>1.0405409999999999</v>
      </c>
      <c r="AC142">
        <v>14.618596</v>
      </c>
      <c r="AD142" s="1">
        <v>194</v>
      </c>
      <c r="AE142">
        <v>0</v>
      </c>
      <c r="AF142">
        <v>271</v>
      </c>
      <c r="AG142">
        <v>83</v>
      </c>
      <c r="AH142">
        <v>17.214753999999999</v>
      </c>
      <c r="AI142">
        <v>880.2</v>
      </c>
      <c r="AJ142">
        <v>0</v>
      </c>
      <c r="AK142">
        <v>1</v>
      </c>
      <c r="AL142">
        <v>11</v>
      </c>
      <c r="AM142" t="s">
        <v>591</v>
      </c>
      <c r="AN142" t="s">
        <v>824</v>
      </c>
      <c r="AO142">
        <v>583.09900000000005</v>
      </c>
      <c r="AR142" t="s">
        <v>116</v>
      </c>
      <c r="AS142" t="s">
        <v>119</v>
      </c>
      <c r="AT142" t="s">
        <v>565</v>
      </c>
      <c r="AU142" t="s">
        <v>566</v>
      </c>
      <c r="AV142" t="s">
        <v>48</v>
      </c>
      <c r="AW142">
        <v>2</v>
      </c>
      <c r="BB142">
        <v>0.80516224403849534</v>
      </c>
      <c r="BC142" t="s">
        <v>66</v>
      </c>
      <c r="BF142" t="s">
        <v>116</v>
      </c>
      <c r="BG142" t="s">
        <v>119</v>
      </c>
      <c r="BH142" t="s">
        <v>566</v>
      </c>
      <c r="BI142">
        <v>7967</v>
      </c>
      <c r="BJ142">
        <v>2</v>
      </c>
      <c r="BK142" t="s">
        <v>565</v>
      </c>
      <c r="BL142" t="s">
        <v>197</v>
      </c>
      <c r="BM142">
        <v>0.80516224403849534</v>
      </c>
      <c r="BN142" t="s">
        <v>66</v>
      </c>
      <c r="BO142" t="s">
        <v>177</v>
      </c>
      <c r="BP142">
        <v>741.07100000000003</v>
      </c>
    </row>
    <row r="143" spans="1:68" ht="16.5">
      <c r="A143" s="125" t="str">
        <f t="shared" si="70"/>
        <v>선진여객</v>
      </c>
      <c r="B143" s="126" t="str">
        <f t="shared" si="87"/>
        <v>정충식</v>
      </c>
      <c r="C143" s="127" t="str">
        <f t="shared" si="71"/>
        <v>B</v>
      </c>
      <c r="D143" s="128">
        <f t="shared" si="72"/>
        <v>0.90793103448275869</v>
      </c>
      <c r="E143" s="129">
        <f t="shared" si="73"/>
        <v>4063</v>
      </c>
      <c r="F143" s="130" t="str">
        <f t="shared" si="74"/>
        <v>595</v>
      </c>
      <c r="G143" s="131" t="str">
        <f t="shared" si="75"/>
        <v>73아1097</v>
      </c>
      <c r="H143" s="132">
        <f t="shared" si="76"/>
        <v>1</v>
      </c>
      <c r="I143" s="133">
        <f t="shared" si="77"/>
        <v>2343.8890000000001</v>
      </c>
      <c r="J143" s="134">
        <f t="shared" si="78"/>
        <v>9.9941146201173413E-3</v>
      </c>
      <c r="K143" s="134">
        <f t="shared" si="79"/>
        <v>0.26601966097088825</v>
      </c>
      <c r="L143" s="134">
        <f t="shared" si="80"/>
        <v>0.1753496005996871</v>
      </c>
      <c r="M143" s="135">
        <f t="shared" si="81"/>
        <v>5.6580000000000004</v>
      </c>
      <c r="N143" s="136">
        <f t="shared" si="82"/>
        <v>0</v>
      </c>
      <c r="O143" s="136">
        <f t="shared" si="83"/>
        <v>1.2799240919685189</v>
      </c>
      <c r="P143" s="218">
        <f t="shared" si="84"/>
        <v>4</v>
      </c>
      <c r="Q143" s="219">
        <f t="shared" si="85"/>
        <v>0</v>
      </c>
      <c r="R143" s="219">
        <f t="shared" si="86"/>
        <v>30</v>
      </c>
      <c r="T143">
        <v>516</v>
      </c>
      <c r="U143">
        <v>4063</v>
      </c>
      <c r="V143" t="s">
        <v>490</v>
      </c>
      <c r="W143">
        <v>2343.8890000000001</v>
      </c>
      <c r="X143">
        <v>890.12099999999998</v>
      </c>
      <c r="Y143">
        <v>2.633</v>
      </c>
      <c r="Z143">
        <v>5.6580000000000004</v>
      </c>
      <c r="AA143">
        <v>163.173834</v>
      </c>
      <c r="AB143">
        <v>1.6307780000000001</v>
      </c>
      <c r="AC143">
        <v>43.407448000000002</v>
      </c>
      <c r="AD143" s="1">
        <v>411</v>
      </c>
      <c r="AE143">
        <v>0</v>
      </c>
      <c r="AF143">
        <v>30</v>
      </c>
      <c r="AG143">
        <v>67</v>
      </c>
      <c r="AH143">
        <v>14.364368000000001</v>
      </c>
      <c r="AI143">
        <v>54.9</v>
      </c>
      <c r="AJ143">
        <v>0</v>
      </c>
      <c r="AK143">
        <v>4</v>
      </c>
      <c r="AL143">
        <v>72</v>
      </c>
      <c r="AM143" t="s">
        <v>491</v>
      </c>
      <c r="AN143" t="s">
        <v>825</v>
      </c>
      <c r="AO143">
        <v>2343.8890000000001</v>
      </c>
      <c r="AR143" t="s">
        <v>116</v>
      </c>
      <c r="AS143" t="s">
        <v>118</v>
      </c>
      <c r="AT143" t="s">
        <v>208</v>
      </c>
      <c r="AU143" t="s">
        <v>490</v>
      </c>
      <c r="AV143" t="s">
        <v>48</v>
      </c>
      <c r="AW143">
        <v>1</v>
      </c>
      <c r="BB143">
        <v>0.90793103448275869</v>
      </c>
      <c r="BC143" t="s">
        <v>67</v>
      </c>
      <c r="BF143" t="s">
        <v>116</v>
      </c>
      <c r="BG143" t="s">
        <v>118</v>
      </c>
      <c r="BH143" t="s">
        <v>490</v>
      </c>
      <c r="BI143">
        <v>4063</v>
      </c>
      <c r="BJ143">
        <v>1</v>
      </c>
      <c r="BK143" t="s">
        <v>208</v>
      </c>
      <c r="BL143" t="s">
        <v>174</v>
      </c>
      <c r="BM143">
        <v>0.90793103448275869</v>
      </c>
      <c r="BN143" t="s">
        <v>67</v>
      </c>
      <c r="BO143" t="s">
        <v>175</v>
      </c>
      <c r="BP143">
        <v>2343.8890000000001</v>
      </c>
    </row>
    <row r="144" spans="1:68" ht="16.5">
      <c r="A144" s="108" t="str">
        <f t="shared" si="70"/>
        <v>선진여객</v>
      </c>
      <c r="B144" s="109" t="str">
        <f t="shared" si="87"/>
        <v>정홍기</v>
      </c>
      <c r="C144" s="110" t="str">
        <f t="shared" si="71"/>
        <v>D</v>
      </c>
      <c r="D144" s="111">
        <f t="shared" si="72"/>
        <v>0.80004168151975819</v>
      </c>
      <c r="E144" s="112">
        <f t="shared" si="73"/>
        <v>8812</v>
      </c>
      <c r="F144" s="113" t="str">
        <f t="shared" si="74"/>
        <v>72</v>
      </c>
      <c r="G144" s="114" t="str">
        <f t="shared" si="75"/>
        <v>70바3737</v>
      </c>
      <c r="H144" s="115">
        <f t="shared" si="76"/>
        <v>4</v>
      </c>
      <c r="I144" s="116">
        <f t="shared" si="77"/>
        <v>935.05499999999995</v>
      </c>
      <c r="J144" s="117">
        <f t="shared" si="78"/>
        <v>1.8756556236791216E-2</v>
      </c>
      <c r="K144" s="117">
        <f t="shared" si="79"/>
        <v>0.35396597136514341</v>
      </c>
      <c r="L144" s="117">
        <f t="shared" si="80"/>
        <v>0.28661415638652271</v>
      </c>
      <c r="M144" s="118">
        <f t="shared" si="81"/>
        <v>16.640999999999998</v>
      </c>
      <c r="N144" s="119">
        <f t="shared" si="82"/>
        <v>0</v>
      </c>
      <c r="O144" s="119">
        <f t="shared" si="83"/>
        <v>23.207191020849042</v>
      </c>
      <c r="P144" s="220">
        <f t="shared" si="84"/>
        <v>0</v>
      </c>
      <c r="Q144" s="221">
        <f t="shared" si="85"/>
        <v>0</v>
      </c>
      <c r="R144" s="221">
        <f t="shared" si="86"/>
        <v>217</v>
      </c>
      <c r="T144">
        <v>516</v>
      </c>
      <c r="U144">
        <v>8812</v>
      </c>
      <c r="V144" t="s">
        <v>826</v>
      </c>
      <c r="W144">
        <v>935.05499999999995</v>
      </c>
      <c r="X144">
        <v>545.63099999999997</v>
      </c>
      <c r="Y144">
        <v>1.714</v>
      </c>
      <c r="Z144">
        <v>16.640999999999998</v>
      </c>
      <c r="AA144">
        <v>50.292760999999999</v>
      </c>
      <c r="AB144">
        <v>0.94331900000000002</v>
      </c>
      <c r="AC144">
        <v>17.801926000000002</v>
      </c>
      <c r="AD144" s="1">
        <v>268</v>
      </c>
      <c r="AE144">
        <v>0</v>
      </c>
      <c r="AF144">
        <v>217</v>
      </c>
      <c r="AG144">
        <v>89</v>
      </c>
      <c r="AH144">
        <v>18.592237999999998</v>
      </c>
      <c r="AI144">
        <v>711.6</v>
      </c>
      <c r="AJ144">
        <v>32.299999999999997</v>
      </c>
      <c r="AK144">
        <v>0</v>
      </c>
      <c r="AL144">
        <v>0</v>
      </c>
      <c r="AM144" t="s">
        <v>827</v>
      </c>
      <c r="AN144" t="s">
        <v>828</v>
      </c>
      <c r="AO144">
        <v>609.20600000000002</v>
      </c>
      <c r="AR144" t="s">
        <v>116</v>
      </c>
      <c r="AS144" t="s">
        <v>119</v>
      </c>
      <c r="AT144" t="s">
        <v>645</v>
      </c>
      <c r="AU144" t="s">
        <v>826</v>
      </c>
      <c r="AV144" t="s">
        <v>48</v>
      </c>
      <c r="AW144">
        <v>4</v>
      </c>
      <c r="BB144">
        <v>0.80004168151975819</v>
      </c>
      <c r="BC144" t="s">
        <v>66</v>
      </c>
      <c r="BF144" t="s">
        <v>116</v>
      </c>
      <c r="BG144" t="s">
        <v>119</v>
      </c>
      <c r="BH144" t="s">
        <v>826</v>
      </c>
      <c r="BI144">
        <v>8812</v>
      </c>
      <c r="BJ144">
        <v>4</v>
      </c>
      <c r="BK144" t="s">
        <v>645</v>
      </c>
      <c r="BL144" t="s">
        <v>225</v>
      </c>
      <c r="BM144">
        <v>0.80004168151975819</v>
      </c>
      <c r="BN144" t="s">
        <v>66</v>
      </c>
      <c r="BO144" t="s">
        <v>177</v>
      </c>
      <c r="BP144">
        <v>935.05499999999995</v>
      </c>
    </row>
    <row r="145" spans="1:68" ht="16.5">
      <c r="A145" s="125" t="str">
        <f t="shared" si="70"/>
        <v>선진여객</v>
      </c>
      <c r="B145" s="126" t="str">
        <f t="shared" si="87"/>
        <v>정훈</v>
      </c>
      <c r="C145" s="127" t="str">
        <f t="shared" si="71"/>
        <v>F</v>
      </c>
      <c r="D145" s="128">
        <f t="shared" si="72"/>
        <v>0.76083333333333336</v>
      </c>
      <c r="E145" s="129">
        <f t="shared" si="73"/>
        <v>6408</v>
      </c>
      <c r="F145" s="130" t="str">
        <f t="shared" si="74"/>
        <v>87</v>
      </c>
      <c r="G145" s="131" t="str">
        <f t="shared" si="75"/>
        <v>78바1186</v>
      </c>
      <c r="H145" s="132">
        <f t="shared" si="76"/>
        <v>1</v>
      </c>
      <c r="I145" s="133">
        <f t="shared" si="77"/>
        <v>2191.9369999999999</v>
      </c>
      <c r="J145" s="134">
        <f t="shared" si="78"/>
        <v>5.6055123759205898E-3</v>
      </c>
      <c r="K145" s="134">
        <f t="shared" si="79"/>
        <v>0.4105065014822748</v>
      </c>
      <c r="L145" s="134">
        <f t="shared" si="80"/>
        <v>0.16104477455328325</v>
      </c>
      <c r="M145" s="135">
        <f t="shared" si="81"/>
        <v>13.972</v>
      </c>
      <c r="N145" s="136">
        <f t="shared" si="82"/>
        <v>0</v>
      </c>
      <c r="O145" s="136">
        <f t="shared" si="83"/>
        <v>25.913153525854074</v>
      </c>
      <c r="P145" s="218">
        <f t="shared" si="84"/>
        <v>1</v>
      </c>
      <c r="Q145" s="219">
        <f t="shared" si="85"/>
        <v>0</v>
      </c>
      <c r="R145" s="219">
        <f t="shared" si="86"/>
        <v>568</v>
      </c>
      <c r="T145">
        <v>516</v>
      </c>
      <c r="U145">
        <v>6408</v>
      </c>
      <c r="V145" t="s">
        <v>492</v>
      </c>
      <c r="W145">
        <v>2191.9369999999999</v>
      </c>
      <c r="X145">
        <v>1200.502</v>
      </c>
      <c r="Y145">
        <v>1.8260000000000001</v>
      </c>
      <c r="Z145">
        <v>13.972</v>
      </c>
      <c r="AA145">
        <v>147.07023100000001</v>
      </c>
      <c r="AB145">
        <v>0.82440400000000003</v>
      </c>
      <c r="AC145">
        <v>60.373286</v>
      </c>
      <c r="AD145" s="1">
        <v>353</v>
      </c>
      <c r="AE145">
        <v>0</v>
      </c>
      <c r="AF145">
        <v>568</v>
      </c>
      <c r="AG145">
        <v>70</v>
      </c>
      <c r="AH145">
        <v>14.904014999999999</v>
      </c>
      <c r="AI145">
        <v>202.5</v>
      </c>
      <c r="AJ145">
        <v>0</v>
      </c>
      <c r="AK145">
        <v>1</v>
      </c>
      <c r="AL145">
        <v>248</v>
      </c>
      <c r="AM145" t="s">
        <v>493</v>
      </c>
      <c r="AN145" t="s">
        <v>829</v>
      </c>
      <c r="AO145">
        <v>2191.9369999999999</v>
      </c>
      <c r="AR145" t="s">
        <v>116</v>
      </c>
      <c r="AS145" t="s">
        <v>121</v>
      </c>
      <c r="AT145" t="s">
        <v>269</v>
      </c>
      <c r="AU145" t="s">
        <v>492</v>
      </c>
      <c r="AV145" t="s">
        <v>48</v>
      </c>
      <c r="AW145">
        <v>1</v>
      </c>
      <c r="BB145">
        <v>0.76083333333333336</v>
      </c>
      <c r="BC145" t="s">
        <v>69</v>
      </c>
      <c r="BF145" t="s">
        <v>116</v>
      </c>
      <c r="BG145" t="s">
        <v>121</v>
      </c>
      <c r="BH145" t="s">
        <v>492</v>
      </c>
      <c r="BI145">
        <v>6408</v>
      </c>
      <c r="BJ145">
        <v>1</v>
      </c>
      <c r="BK145" t="s">
        <v>269</v>
      </c>
      <c r="BL145" t="s">
        <v>174</v>
      </c>
      <c r="BM145">
        <v>0.76083333333333336</v>
      </c>
      <c r="BN145" t="s">
        <v>69</v>
      </c>
      <c r="BO145" t="s">
        <v>186</v>
      </c>
      <c r="BP145">
        <v>2191.9369999999999</v>
      </c>
    </row>
    <row r="146" spans="1:68" ht="16.5">
      <c r="A146" s="108" t="str">
        <f t="shared" si="70"/>
        <v>선진여객</v>
      </c>
      <c r="B146" s="109" t="str">
        <f t="shared" si="87"/>
        <v>조권석</v>
      </c>
      <c r="C146" s="110" t="str">
        <f t="shared" si="71"/>
        <v>D</v>
      </c>
      <c r="D146" s="111">
        <f t="shared" si="72"/>
        <v>0.84757575757575765</v>
      </c>
      <c r="E146" s="112">
        <f t="shared" si="73"/>
        <v>4595</v>
      </c>
      <c r="F146" s="113" t="str">
        <f t="shared" si="74"/>
        <v>300</v>
      </c>
      <c r="G146" s="114" t="str">
        <f t="shared" si="75"/>
        <v>78바1195</v>
      </c>
      <c r="H146" s="115">
        <f t="shared" si="76"/>
        <v>1</v>
      </c>
      <c r="I146" s="116">
        <f t="shared" si="77"/>
        <v>2054.5500000000002</v>
      </c>
      <c r="J146" s="117">
        <f t="shared" si="78"/>
        <v>8.0525253165830337E-3</v>
      </c>
      <c r="K146" s="117">
        <f t="shared" si="79"/>
        <v>0.3427034670104947</v>
      </c>
      <c r="L146" s="117">
        <f t="shared" si="80"/>
        <v>7.6415760142123576E-2</v>
      </c>
      <c r="M146" s="118">
        <f t="shared" si="81"/>
        <v>12.573</v>
      </c>
      <c r="N146" s="119">
        <f t="shared" si="82"/>
        <v>4.8672458689250686E-2</v>
      </c>
      <c r="O146" s="119">
        <f t="shared" si="83"/>
        <v>9.5398019030931334</v>
      </c>
      <c r="P146" s="220">
        <f t="shared" si="84"/>
        <v>0</v>
      </c>
      <c r="Q146" s="221">
        <f t="shared" si="85"/>
        <v>1</v>
      </c>
      <c r="R146" s="221">
        <f t="shared" si="86"/>
        <v>196</v>
      </c>
      <c r="T146">
        <v>516</v>
      </c>
      <c r="U146">
        <v>4595</v>
      </c>
      <c r="V146" t="s">
        <v>494</v>
      </c>
      <c r="W146">
        <v>2054.5500000000002</v>
      </c>
      <c r="X146">
        <v>734.447</v>
      </c>
      <c r="Y146">
        <v>2.7970000000000002</v>
      </c>
      <c r="Z146">
        <v>12.573</v>
      </c>
      <c r="AA146">
        <v>114.41690199999999</v>
      </c>
      <c r="AB146">
        <v>0.92134499999999997</v>
      </c>
      <c r="AC146">
        <v>39.211069000000002</v>
      </c>
      <c r="AD146" s="1">
        <v>157</v>
      </c>
      <c r="AE146">
        <v>1</v>
      </c>
      <c r="AF146">
        <v>196</v>
      </c>
      <c r="AG146">
        <v>80</v>
      </c>
      <c r="AH146">
        <v>17.956700000000001</v>
      </c>
      <c r="AI146">
        <v>1891.4</v>
      </c>
      <c r="AJ146">
        <v>0</v>
      </c>
      <c r="AK146">
        <v>0</v>
      </c>
      <c r="AL146">
        <v>0</v>
      </c>
      <c r="AM146" t="s">
        <v>495</v>
      </c>
      <c r="AN146" t="s">
        <v>830</v>
      </c>
      <c r="AO146">
        <v>2054.5500000000002</v>
      </c>
      <c r="AR146" t="s">
        <v>116</v>
      </c>
      <c r="AS146" t="s">
        <v>117</v>
      </c>
      <c r="AT146" t="s">
        <v>204</v>
      </c>
      <c r="AU146" t="s">
        <v>494</v>
      </c>
      <c r="AV146" t="s">
        <v>48</v>
      </c>
      <c r="AW146">
        <v>1</v>
      </c>
      <c r="BB146">
        <v>0.84757575757575765</v>
      </c>
      <c r="BC146" t="s">
        <v>66</v>
      </c>
      <c r="BF146" t="s">
        <v>116</v>
      </c>
      <c r="BG146" t="s">
        <v>117</v>
      </c>
      <c r="BH146" t="s">
        <v>494</v>
      </c>
      <c r="BI146">
        <v>4595</v>
      </c>
      <c r="BJ146">
        <v>1</v>
      </c>
      <c r="BK146" t="s">
        <v>204</v>
      </c>
      <c r="BL146" t="s">
        <v>174</v>
      </c>
      <c r="BM146">
        <v>0.84757575757575765</v>
      </c>
      <c r="BN146" t="s">
        <v>66</v>
      </c>
      <c r="BO146" t="s">
        <v>177</v>
      </c>
      <c r="BP146">
        <v>2054.5500000000002</v>
      </c>
    </row>
    <row r="147" spans="1:68" ht="16.5">
      <c r="A147" s="125" t="str">
        <f t="shared" si="70"/>
        <v>선진여객</v>
      </c>
      <c r="B147" s="126" t="str">
        <f t="shared" si="87"/>
        <v>조성래</v>
      </c>
      <c r="C147" s="127" t="str">
        <f t="shared" si="71"/>
        <v>F</v>
      </c>
      <c r="D147" s="128">
        <f t="shared" si="72"/>
        <v>0.78239999999999998</v>
      </c>
      <c r="E147" s="129">
        <f t="shared" si="73"/>
        <v>1926</v>
      </c>
      <c r="F147" s="130" t="str">
        <f t="shared" si="74"/>
        <v>87</v>
      </c>
      <c r="G147" s="131" t="str">
        <f t="shared" si="75"/>
        <v>73아1091</v>
      </c>
      <c r="H147" s="132">
        <f t="shared" si="76"/>
        <v>1</v>
      </c>
      <c r="I147" s="133">
        <f t="shared" si="77"/>
        <v>2260.5309999999999</v>
      </c>
      <c r="J147" s="134">
        <f t="shared" si="78"/>
        <v>1.1576738728599701E-2</v>
      </c>
      <c r="K147" s="134">
        <f t="shared" si="79"/>
        <v>0.39825104115294568</v>
      </c>
      <c r="L147" s="134">
        <f t="shared" si="80"/>
        <v>0.2256107082804881</v>
      </c>
      <c r="M147" s="135">
        <f t="shared" si="81"/>
        <v>15.837999999999999</v>
      </c>
      <c r="N147" s="136">
        <f t="shared" si="82"/>
        <v>4.4237393780487862E-2</v>
      </c>
      <c r="O147" s="136">
        <f t="shared" si="83"/>
        <v>12.342232864756113</v>
      </c>
      <c r="P147" s="218">
        <f t="shared" si="84"/>
        <v>0</v>
      </c>
      <c r="Q147" s="219">
        <f t="shared" si="85"/>
        <v>1</v>
      </c>
      <c r="R147" s="219">
        <f t="shared" si="86"/>
        <v>279</v>
      </c>
      <c r="T147">
        <v>516</v>
      </c>
      <c r="U147">
        <v>1926</v>
      </c>
      <c r="V147" t="s">
        <v>496</v>
      </c>
      <c r="W147">
        <v>2260.5309999999999</v>
      </c>
      <c r="X147">
        <v>1155.4090000000001</v>
      </c>
      <c r="Y147">
        <v>1.956</v>
      </c>
      <c r="Z147">
        <v>15.837999999999999</v>
      </c>
      <c r="AA147">
        <v>141.49217999999999</v>
      </c>
      <c r="AB147">
        <v>1.638018</v>
      </c>
      <c r="AC147">
        <v>56.349407999999997</v>
      </c>
      <c r="AD147" s="1">
        <v>510</v>
      </c>
      <c r="AE147">
        <v>1</v>
      </c>
      <c r="AF147">
        <v>279</v>
      </c>
      <c r="AG147">
        <v>88</v>
      </c>
      <c r="AH147">
        <v>15.976367</v>
      </c>
      <c r="AI147">
        <v>1666.1</v>
      </c>
      <c r="AJ147">
        <v>15.1</v>
      </c>
      <c r="AK147">
        <v>0</v>
      </c>
      <c r="AL147">
        <v>0</v>
      </c>
      <c r="AM147" t="s">
        <v>497</v>
      </c>
      <c r="AN147" t="s">
        <v>831</v>
      </c>
      <c r="AO147">
        <v>2260.5309999999999</v>
      </c>
      <c r="AR147" t="s">
        <v>116</v>
      </c>
      <c r="AS147" t="s">
        <v>121</v>
      </c>
      <c r="AT147" t="s">
        <v>255</v>
      </c>
      <c r="AU147" t="s">
        <v>496</v>
      </c>
      <c r="AV147" t="s">
        <v>48</v>
      </c>
      <c r="AW147">
        <v>1</v>
      </c>
      <c r="BB147">
        <v>0.78239999999999998</v>
      </c>
      <c r="BC147" t="s">
        <v>69</v>
      </c>
      <c r="BF147" t="s">
        <v>116</v>
      </c>
      <c r="BG147" t="s">
        <v>121</v>
      </c>
      <c r="BH147" t="s">
        <v>496</v>
      </c>
      <c r="BI147">
        <v>1926</v>
      </c>
      <c r="BJ147">
        <v>1</v>
      </c>
      <c r="BK147" t="s">
        <v>255</v>
      </c>
      <c r="BL147" t="s">
        <v>174</v>
      </c>
      <c r="BM147">
        <v>0.78239999999999998</v>
      </c>
      <c r="BN147" t="s">
        <v>69</v>
      </c>
      <c r="BO147" t="s">
        <v>186</v>
      </c>
      <c r="BP147">
        <v>2260.5309999999999</v>
      </c>
    </row>
    <row r="148" spans="1:68" ht="16.5">
      <c r="A148" s="108" t="str">
        <f t="shared" si="70"/>
        <v>선진여객</v>
      </c>
      <c r="B148" s="109" t="str">
        <f t="shared" si="87"/>
        <v>주태규</v>
      </c>
      <c r="C148" s="110" t="str">
        <f t="shared" si="71"/>
        <v>C</v>
      </c>
      <c r="D148" s="111">
        <f t="shared" si="72"/>
        <v>0.89185185185185178</v>
      </c>
      <c r="E148" s="112">
        <f t="shared" si="73"/>
        <v>8771</v>
      </c>
      <c r="F148" s="113" t="str">
        <f t="shared" si="74"/>
        <v>80</v>
      </c>
      <c r="G148" s="114" t="str">
        <f t="shared" si="75"/>
        <v>78바1153</v>
      </c>
      <c r="H148" s="115">
        <f t="shared" si="76"/>
        <v>1</v>
      </c>
      <c r="I148" s="116">
        <f t="shared" si="77"/>
        <v>2381.136</v>
      </c>
      <c r="J148" s="117">
        <f t="shared" si="78"/>
        <v>6.9178001346467E-3</v>
      </c>
      <c r="K148" s="117">
        <f t="shared" si="79"/>
        <v>0.3663221167600893</v>
      </c>
      <c r="L148" s="117">
        <f t="shared" si="80"/>
        <v>0.209143870824682</v>
      </c>
      <c r="M148" s="118">
        <f t="shared" si="81"/>
        <v>9.9879999999999995</v>
      </c>
      <c r="N148" s="119">
        <f t="shared" si="82"/>
        <v>0.12599028362932652</v>
      </c>
      <c r="O148" s="119">
        <f t="shared" si="83"/>
        <v>5.5015757184805905</v>
      </c>
      <c r="P148" s="220">
        <f t="shared" si="84"/>
        <v>1</v>
      </c>
      <c r="Q148" s="221">
        <f t="shared" si="85"/>
        <v>3</v>
      </c>
      <c r="R148" s="221">
        <f t="shared" si="86"/>
        <v>131</v>
      </c>
      <c r="T148">
        <v>516</v>
      </c>
      <c r="U148">
        <v>8771</v>
      </c>
      <c r="V148" t="s">
        <v>498</v>
      </c>
      <c r="W148">
        <v>2381.136</v>
      </c>
      <c r="X148">
        <v>989.03899999999999</v>
      </c>
      <c r="Y148">
        <v>2.4079999999999999</v>
      </c>
      <c r="Z148">
        <v>9.9879999999999995</v>
      </c>
      <c r="AA148">
        <v>158.84384900000001</v>
      </c>
      <c r="AB148">
        <v>1.0988500000000001</v>
      </c>
      <c r="AC148">
        <v>58.188015</v>
      </c>
      <c r="AD148" s="1">
        <v>498</v>
      </c>
      <c r="AE148">
        <v>3</v>
      </c>
      <c r="AF148">
        <v>131</v>
      </c>
      <c r="AG148">
        <v>66</v>
      </c>
      <c r="AH148">
        <v>14.990418999999999</v>
      </c>
      <c r="AI148">
        <v>7.4</v>
      </c>
      <c r="AJ148">
        <v>0</v>
      </c>
      <c r="AK148">
        <v>1</v>
      </c>
      <c r="AL148">
        <v>29</v>
      </c>
      <c r="AM148" t="s">
        <v>499</v>
      </c>
      <c r="AN148" t="s">
        <v>832</v>
      </c>
      <c r="AO148">
        <v>2381.136</v>
      </c>
      <c r="AR148" t="s">
        <v>116</v>
      </c>
      <c r="AS148" t="s">
        <v>120</v>
      </c>
      <c r="AT148" t="s">
        <v>241</v>
      </c>
      <c r="AU148" t="s">
        <v>498</v>
      </c>
      <c r="AV148" t="s">
        <v>48</v>
      </c>
      <c r="AW148">
        <v>1</v>
      </c>
      <c r="BB148">
        <v>0.89185185185185178</v>
      </c>
      <c r="BC148" t="s">
        <v>68</v>
      </c>
      <c r="BF148" t="s">
        <v>116</v>
      </c>
      <c r="BG148" t="s">
        <v>120</v>
      </c>
      <c r="BH148" t="s">
        <v>498</v>
      </c>
      <c r="BI148">
        <v>8771</v>
      </c>
      <c r="BJ148">
        <v>1</v>
      </c>
      <c r="BK148" t="s">
        <v>241</v>
      </c>
      <c r="BL148" t="s">
        <v>174</v>
      </c>
      <c r="BM148">
        <v>0.89185185185185178</v>
      </c>
      <c r="BN148" t="s">
        <v>68</v>
      </c>
      <c r="BO148" t="s">
        <v>176</v>
      </c>
      <c r="BP148">
        <v>2381.136</v>
      </c>
    </row>
    <row r="149" spans="1:68" ht="16.5">
      <c r="A149" s="125" t="str">
        <f t="shared" si="70"/>
        <v>선진여객</v>
      </c>
      <c r="B149" s="126" t="str">
        <f t="shared" si="87"/>
        <v>진병문</v>
      </c>
      <c r="C149" s="127" t="str">
        <f t="shared" si="71"/>
        <v>F</v>
      </c>
      <c r="D149" s="128">
        <f t="shared" si="72"/>
        <v>0.76888888888888884</v>
      </c>
      <c r="E149" s="129">
        <f t="shared" si="73"/>
        <v>4078</v>
      </c>
      <c r="F149" s="130" t="str">
        <f t="shared" si="74"/>
        <v>72</v>
      </c>
      <c r="G149" s="131" t="str">
        <f t="shared" si="75"/>
        <v>78바1180</v>
      </c>
      <c r="H149" s="132">
        <f t="shared" si="76"/>
        <v>1</v>
      </c>
      <c r="I149" s="133">
        <f t="shared" si="77"/>
        <v>1578.8040000000001</v>
      </c>
      <c r="J149" s="134">
        <f t="shared" si="78"/>
        <v>2.5671355330154438E-2</v>
      </c>
      <c r="K149" s="134">
        <f t="shared" si="79"/>
        <v>0.34338846394676686</v>
      </c>
      <c r="L149" s="134">
        <f t="shared" si="80"/>
        <v>0.25462311977927593</v>
      </c>
      <c r="M149" s="135">
        <f t="shared" si="81"/>
        <v>13.896000000000001</v>
      </c>
      <c r="N149" s="136">
        <f t="shared" si="82"/>
        <v>6.3339084522207947E-2</v>
      </c>
      <c r="O149" s="136">
        <f t="shared" si="83"/>
        <v>49.277807758277781</v>
      </c>
      <c r="P149" s="218">
        <f t="shared" si="84"/>
        <v>4</v>
      </c>
      <c r="Q149" s="219">
        <f t="shared" si="85"/>
        <v>1</v>
      </c>
      <c r="R149" s="219">
        <f t="shared" si="86"/>
        <v>778</v>
      </c>
      <c r="T149">
        <v>516</v>
      </c>
      <c r="U149">
        <v>4078</v>
      </c>
      <c r="V149" t="s">
        <v>500</v>
      </c>
      <c r="W149">
        <v>1578.8040000000001</v>
      </c>
      <c r="X149">
        <v>760.34199999999998</v>
      </c>
      <c r="Y149">
        <v>2.0760000000000001</v>
      </c>
      <c r="Z149">
        <v>13.896000000000001</v>
      </c>
      <c r="AA149">
        <v>83.068306000000007</v>
      </c>
      <c r="AB149">
        <v>2.132476</v>
      </c>
      <c r="AC149">
        <v>28.524698000000001</v>
      </c>
      <c r="AD149" s="1">
        <v>402</v>
      </c>
      <c r="AE149">
        <v>1</v>
      </c>
      <c r="AF149">
        <v>778</v>
      </c>
      <c r="AG149">
        <v>80</v>
      </c>
      <c r="AH149">
        <v>19.006093</v>
      </c>
      <c r="AI149">
        <v>2754.2</v>
      </c>
      <c r="AJ149">
        <v>0</v>
      </c>
      <c r="AK149">
        <v>4</v>
      </c>
      <c r="AL149">
        <v>157</v>
      </c>
      <c r="AM149" t="s">
        <v>501</v>
      </c>
      <c r="AN149" t="s">
        <v>833</v>
      </c>
      <c r="AO149">
        <v>1578.8040000000001</v>
      </c>
      <c r="AR149" t="s">
        <v>116</v>
      </c>
      <c r="AS149" t="s">
        <v>119</v>
      </c>
      <c r="AT149" t="s">
        <v>220</v>
      </c>
      <c r="AU149" t="s">
        <v>500</v>
      </c>
      <c r="AV149" t="s">
        <v>48</v>
      </c>
      <c r="AW149">
        <v>1</v>
      </c>
      <c r="BB149">
        <v>0.76888888888888884</v>
      </c>
      <c r="BC149" t="s">
        <v>69</v>
      </c>
      <c r="BF149" t="s">
        <v>116</v>
      </c>
      <c r="BG149" t="s">
        <v>119</v>
      </c>
      <c r="BH149" t="s">
        <v>500</v>
      </c>
      <c r="BI149">
        <v>4078</v>
      </c>
      <c r="BJ149">
        <v>1</v>
      </c>
      <c r="BK149" t="s">
        <v>220</v>
      </c>
      <c r="BL149" t="s">
        <v>174</v>
      </c>
      <c r="BM149">
        <v>0.76888888888888884</v>
      </c>
      <c r="BN149" t="s">
        <v>69</v>
      </c>
      <c r="BO149" t="s">
        <v>186</v>
      </c>
      <c r="BP149">
        <v>1578.8040000000001</v>
      </c>
    </row>
    <row r="150" spans="1:68" ht="16.5">
      <c r="A150" s="108" t="str">
        <f t="shared" si="70"/>
        <v>선진여객</v>
      </c>
      <c r="B150" s="109" t="str">
        <f t="shared" si="87"/>
        <v>최규주</v>
      </c>
      <c r="C150" s="110" t="str">
        <f t="shared" si="71"/>
        <v>F</v>
      </c>
      <c r="D150" s="111">
        <f t="shared" si="72"/>
        <v>0.74333333333333329</v>
      </c>
      <c r="E150" s="112">
        <f t="shared" si="73"/>
        <v>1526</v>
      </c>
      <c r="F150" s="113" t="str">
        <f t="shared" si="74"/>
        <v>300</v>
      </c>
      <c r="G150" s="114" t="str">
        <f t="shared" si="75"/>
        <v>78바1136</v>
      </c>
      <c r="H150" s="115">
        <f t="shared" si="76"/>
        <v>1</v>
      </c>
      <c r="I150" s="116">
        <f t="shared" si="77"/>
        <v>2205.3110000000001</v>
      </c>
      <c r="J150" s="117">
        <f t="shared" si="78"/>
        <v>5.4646347513750727E-3</v>
      </c>
      <c r="K150" s="117">
        <f t="shared" si="79"/>
        <v>0.35086865182146576</v>
      </c>
      <c r="L150" s="117">
        <f t="shared" si="80"/>
        <v>0.2317133501805414</v>
      </c>
      <c r="M150" s="118">
        <f t="shared" si="81"/>
        <v>10.416</v>
      </c>
      <c r="N150" s="119">
        <f t="shared" si="82"/>
        <v>0.22672539156608748</v>
      </c>
      <c r="O150" s="119">
        <f t="shared" si="83"/>
        <v>51.239938493935774</v>
      </c>
      <c r="P150" s="220">
        <f t="shared" si="84"/>
        <v>1</v>
      </c>
      <c r="Q150" s="221">
        <f t="shared" si="85"/>
        <v>5</v>
      </c>
      <c r="R150" s="221">
        <f t="shared" si="86"/>
        <v>1130</v>
      </c>
      <c r="T150">
        <v>516</v>
      </c>
      <c r="U150">
        <v>1526</v>
      </c>
      <c r="V150" t="s">
        <v>502</v>
      </c>
      <c r="W150">
        <v>2205.3110000000001</v>
      </c>
      <c r="X150">
        <v>899.04499999999996</v>
      </c>
      <c r="Y150">
        <v>2.4529999999999998</v>
      </c>
      <c r="Z150">
        <v>10.416</v>
      </c>
      <c r="AA150">
        <v>139.52661699999999</v>
      </c>
      <c r="AB150">
        <v>0.76246199999999997</v>
      </c>
      <c r="AC150">
        <v>48.955516000000003</v>
      </c>
      <c r="AD150" s="1">
        <v>511</v>
      </c>
      <c r="AE150">
        <v>5</v>
      </c>
      <c r="AF150">
        <v>1130</v>
      </c>
      <c r="AG150">
        <v>86</v>
      </c>
      <c r="AH150">
        <v>15.805664999999999</v>
      </c>
      <c r="AI150">
        <v>485.3</v>
      </c>
      <c r="AJ150">
        <v>6.7</v>
      </c>
      <c r="AK150">
        <v>1</v>
      </c>
      <c r="AL150">
        <v>137</v>
      </c>
      <c r="AM150" t="s">
        <v>503</v>
      </c>
      <c r="AN150" t="s">
        <v>834</v>
      </c>
      <c r="AO150">
        <v>2205.3110000000001</v>
      </c>
      <c r="AR150" t="s">
        <v>116</v>
      </c>
      <c r="AS150" t="s">
        <v>117</v>
      </c>
      <c r="AT150" t="s">
        <v>202</v>
      </c>
      <c r="AU150" t="s">
        <v>502</v>
      </c>
      <c r="AV150" t="s">
        <v>48</v>
      </c>
      <c r="AW150">
        <v>1</v>
      </c>
      <c r="BB150">
        <v>0.74333333333333329</v>
      </c>
      <c r="BC150" t="s">
        <v>69</v>
      </c>
      <c r="BF150" t="s">
        <v>116</v>
      </c>
      <c r="BG150" t="s">
        <v>117</v>
      </c>
      <c r="BH150" t="s">
        <v>502</v>
      </c>
      <c r="BI150">
        <v>1526</v>
      </c>
      <c r="BJ150">
        <v>1</v>
      </c>
      <c r="BK150" t="s">
        <v>202</v>
      </c>
      <c r="BL150" t="s">
        <v>174</v>
      </c>
      <c r="BM150">
        <v>0.74333333333333329</v>
      </c>
      <c r="BN150" t="s">
        <v>69</v>
      </c>
      <c r="BO150" t="s">
        <v>186</v>
      </c>
      <c r="BP150">
        <v>2205.3110000000001</v>
      </c>
    </row>
    <row r="151" spans="1:68" ht="16.5">
      <c r="A151" s="125" t="str">
        <f t="shared" si="70"/>
        <v>선진여객</v>
      </c>
      <c r="B151" s="126" t="str">
        <f t="shared" si="87"/>
        <v>최돈집</v>
      </c>
      <c r="C151" s="127" t="str">
        <f t="shared" si="71"/>
        <v>B</v>
      </c>
      <c r="D151" s="128">
        <f t="shared" si="72"/>
        <v>0.9095238095238094</v>
      </c>
      <c r="E151" s="129">
        <f t="shared" si="73"/>
        <v>8174</v>
      </c>
      <c r="F151" s="130" t="str">
        <f t="shared" si="74"/>
        <v>72</v>
      </c>
      <c r="G151" s="131" t="str">
        <f t="shared" si="75"/>
        <v>70바3741</v>
      </c>
      <c r="H151" s="132">
        <f t="shared" si="76"/>
        <v>1</v>
      </c>
      <c r="I151" s="133">
        <f t="shared" si="77"/>
        <v>2339.7640000000001</v>
      </c>
      <c r="J151" s="134">
        <f t="shared" si="78"/>
        <v>5.7489782746261387E-3</v>
      </c>
      <c r="K151" s="134">
        <f t="shared" si="79"/>
        <v>0.3447779739292145</v>
      </c>
      <c r="L151" s="134">
        <f t="shared" si="80"/>
        <v>0.20386671476268545</v>
      </c>
      <c r="M151" s="135">
        <f t="shared" si="81"/>
        <v>9.2050000000000001</v>
      </c>
      <c r="N151" s="136">
        <f t="shared" si="82"/>
        <v>2.0087496003870475</v>
      </c>
      <c r="O151" s="136">
        <f t="shared" si="83"/>
        <v>26.626617043428311</v>
      </c>
      <c r="P151" s="218">
        <f t="shared" si="84"/>
        <v>1</v>
      </c>
      <c r="Q151" s="219">
        <f t="shared" si="85"/>
        <v>47</v>
      </c>
      <c r="R151" s="219">
        <f t="shared" si="86"/>
        <v>623</v>
      </c>
      <c r="T151">
        <v>516</v>
      </c>
      <c r="U151">
        <v>8174</v>
      </c>
      <c r="V151" t="s">
        <v>504</v>
      </c>
      <c r="W151">
        <v>2339.7640000000001</v>
      </c>
      <c r="X151">
        <v>1225.306</v>
      </c>
      <c r="Y151">
        <v>1.91</v>
      </c>
      <c r="Z151">
        <v>9.2050000000000001</v>
      </c>
      <c r="AA151">
        <v>118.75745000000001</v>
      </c>
      <c r="AB151">
        <v>0.68273399999999995</v>
      </c>
      <c r="AC151">
        <v>40.944952999999998</v>
      </c>
      <c r="AD151" s="1">
        <v>477</v>
      </c>
      <c r="AE151">
        <v>47</v>
      </c>
      <c r="AF151">
        <v>623</v>
      </c>
      <c r="AG151">
        <v>82</v>
      </c>
      <c r="AH151">
        <v>19.702038999999999</v>
      </c>
      <c r="AI151">
        <v>3020.7</v>
      </c>
      <c r="AJ151">
        <v>0</v>
      </c>
      <c r="AK151">
        <v>1</v>
      </c>
      <c r="AL151">
        <v>235</v>
      </c>
      <c r="AM151" t="s">
        <v>505</v>
      </c>
      <c r="AN151" t="s">
        <v>835</v>
      </c>
      <c r="AO151">
        <v>2339.7640000000001</v>
      </c>
      <c r="AR151" t="s">
        <v>116</v>
      </c>
      <c r="AS151" t="s">
        <v>119</v>
      </c>
      <c r="AT151" t="s">
        <v>210</v>
      </c>
      <c r="AU151" t="s">
        <v>504</v>
      </c>
      <c r="AV151" t="s">
        <v>212</v>
      </c>
      <c r="AW151">
        <v>1</v>
      </c>
      <c r="BB151">
        <v>0.9095238095238094</v>
      </c>
      <c r="BC151" t="s">
        <v>67</v>
      </c>
      <c r="BF151" t="s">
        <v>116</v>
      </c>
      <c r="BG151" t="s">
        <v>119</v>
      </c>
      <c r="BH151" t="s">
        <v>504</v>
      </c>
      <c r="BI151">
        <v>8174</v>
      </c>
      <c r="BJ151">
        <v>1</v>
      </c>
      <c r="BK151" t="s">
        <v>210</v>
      </c>
      <c r="BL151" t="s">
        <v>174</v>
      </c>
      <c r="BM151">
        <v>0.9095238095238094</v>
      </c>
      <c r="BN151" t="s">
        <v>67</v>
      </c>
      <c r="BO151" t="s">
        <v>175</v>
      </c>
      <c r="BP151">
        <v>2339.7640000000001</v>
      </c>
    </row>
    <row r="152" spans="1:68" ht="16.5">
      <c r="A152" s="108" t="str">
        <f t="shared" si="70"/>
        <v>선진여객</v>
      </c>
      <c r="B152" s="109" t="str">
        <f t="shared" si="87"/>
        <v>최민섭</v>
      </c>
      <c r="C152" s="110" t="str">
        <f t="shared" si="71"/>
        <v>D</v>
      </c>
      <c r="D152" s="111">
        <f t="shared" si="72"/>
        <v>0.84912754585196848</v>
      </c>
      <c r="E152" s="112">
        <f t="shared" si="73"/>
        <v>7607</v>
      </c>
      <c r="F152" s="113" t="str">
        <f t="shared" si="74"/>
        <v>72</v>
      </c>
      <c r="G152" s="114" t="str">
        <f t="shared" si="75"/>
        <v>73아1088</v>
      </c>
      <c r="H152" s="115">
        <f t="shared" si="76"/>
        <v>6</v>
      </c>
      <c r="I152" s="116">
        <f t="shared" si="77"/>
        <v>892.38</v>
      </c>
      <c r="J152" s="117">
        <f t="shared" si="78"/>
        <v>2.5481217823933127E-2</v>
      </c>
      <c r="K152" s="117">
        <f t="shared" si="79"/>
        <v>0.36744011043515179</v>
      </c>
      <c r="L152" s="117">
        <f t="shared" si="80"/>
        <v>0.25661713619758397</v>
      </c>
      <c r="M152" s="118">
        <f t="shared" si="81"/>
        <v>16.510000000000002</v>
      </c>
      <c r="N152" s="119">
        <f t="shared" si="82"/>
        <v>0.44823953920975368</v>
      </c>
      <c r="O152" s="119">
        <f t="shared" si="83"/>
        <v>52.668145857146058</v>
      </c>
      <c r="P152" s="220">
        <f t="shared" si="84"/>
        <v>7</v>
      </c>
      <c r="Q152" s="221">
        <f t="shared" si="85"/>
        <v>4</v>
      </c>
      <c r="R152" s="221">
        <f t="shared" si="86"/>
        <v>470</v>
      </c>
      <c r="T152">
        <v>516</v>
      </c>
      <c r="U152">
        <v>7607</v>
      </c>
      <c r="V152" t="s">
        <v>506</v>
      </c>
      <c r="W152">
        <v>892.38</v>
      </c>
      <c r="X152">
        <v>491.72</v>
      </c>
      <c r="Y152">
        <v>1.8149999999999999</v>
      </c>
      <c r="Z152">
        <v>16.510000000000002</v>
      </c>
      <c r="AA152">
        <v>46.449703</v>
      </c>
      <c r="AB152">
        <v>1.183595</v>
      </c>
      <c r="AC152">
        <v>17.067484</v>
      </c>
      <c r="AD152" s="1">
        <v>229</v>
      </c>
      <c r="AE152">
        <v>4</v>
      </c>
      <c r="AF152">
        <v>470</v>
      </c>
      <c r="AG152">
        <v>85</v>
      </c>
      <c r="AH152">
        <v>19.211748</v>
      </c>
      <c r="AI152">
        <v>1734.7</v>
      </c>
      <c r="AJ152">
        <v>0</v>
      </c>
      <c r="AK152">
        <v>7</v>
      </c>
      <c r="AL152">
        <v>758</v>
      </c>
      <c r="AM152" t="s">
        <v>507</v>
      </c>
      <c r="AN152" t="s">
        <v>836</v>
      </c>
      <c r="AO152">
        <v>448.22899999999998</v>
      </c>
      <c r="AR152" t="s">
        <v>116</v>
      </c>
      <c r="AS152" t="s">
        <v>119</v>
      </c>
      <c r="AT152" t="s">
        <v>217</v>
      </c>
      <c r="AU152" t="s">
        <v>506</v>
      </c>
      <c r="AV152" t="s">
        <v>48</v>
      </c>
      <c r="AW152">
        <v>6</v>
      </c>
      <c r="BB152">
        <v>0.84912754585196848</v>
      </c>
      <c r="BC152" t="s">
        <v>66</v>
      </c>
      <c r="BF152" t="s">
        <v>116</v>
      </c>
      <c r="BG152" t="s">
        <v>119</v>
      </c>
      <c r="BH152" t="s">
        <v>506</v>
      </c>
      <c r="BI152">
        <v>7607</v>
      </c>
      <c r="BJ152">
        <v>6</v>
      </c>
      <c r="BK152" t="s">
        <v>217</v>
      </c>
      <c r="BL152" t="s">
        <v>213</v>
      </c>
      <c r="BM152">
        <v>0.84912754585196848</v>
      </c>
      <c r="BN152" t="s">
        <v>66</v>
      </c>
      <c r="BO152" t="s">
        <v>177</v>
      </c>
      <c r="BP152">
        <v>892.38</v>
      </c>
    </row>
    <row r="153" spans="1:68" ht="16.5">
      <c r="A153" s="125" t="str">
        <f t="shared" si="70"/>
        <v>선진여객</v>
      </c>
      <c r="B153" s="126" t="str">
        <f t="shared" si="87"/>
        <v>최원호</v>
      </c>
      <c r="C153" s="127" t="str">
        <f t="shared" si="71"/>
        <v>F</v>
      </c>
      <c r="D153" s="128">
        <f t="shared" si="72"/>
        <v>0.74439522650672951</v>
      </c>
      <c r="E153" s="129">
        <f t="shared" si="73"/>
        <v>9982</v>
      </c>
      <c r="F153" s="130" t="str">
        <f t="shared" si="74"/>
        <v>87</v>
      </c>
      <c r="G153" s="131" t="str">
        <f t="shared" si="75"/>
        <v>78바1183</v>
      </c>
      <c r="H153" s="132">
        <f t="shared" si="76"/>
        <v>2</v>
      </c>
      <c r="I153" s="133">
        <f t="shared" si="77"/>
        <v>2345.92</v>
      </c>
      <c r="J153" s="134">
        <f t="shared" si="78"/>
        <v>8.3782440019539422E-3</v>
      </c>
      <c r="K153" s="134">
        <f t="shared" si="79"/>
        <v>0.36119271330717517</v>
      </c>
      <c r="L153" s="134">
        <f t="shared" si="80"/>
        <v>0.22762924566907652</v>
      </c>
      <c r="M153" s="135">
        <f t="shared" si="81"/>
        <v>14.432</v>
      </c>
      <c r="N153" s="136">
        <f t="shared" si="82"/>
        <v>4.2627199563497475E-2</v>
      </c>
      <c r="O153" s="136">
        <f t="shared" si="83"/>
        <v>5.0300095484927017</v>
      </c>
      <c r="P153" s="218">
        <f t="shared" si="84"/>
        <v>2</v>
      </c>
      <c r="Q153" s="219">
        <f t="shared" si="85"/>
        <v>1</v>
      </c>
      <c r="R153" s="219">
        <f t="shared" si="86"/>
        <v>118</v>
      </c>
      <c r="T153">
        <v>516</v>
      </c>
      <c r="U153">
        <v>9982</v>
      </c>
      <c r="V153" t="s">
        <v>508</v>
      </c>
      <c r="W153">
        <v>2345.92</v>
      </c>
      <c r="X153">
        <v>1262.759</v>
      </c>
      <c r="Y153">
        <v>1.8580000000000001</v>
      </c>
      <c r="Z153">
        <v>14.432</v>
      </c>
      <c r="AA153">
        <v>156.186905</v>
      </c>
      <c r="AB153">
        <v>1.3085720000000001</v>
      </c>
      <c r="AC153">
        <v>56.413572000000002</v>
      </c>
      <c r="AD153" s="1">
        <v>534</v>
      </c>
      <c r="AE153">
        <v>1</v>
      </c>
      <c r="AF153">
        <v>118</v>
      </c>
      <c r="AG153">
        <v>71</v>
      </c>
      <c r="AH153">
        <v>15.019952999999999</v>
      </c>
      <c r="AI153">
        <v>604.1</v>
      </c>
      <c r="AJ153">
        <v>0</v>
      </c>
      <c r="AK153">
        <v>2</v>
      </c>
      <c r="AL153">
        <v>569</v>
      </c>
      <c r="AM153" t="s">
        <v>509</v>
      </c>
      <c r="AN153" t="s">
        <v>837</v>
      </c>
      <c r="AO153">
        <v>2243.826</v>
      </c>
      <c r="AR153" t="s">
        <v>116</v>
      </c>
      <c r="AS153" t="s">
        <v>121</v>
      </c>
      <c r="AT153" t="s">
        <v>266</v>
      </c>
      <c r="AU153" t="s">
        <v>508</v>
      </c>
      <c r="AV153" t="s">
        <v>48</v>
      </c>
      <c r="AW153">
        <v>2</v>
      </c>
      <c r="BB153">
        <v>0.74439522650672951</v>
      </c>
      <c r="BC153" t="s">
        <v>69</v>
      </c>
      <c r="BF153" t="s">
        <v>116</v>
      </c>
      <c r="BG153" t="s">
        <v>121</v>
      </c>
      <c r="BH153" t="s">
        <v>508</v>
      </c>
      <c r="BI153">
        <v>9982</v>
      </c>
      <c r="BJ153">
        <v>2</v>
      </c>
      <c r="BK153" t="s">
        <v>266</v>
      </c>
      <c r="BL153" t="s">
        <v>269</v>
      </c>
      <c r="BM153">
        <v>0.74439522650672951</v>
      </c>
      <c r="BN153" t="s">
        <v>69</v>
      </c>
      <c r="BO153" t="s">
        <v>186</v>
      </c>
      <c r="BP153">
        <v>2345.92</v>
      </c>
    </row>
    <row r="154" spans="1:68" ht="16.5">
      <c r="A154" s="108" t="str">
        <f t="shared" si="70"/>
        <v>선진여객</v>
      </c>
      <c r="B154" s="109" t="str">
        <f t="shared" si="87"/>
        <v>최윤락</v>
      </c>
      <c r="C154" s="110" t="str">
        <f t="shared" si="71"/>
        <v>F</v>
      </c>
      <c r="D154" s="111">
        <f t="shared" si="72"/>
        <v>0.78058919439740126</v>
      </c>
      <c r="E154" s="112">
        <f t="shared" si="73"/>
        <v>4914</v>
      </c>
      <c r="F154" s="113" t="str">
        <f t="shared" si="74"/>
        <v>72</v>
      </c>
      <c r="G154" s="114" t="str">
        <f t="shared" si="75"/>
        <v>78바1191</v>
      </c>
      <c r="H154" s="115">
        <f t="shared" si="76"/>
        <v>7</v>
      </c>
      <c r="I154" s="116">
        <f t="shared" si="77"/>
        <v>1281.1280000000002</v>
      </c>
      <c r="J154" s="117">
        <f t="shared" si="78"/>
        <v>2.1486900667975681E-2</v>
      </c>
      <c r="K154" s="117">
        <f t="shared" si="79"/>
        <v>0.33239554001422855</v>
      </c>
      <c r="L154" s="117">
        <f t="shared" si="80"/>
        <v>0.20997121286865947</v>
      </c>
      <c r="M154" s="118">
        <f t="shared" si="81"/>
        <v>14.419</v>
      </c>
      <c r="N154" s="119">
        <f t="shared" si="82"/>
        <v>0.62090541980579628</v>
      </c>
      <c r="O154" s="119">
        <f t="shared" si="83"/>
        <v>32.28708182990141</v>
      </c>
      <c r="P154" s="220">
        <f t="shared" si="84"/>
        <v>12</v>
      </c>
      <c r="Q154" s="221">
        <f t="shared" si="85"/>
        <v>8</v>
      </c>
      <c r="R154" s="221">
        <f t="shared" si="86"/>
        <v>416</v>
      </c>
      <c r="T154">
        <v>516</v>
      </c>
      <c r="U154">
        <v>4914</v>
      </c>
      <c r="V154" t="s">
        <v>510</v>
      </c>
      <c r="W154">
        <v>1288.441</v>
      </c>
      <c r="X154">
        <v>682.22799999999995</v>
      </c>
      <c r="Y154">
        <v>1.889</v>
      </c>
      <c r="Z154">
        <v>14.419</v>
      </c>
      <c r="AA154">
        <v>68.050531000000007</v>
      </c>
      <c r="AB154">
        <v>1.4621949999999999</v>
      </c>
      <c r="AC154">
        <v>22.619693000000002</v>
      </c>
      <c r="AD154" s="1">
        <v>269</v>
      </c>
      <c r="AE154">
        <v>8</v>
      </c>
      <c r="AF154">
        <v>416</v>
      </c>
      <c r="AG154">
        <v>83</v>
      </c>
      <c r="AH154">
        <v>18.933592000000001</v>
      </c>
      <c r="AI154">
        <v>1136.4000000000001</v>
      </c>
      <c r="AJ154">
        <v>8.6999999999999993</v>
      </c>
      <c r="AK154">
        <v>12</v>
      </c>
      <c r="AL154">
        <v>1202</v>
      </c>
      <c r="AM154" t="s">
        <v>511</v>
      </c>
      <c r="AN154" t="s">
        <v>838</v>
      </c>
      <c r="AO154">
        <v>476.46699999999998</v>
      </c>
      <c r="AR154" t="s">
        <v>116</v>
      </c>
      <c r="AS154" t="s">
        <v>119</v>
      </c>
      <c r="AT154" t="s">
        <v>223</v>
      </c>
      <c r="AU154" t="s">
        <v>510</v>
      </c>
      <c r="AV154" t="s">
        <v>48</v>
      </c>
      <c r="AW154">
        <v>7</v>
      </c>
      <c r="BB154">
        <v>0.78058919439740126</v>
      </c>
      <c r="BC154" t="s">
        <v>69</v>
      </c>
      <c r="BF154" t="s">
        <v>116</v>
      </c>
      <c r="BG154" t="s">
        <v>119</v>
      </c>
      <c r="BH154" t="s">
        <v>510</v>
      </c>
      <c r="BI154">
        <v>4914</v>
      </c>
      <c r="BJ154">
        <v>7</v>
      </c>
      <c r="BK154" t="s">
        <v>223</v>
      </c>
      <c r="BL154" t="s">
        <v>210</v>
      </c>
      <c r="BM154">
        <v>0.78058919439740126</v>
      </c>
      <c r="BN154" t="s">
        <v>69</v>
      </c>
      <c r="BO154" t="s">
        <v>186</v>
      </c>
      <c r="BP154">
        <v>1281.1280000000002</v>
      </c>
    </row>
    <row r="155" spans="1:68" ht="16.5">
      <c r="A155" s="125" t="str">
        <f t="shared" si="70"/>
        <v>선진여객</v>
      </c>
      <c r="B155" s="126" t="str">
        <f t="shared" si="87"/>
        <v>최인섭</v>
      </c>
      <c r="C155" s="127" t="str">
        <f t="shared" si="71"/>
        <v>S</v>
      </c>
      <c r="D155" s="128">
        <f t="shared" si="72"/>
        <v>1.0152876330681042</v>
      </c>
      <c r="E155" s="129">
        <f t="shared" si="73"/>
        <v>1648</v>
      </c>
      <c r="F155" s="130" t="str">
        <f t="shared" si="74"/>
        <v>80</v>
      </c>
      <c r="G155" s="131" t="str">
        <f t="shared" si="75"/>
        <v>78바1152</v>
      </c>
      <c r="H155" s="132">
        <f t="shared" si="76"/>
        <v>2</v>
      </c>
      <c r="I155" s="133">
        <f t="shared" si="77"/>
        <v>2003.855</v>
      </c>
      <c r="J155" s="134">
        <f t="shared" si="78"/>
        <v>1.7132325583990929E-2</v>
      </c>
      <c r="K155" s="134">
        <f t="shared" si="79"/>
        <v>0.31739898318204712</v>
      </c>
      <c r="L155" s="134">
        <f t="shared" si="80"/>
        <v>0.18664025091635872</v>
      </c>
      <c r="M155" s="135">
        <f t="shared" si="81"/>
        <v>8.7249999999999996</v>
      </c>
      <c r="N155" s="136">
        <f t="shared" si="82"/>
        <v>0.14971143121633051</v>
      </c>
      <c r="O155" s="136">
        <f t="shared" si="83"/>
        <v>7.4356677504110822</v>
      </c>
      <c r="P155" s="218">
        <f t="shared" si="84"/>
        <v>1</v>
      </c>
      <c r="Q155" s="219">
        <f t="shared" si="85"/>
        <v>3</v>
      </c>
      <c r="R155" s="219">
        <f t="shared" si="86"/>
        <v>149</v>
      </c>
      <c r="T155">
        <v>516</v>
      </c>
      <c r="U155">
        <v>1648</v>
      </c>
      <c r="V155" t="s">
        <v>512</v>
      </c>
      <c r="W155">
        <v>2003.855</v>
      </c>
      <c r="X155">
        <v>732.52099999999996</v>
      </c>
      <c r="Y155">
        <v>2.7360000000000002</v>
      </c>
      <c r="Z155">
        <v>8.7249999999999996</v>
      </c>
      <c r="AA155">
        <v>133.50078999999999</v>
      </c>
      <c r="AB155">
        <v>2.2871790000000001</v>
      </c>
      <c r="AC155">
        <v>42.373015000000002</v>
      </c>
      <c r="AD155" s="1">
        <v>374</v>
      </c>
      <c r="AE155">
        <v>3</v>
      </c>
      <c r="AF155">
        <v>149</v>
      </c>
      <c r="AG155">
        <v>75</v>
      </c>
      <c r="AH155">
        <v>15.010059999999999</v>
      </c>
      <c r="AI155">
        <v>506.6</v>
      </c>
      <c r="AJ155">
        <v>0</v>
      </c>
      <c r="AK155">
        <v>1</v>
      </c>
      <c r="AL155">
        <v>117</v>
      </c>
      <c r="AM155" t="s">
        <v>513</v>
      </c>
      <c r="AN155" t="s">
        <v>839</v>
      </c>
      <c r="AO155">
        <v>1840.6030000000001</v>
      </c>
      <c r="AR155" t="s">
        <v>116</v>
      </c>
      <c r="AS155" t="s">
        <v>120</v>
      </c>
      <c r="AT155" t="s">
        <v>240</v>
      </c>
      <c r="AU155" t="s">
        <v>512</v>
      </c>
      <c r="AV155" t="s">
        <v>48</v>
      </c>
      <c r="AW155">
        <v>2</v>
      </c>
      <c r="BB155">
        <v>1.0152876330681042</v>
      </c>
      <c r="BC155" t="s">
        <v>744</v>
      </c>
      <c r="BF155" t="s">
        <v>116</v>
      </c>
      <c r="BG155" t="s">
        <v>120</v>
      </c>
      <c r="BH155" t="s">
        <v>512</v>
      </c>
      <c r="BI155">
        <v>1648</v>
      </c>
      <c r="BJ155">
        <v>2</v>
      </c>
      <c r="BK155" t="s">
        <v>240</v>
      </c>
      <c r="BL155" t="s">
        <v>593</v>
      </c>
      <c r="BM155">
        <v>1.0152876330681042</v>
      </c>
      <c r="BN155" t="s">
        <v>744</v>
      </c>
      <c r="BO155" t="s">
        <v>745</v>
      </c>
      <c r="BP155">
        <v>2003.855</v>
      </c>
    </row>
    <row r="156" spans="1:68" ht="16.5">
      <c r="A156" s="108" t="str">
        <f t="shared" si="70"/>
        <v>선진여객</v>
      </c>
      <c r="B156" s="109" t="str">
        <f t="shared" si="87"/>
        <v>최장순</v>
      </c>
      <c r="C156" s="110" t="str">
        <f t="shared" si="71"/>
        <v>D</v>
      </c>
      <c r="D156" s="111">
        <f t="shared" si="72"/>
        <v>0.81952380952380954</v>
      </c>
      <c r="E156" s="112">
        <f t="shared" si="73"/>
        <v>4677</v>
      </c>
      <c r="F156" s="113" t="str">
        <f t="shared" si="74"/>
        <v>72</v>
      </c>
      <c r="G156" s="114" t="str">
        <f t="shared" si="75"/>
        <v>70바3742</v>
      </c>
      <c r="H156" s="115">
        <f t="shared" si="76"/>
        <v>1</v>
      </c>
      <c r="I156" s="116">
        <f t="shared" si="77"/>
        <v>1452.45</v>
      </c>
      <c r="J156" s="117">
        <f t="shared" si="78"/>
        <v>2.5462274588657793E-2</v>
      </c>
      <c r="K156" s="117">
        <f t="shared" si="79"/>
        <v>0.31527655751446587</v>
      </c>
      <c r="L156" s="117">
        <f t="shared" si="80"/>
        <v>0.23546421563565009</v>
      </c>
      <c r="M156" s="118">
        <f t="shared" si="81"/>
        <v>17.981000000000002</v>
      </c>
      <c r="N156" s="119">
        <f t="shared" si="82"/>
        <v>0</v>
      </c>
      <c r="O156" s="119">
        <f t="shared" si="83"/>
        <v>30.155943405969225</v>
      </c>
      <c r="P156" s="220">
        <f t="shared" si="84"/>
        <v>2</v>
      </c>
      <c r="Q156" s="221">
        <f t="shared" si="85"/>
        <v>0</v>
      </c>
      <c r="R156" s="221">
        <f t="shared" si="86"/>
        <v>438</v>
      </c>
      <c r="T156">
        <v>516</v>
      </c>
      <c r="U156">
        <v>4677</v>
      </c>
      <c r="V156" t="s">
        <v>514</v>
      </c>
      <c r="W156">
        <v>1452.45</v>
      </c>
      <c r="X156">
        <v>844.02800000000002</v>
      </c>
      <c r="Y156">
        <v>1.7210000000000001</v>
      </c>
      <c r="Z156">
        <v>17.981000000000002</v>
      </c>
      <c r="AA156">
        <v>70.734960999999998</v>
      </c>
      <c r="AB156">
        <v>1.8010729999999999</v>
      </c>
      <c r="AC156">
        <v>22.301075000000001</v>
      </c>
      <c r="AD156" s="1">
        <v>342</v>
      </c>
      <c r="AE156">
        <v>0</v>
      </c>
      <c r="AF156">
        <v>438</v>
      </c>
      <c r="AG156">
        <v>80</v>
      </c>
      <c r="AH156">
        <v>20.533693</v>
      </c>
      <c r="AI156">
        <v>3724.9</v>
      </c>
      <c r="AJ156">
        <v>0</v>
      </c>
      <c r="AK156">
        <v>2</v>
      </c>
      <c r="AL156">
        <v>662</v>
      </c>
      <c r="AM156" t="s">
        <v>515</v>
      </c>
      <c r="AN156" t="s">
        <v>840</v>
      </c>
      <c r="AO156">
        <v>1452.45</v>
      </c>
      <c r="AR156" t="s">
        <v>116</v>
      </c>
      <c r="AS156" t="s">
        <v>119</v>
      </c>
      <c r="AT156" t="s">
        <v>213</v>
      </c>
      <c r="AU156" t="s">
        <v>514</v>
      </c>
      <c r="AV156" t="s">
        <v>48</v>
      </c>
      <c r="AW156">
        <v>1</v>
      </c>
      <c r="BB156">
        <v>0.81952380952380954</v>
      </c>
      <c r="BC156" t="s">
        <v>66</v>
      </c>
      <c r="BF156" t="s">
        <v>116</v>
      </c>
      <c r="BG156" t="s">
        <v>119</v>
      </c>
      <c r="BH156" t="s">
        <v>514</v>
      </c>
      <c r="BI156">
        <v>4677</v>
      </c>
      <c r="BJ156">
        <v>1</v>
      </c>
      <c r="BK156" t="s">
        <v>213</v>
      </c>
      <c r="BL156" t="s">
        <v>174</v>
      </c>
      <c r="BM156">
        <v>0.81952380952380954</v>
      </c>
      <c r="BN156" t="s">
        <v>66</v>
      </c>
      <c r="BO156" t="s">
        <v>177</v>
      </c>
      <c r="BP156">
        <v>1452.45</v>
      </c>
    </row>
    <row r="157" spans="1:68" ht="16.5">
      <c r="A157" s="125" t="str">
        <f t="shared" si="70"/>
        <v>선진여객</v>
      </c>
      <c r="B157" s="126" t="str">
        <f t="shared" si="87"/>
        <v>최재성</v>
      </c>
      <c r="C157" s="127" t="str">
        <f t="shared" si="71"/>
        <v>A</v>
      </c>
      <c r="D157" s="128">
        <f t="shared" si="72"/>
        <v>0.97592592592592575</v>
      </c>
      <c r="E157" s="129">
        <f t="shared" si="73"/>
        <v>2581</v>
      </c>
      <c r="F157" s="130" t="str">
        <f t="shared" si="74"/>
        <v>80</v>
      </c>
      <c r="G157" s="131" t="str">
        <f t="shared" si="75"/>
        <v>78바1154</v>
      </c>
      <c r="H157" s="132">
        <f t="shared" si="76"/>
        <v>1</v>
      </c>
      <c r="I157" s="133">
        <f t="shared" si="77"/>
        <v>2300.2689999999998</v>
      </c>
      <c r="J157" s="134">
        <f t="shared" si="78"/>
        <v>4.4519339071906524E-3</v>
      </c>
      <c r="K157" s="134">
        <f t="shared" si="79"/>
        <v>0.37983848481225729</v>
      </c>
      <c r="L157" s="134">
        <f t="shared" si="80"/>
        <v>0.20736705141876888</v>
      </c>
      <c r="M157" s="135">
        <f t="shared" si="81"/>
        <v>9.2680000000000007</v>
      </c>
      <c r="N157" s="136">
        <f t="shared" si="82"/>
        <v>1.2607221155438779</v>
      </c>
      <c r="O157" s="136">
        <f t="shared" si="83"/>
        <v>7.8251717516516557</v>
      </c>
      <c r="P157" s="218">
        <f t="shared" si="84"/>
        <v>0</v>
      </c>
      <c r="Q157" s="219">
        <f t="shared" si="85"/>
        <v>29</v>
      </c>
      <c r="R157" s="219">
        <f t="shared" si="86"/>
        <v>180</v>
      </c>
      <c r="T157">
        <v>516</v>
      </c>
      <c r="U157">
        <v>2581</v>
      </c>
      <c r="V157" t="s">
        <v>516</v>
      </c>
      <c r="W157">
        <v>2300.2689999999998</v>
      </c>
      <c r="X157">
        <v>872.90499999999997</v>
      </c>
      <c r="Y157">
        <v>2.6349999999999998</v>
      </c>
      <c r="Z157">
        <v>9.2680000000000007</v>
      </c>
      <c r="AA157">
        <v>156.85385600000001</v>
      </c>
      <c r="AB157">
        <v>0.69830300000000001</v>
      </c>
      <c r="AC157">
        <v>59.579130999999997</v>
      </c>
      <c r="AD157" s="1">
        <v>477</v>
      </c>
      <c r="AE157">
        <v>29</v>
      </c>
      <c r="AF157">
        <v>180</v>
      </c>
      <c r="AG157">
        <v>64</v>
      </c>
      <c r="AH157">
        <v>14.665044999999999</v>
      </c>
      <c r="AI157">
        <v>0</v>
      </c>
      <c r="AJ157">
        <v>0</v>
      </c>
      <c r="AK157">
        <v>0</v>
      </c>
      <c r="AL157">
        <v>0</v>
      </c>
      <c r="AM157" t="s">
        <v>517</v>
      </c>
      <c r="AN157" t="s">
        <v>841</v>
      </c>
      <c r="AO157">
        <v>2300.2689999999998</v>
      </c>
      <c r="AR157" t="s">
        <v>116</v>
      </c>
      <c r="AS157" t="s">
        <v>120</v>
      </c>
      <c r="AT157" t="s">
        <v>242</v>
      </c>
      <c r="AU157" t="s">
        <v>516</v>
      </c>
      <c r="AV157" t="s">
        <v>48</v>
      </c>
      <c r="AW157">
        <v>1</v>
      </c>
      <c r="BB157">
        <v>0.97592592592592575</v>
      </c>
      <c r="BC157" t="s">
        <v>597</v>
      </c>
      <c r="BF157" t="s">
        <v>116</v>
      </c>
      <c r="BG157" t="s">
        <v>120</v>
      </c>
      <c r="BH157" t="s">
        <v>516</v>
      </c>
      <c r="BI157">
        <v>2581</v>
      </c>
      <c r="BJ157">
        <v>1</v>
      </c>
      <c r="BK157" t="s">
        <v>242</v>
      </c>
      <c r="BL157" t="s">
        <v>174</v>
      </c>
      <c r="BM157">
        <v>0.97592592592592575</v>
      </c>
      <c r="BN157" t="s">
        <v>597</v>
      </c>
      <c r="BO157" t="s">
        <v>598</v>
      </c>
      <c r="BP157">
        <v>2300.2689999999998</v>
      </c>
    </row>
    <row r="158" spans="1:68" ht="16.5">
      <c r="A158" s="108" t="str">
        <f t="shared" si="70"/>
        <v>선진여객</v>
      </c>
      <c r="B158" s="109" t="str">
        <f t="shared" si="87"/>
        <v>최종철</v>
      </c>
      <c r="C158" s="110" t="str">
        <f t="shared" si="71"/>
        <v>F</v>
      </c>
      <c r="D158" s="111">
        <f t="shared" si="72"/>
        <v>0.7029629629629629</v>
      </c>
      <c r="E158" s="112">
        <f t="shared" si="73"/>
        <v>2985</v>
      </c>
      <c r="F158" s="113" t="str">
        <f t="shared" si="74"/>
        <v>72</v>
      </c>
      <c r="G158" s="114" t="str">
        <f t="shared" si="75"/>
        <v>78바1173</v>
      </c>
      <c r="H158" s="115">
        <f t="shared" si="76"/>
        <v>1</v>
      </c>
      <c r="I158" s="116">
        <f t="shared" si="77"/>
        <v>2453.9780000000001</v>
      </c>
      <c r="J158" s="117">
        <f t="shared" si="78"/>
        <v>1.6605377730743644E-2</v>
      </c>
      <c r="K158" s="117">
        <f t="shared" si="79"/>
        <v>0.35645563389714396</v>
      </c>
      <c r="L158" s="117">
        <f t="shared" si="80"/>
        <v>0.28932614717817356</v>
      </c>
      <c r="M158" s="118">
        <f t="shared" si="81"/>
        <v>16.736999999999998</v>
      </c>
      <c r="N158" s="119">
        <f t="shared" si="82"/>
        <v>0.12225048472317192</v>
      </c>
      <c r="O158" s="119">
        <f t="shared" si="83"/>
        <v>60.310239130098147</v>
      </c>
      <c r="P158" s="220">
        <f t="shared" si="84"/>
        <v>3</v>
      </c>
      <c r="Q158" s="221">
        <f t="shared" si="85"/>
        <v>3</v>
      </c>
      <c r="R158" s="221">
        <f t="shared" si="86"/>
        <v>1480</v>
      </c>
      <c r="T158">
        <v>516</v>
      </c>
      <c r="U158">
        <v>2985</v>
      </c>
      <c r="V158" t="s">
        <v>518</v>
      </c>
      <c r="W158">
        <v>2453.9780000000001</v>
      </c>
      <c r="X158">
        <v>1292.9359999999999</v>
      </c>
      <c r="Y158">
        <v>1.8979999999999999</v>
      </c>
      <c r="Z158">
        <v>16.736999999999998</v>
      </c>
      <c r="AA158">
        <v>127.717179</v>
      </c>
      <c r="AB158">
        <v>2.1207919999999998</v>
      </c>
      <c r="AC158">
        <v>45.525508000000002</v>
      </c>
      <c r="AD158" s="1">
        <v>710</v>
      </c>
      <c r="AE158">
        <v>3</v>
      </c>
      <c r="AF158">
        <v>1480</v>
      </c>
      <c r="AG158">
        <v>83</v>
      </c>
      <c r="AH158">
        <v>19.214157</v>
      </c>
      <c r="AI158">
        <v>3578.4</v>
      </c>
      <c r="AJ158">
        <v>0</v>
      </c>
      <c r="AK158">
        <v>3</v>
      </c>
      <c r="AL158">
        <v>197</v>
      </c>
      <c r="AM158" t="s">
        <v>519</v>
      </c>
      <c r="AN158" t="s">
        <v>842</v>
      </c>
      <c r="AO158">
        <v>2453.9780000000001</v>
      </c>
      <c r="AR158" t="s">
        <v>116</v>
      </c>
      <c r="AS158" t="s">
        <v>119</v>
      </c>
      <c r="AT158" t="s">
        <v>219</v>
      </c>
      <c r="AU158" t="s">
        <v>518</v>
      </c>
      <c r="AV158" t="s">
        <v>48</v>
      </c>
      <c r="AW158">
        <v>1</v>
      </c>
      <c r="BB158">
        <v>0.7029629629629629</v>
      </c>
      <c r="BC158" t="s">
        <v>69</v>
      </c>
      <c r="BF158" t="s">
        <v>116</v>
      </c>
      <c r="BG158" t="s">
        <v>119</v>
      </c>
      <c r="BH158" t="s">
        <v>518</v>
      </c>
      <c r="BI158">
        <v>2985</v>
      </c>
      <c r="BJ158">
        <v>1</v>
      </c>
      <c r="BK158" t="s">
        <v>219</v>
      </c>
      <c r="BL158" t="s">
        <v>174</v>
      </c>
      <c r="BM158">
        <v>0.7029629629629629</v>
      </c>
      <c r="BN158" t="s">
        <v>69</v>
      </c>
      <c r="BO158" t="s">
        <v>186</v>
      </c>
      <c r="BP158">
        <v>2453.9780000000001</v>
      </c>
    </row>
    <row r="159" spans="1:68" ht="16.5">
      <c r="A159" s="125" t="str">
        <f t="shared" ref="A159:A165" si="88">BF159</f>
        <v>선진여객</v>
      </c>
      <c r="B159" s="126" t="str">
        <f t="shared" ref="B159:B165" si="89">IF(BH159="NULL", E159, BH159)</f>
        <v>한대현</v>
      </c>
      <c r="C159" s="127" t="str">
        <f t="shared" ref="C159:C165" si="90">BN159</f>
        <v>C</v>
      </c>
      <c r="D159" s="128">
        <f t="shared" ref="D159:D165" si="91">BM159</f>
        <v>0.88718749999999991</v>
      </c>
      <c r="E159" s="129">
        <f t="shared" ref="E159:E165" si="92">U159</f>
        <v>5064</v>
      </c>
      <c r="F159" s="130" t="str">
        <f t="shared" ref="F159:F165" si="93">BG159</f>
        <v>300</v>
      </c>
      <c r="G159" s="131" t="str">
        <f t="shared" ref="G159:G165" si="94">BK159</f>
        <v>73아1099</v>
      </c>
      <c r="H159" s="132">
        <f t="shared" ref="H159:H165" si="95">BJ159</f>
        <v>1</v>
      </c>
      <c r="I159" s="133">
        <f t="shared" ref="I159:I165" si="96">BP159</f>
        <v>2596.527</v>
      </c>
      <c r="J159" s="134">
        <f t="shared" ref="J159:J165" si="97">AB159/AA159</f>
        <v>2.2379876462598633E-2</v>
      </c>
      <c r="K159" s="134">
        <f t="shared" ref="K159:K165" si="98">AC159/AA159</f>
        <v>0.32415379270039218</v>
      </c>
      <c r="L159" s="134">
        <f t="shared" ref="L159:L165" si="99">AD159/I159</f>
        <v>0.22915224836868633</v>
      </c>
      <c r="M159" s="135">
        <f t="shared" ref="M159:M165" si="100">Z159</f>
        <v>10.52</v>
      </c>
      <c r="N159" s="136">
        <f t="shared" ref="N159:N165" si="101">AE159*100/W159</f>
        <v>0</v>
      </c>
      <c r="O159" s="136">
        <f t="shared" ref="O159:O165" si="102">AF159*100/W159</f>
        <v>11.0917390807028</v>
      </c>
      <c r="P159" s="218">
        <f t="shared" ref="P159:P165" si="103">AK159</f>
        <v>4</v>
      </c>
      <c r="Q159" s="219">
        <f t="shared" ref="Q159:Q165" si="104">AE159</f>
        <v>0</v>
      </c>
      <c r="R159" s="219">
        <f t="shared" ref="R159:R165" si="105">AF159</f>
        <v>288</v>
      </c>
      <c r="T159">
        <v>516</v>
      </c>
      <c r="U159">
        <v>5064</v>
      </c>
      <c r="V159" t="s">
        <v>520</v>
      </c>
      <c r="W159">
        <v>2596.527</v>
      </c>
      <c r="X159">
        <v>914.48099999999999</v>
      </c>
      <c r="Y159">
        <v>2.839</v>
      </c>
      <c r="Z159">
        <v>10.52</v>
      </c>
      <c r="AA159">
        <v>150.96383599999999</v>
      </c>
      <c r="AB159">
        <v>3.378552</v>
      </c>
      <c r="AC159">
        <v>48.935499999999998</v>
      </c>
      <c r="AD159" s="1">
        <v>595</v>
      </c>
      <c r="AE159">
        <v>0</v>
      </c>
      <c r="AF159">
        <v>288</v>
      </c>
      <c r="AG159">
        <v>74</v>
      </c>
      <c r="AH159">
        <v>17.199662</v>
      </c>
      <c r="AI159">
        <v>652</v>
      </c>
      <c r="AJ159">
        <v>0</v>
      </c>
      <c r="AK159">
        <v>4</v>
      </c>
      <c r="AL159">
        <v>1190</v>
      </c>
      <c r="AM159" t="s">
        <v>521</v>
      </c>
      <c r="AN159" t="s">
        <v>843</v>
      </c>
      <c r="AO159">
        <v>2596.527</v>
      </c>
      <c r="AR159" t="s">
        <v>116</v>
      </c>
      <c r="AS159" t="s">
        <v>117</v>
      </c>
      <c r="AT159" t="s">
        <v>197</v>
      </c>
      <c r="AU159" t="s">
        <v>520</v>
      </c>
      <c r="AV159" t="s">
        <v>48</v>
      </c>
      <c r="AW159">
        <v>1</v>
      </c>
      <c r="BB159">
        <v>0.88718749999999991</v>
      </c>
      <c r="BC159" t="s">
        <v>68</v>
      </c>
      <c r="BF159" t="s">
        <v>116</v>
      </c>
      <c r="BG159" t="s">
        <v>117</v>
      </c>
      <c r="BH159" t="s">
        <v>520</v>
      </c>
      <c r="BI159">
        <v>5064</v>
      </c>
      <c r="BJ159">
        <v>1</v>
      </c>
      <c r="BK159" t="s">
        <v>197</v>
      </c>
      <c r="BL159" t="s">
        <v>174</v>
      </c>
      <c r="BM159">
        <v>0.88718749999999991</v>
      </c>
      <c r="BN159" t="s">
        <v>68</v>
      </c>
      <c r="BO159" t="s">
        <v>176</v>
      </c>
      <c r="BP159">
        <v>2596.527</v>
      </c>
    </row>
    <row r="160" spans="1:68" ht="16.5">
      <c r="A160" s="108" t="str">
        <f t="shared" si="88"/>
        <v>선진여객</v>
      </c>
      <c r="B160" s="109" t="str">
        <f t="shared" si="89"/>
        <v>허길만</v>
      </c>
      <c r="C160" s="110" t="str">
        <f t="shared" si="90"/>
        <v>D</v>
      </c>
      <c r="D160" s="111">
        <f t="shared" si="91"/>
        <v>0.84166370086028086</v>
      </c>
      <c r="E160" s="112">
        <f t="shared" si="92"/>
        <v>8181</v>
      </c>
      <c r="F160" s="113" t="str">
        <f t="shared" si="93"/>
        <v>87</v>
      </c>
      <c r="G160" s="114" t="str">
        <f t="shared" si="94"/>
        <v>78바1155</v>
      </c>
      <c r="H160" s="115">
        <f t="shared" si="95"/>
        <v>3</v>
      </c>
      <c r="I160" s="116">
        <f t="shared" si="96"/>
        <v>1832.4290000000001</v>
      </c>
      <c r="J160" s="117">
        <f t="shared" si="97"/>
        <v>1.0175586750674833E-2</v>
      </c>
      <c r="K160" s="117">
        <f t="shared" si="98"/>
        <v>0.36712094275762736</v>
      </c>
      <c r="L160" s="117">
        <f t="shared" si="99"/>
        <v>0.34926319109771781</v>
      </c>
      <c r="M160" s="118">
        <f t="shared" si="100"/>
        <v>12.872</v>
      </c>
      <c r="N160" s="119">
        <f t="shared" si="101"/>
        <v>0</v>
      </c>
      <c r="O160" s="119">
        <f t="shared" si="102"/>
        <v>7.3126980636084671</v>
      </c>
      <c r="P160" s="220">
        <f t="shared" si="103"/>
        <v>4</v>
      </c>
      <c r="Q160" s="221">
        <f t="shared" si="104"/>
        <v>0</v>
      </c>
      <c r="R160" s="221">
        <f t="shared" si="105"/>
        <v>134</v>
      </c>
      <c r="T160">
        <v>516</v>
      </c>
      <c r="U160">
        <v>8181</v>
      </c>
      <c r="V160" t="s">
        <v>522</v>
      </c>
      <c r="W160">
        <v>1832.4290000000001</v>
      </c>
      <c r="X160">
        <v>816.21900000000005</v>
      </c>
      <c r="Y160">
        <v>2.2450000000000001</v>
      </c>
      <c r="Z160">
        <v>12.872</v>
      </c>
      <c r="AA160">
        <v>128.08136099999999</v>
      </c>
      <c r="AB160">
        <v>1.3033030000000001</v>
      </c>
      <c r="AC160">
        <v>47.021349999999998</v>
      </c>
      <c r="AD160" s="1">
        <v>640</v>
      </c>
      <c r="AE160">
        <v>0</v>
      </c>
      <c r="AF160">
        <v>134</v>
      </c>
      <c r="AG160">
        <v>78</v>
      </c>
      <c r="AH160">
        <v>14.306756999999999</v>
      </c>
      <c r="AI160">
        <v>422</v>
      </c>
      <c r="AJ160">
        <v>0</v>
      </c>
      <c r="AK160">
        <v>4</v>
      </c>
      <c r="AL160">
        <v>627</v>
      </c>
      <c r="AM160" t="s">
        <v>523</v>
      </c>
      <c r="AN160" t="s">
        <v>844</v>
      </c>
      <c r="AO160">
        <v>1644.7080000000001</v>
      </c>
      <c r="AR160" t="s">
        <v>116</v>
      </c>
      <c r="AS160" t="s">
        <v>121</v>
      </c>
      <c r="AT160" t="s">
        <v>261</v>
      </c>
      <c r="AU160" t="s">
        <v>522</v>
      </c>
      <c r="AV160" t="s">
        <v>48</v>
      </c>
      <c r="AW160">
        <v>3</v>
      </c>
      <c r="BB160">
        <v>0.84166370086028086</v>
      </c>
      <c r="BC160" t="s">
        <v>66</v>
      </c>
      <c r="BF160" t="s">
        <v>116</v>
      </c>
      <c r="BG160" t="s">
        <v>121</v>
      </c>
      <c r="BH160" t="s">
        <v>522</v>
      </c>
      <c r="BI160">
        <v>8181</v>
      </c>
      <c r="BJ160">
        <v>3</v>
      </c>
      <c r="BK160" t="s">
        <v>261</v>
      </c>
      <c r="BL160" t="s">
        <v>275</v>
      </c>
      <c r="BM160">
        <v>0.84166370086028086</v>
      </c>
      <c r="BN160" t="s">
        <v>66</v>
      </c>
      <c r="BO160" t="s">
        <v>177</v>
      </c>
      <c r="BP160">
        <v>1832.4290000000001</v>
      </c>
    </row>
    <row r="161" spans="1:68" ht="16.5">
      <c r="A161" s="125" t="str">
        <f t="shared" si="88"/>
        <v>선진여객</v>
      </c>
      <c r="B161" s="126" t="str">
        <f t="shared" si="89"/>
        <v>홍규찬</v>
      </c>
      <c r="C161" s="127" t="str">
        <f t="shared" si="90"/>
        <v>D</v>
      </c>
      <c r="D161" s="128">
        <f t="shared" si="91"/>
        <v>0.80095238095238086</v>
      </c>
      <c r="E161" s="129">
        <f t="shared" si="92"/>
        <v>8239</v>
      </c>
      <c r="F161" s="130" t="str">
        <f t="shared" si="93"/>
        <v>72</v>
      </c>
      <c r="G161" s="131" t="str">
        <f t="shared" si="94"/>
        <v>73아1089</v>
      </c>
      <c r="H161" s="132">
        <f t="shared" si="95"/>
        <v>1</v>
      </c>
      <c r="I161" s="133">
        <f t="shared" si="96"/>
        <v>1790.0930000000001</v>
      </c>
      <c r="J161" s="134">
        <f t="shared" si="97"/>
        <v>9.2311526158277632E-3</v>
      </c>
      <c r="K161" s="134">
        <f t="shared" si="98"/>
        <v>0.31744948859738409</v>
      </c>
      <c r="L161" s="134">
        <f t="shared" si="99"/>
        <v>0.14300932968287122</v>
      </c>
      <c r="M161" s="135">
        <f t="shared" si="100"/>
        <v>10.647</v>
      </c>
      <c r="N161" s="136">
        <f t="shared" si="101"/>
        <v>0</v>
      </c>
      <c r="O161" s="136">
        <f t="shared" si="102"/>
        <v>16.03268656991564</v>
      </c>
      <c r="P161" s="218">
        <f t="shared" si="103"/>
        <v>2</v>
      </c>
      <c r="Q161" s="219">
        <f t="shared" si="104"/>
        <v>0</v>
      </c>
      <c r="R161" s="219">
        <f t="shared" si="105"/>
        <v>287</v>
      </c>
      <c r="T161">
        <v>516</v>
      </c>
      <c r="U161">
        <v>8239</v>
      </c>
      <c r="V161" t="s">
        <v>525</v>
      </c>
      <c r="W161">
        <v>1790.0930000000001</v>
      </c>
      <c r="X161">
        <v>1064.0239999999999</v>
      </c>
      <c r="Y161">
        <v>1.6819999999999999</v>
      </c>
      <c r="Z161">
        <v>10.647</v>
      </c>
      <c r="AA161">
        <v>91.324132000000006</v>
      </c>
      <c r="AB161">
        <v>0.84302699999999997</v>
      </c>
      <c r="AC161">
        <v>28.990798999999999</v>
      </c>
      <c r="AD161" s="1">
        <v>256</v>
      </c>
      <c r="AE161">
        <v>0</v>
      </c>
      <c r="AF161">
        <v>287</v>
      </c>
      <c r="AG161">
        <v>80</v>
      </c>
      <c r="AH161">
        <v>19.601533</v>
      </c>
      <c r="AI161">
        <v>1560.7</v>
      </c>
      <c r="AJ161">
        <v>0</v>
      </c>
      <c r="AK161">
        <v>2</v>
      </c>
      <c r="AL161">
        <v>154</v>
      </c>
      <c r="AM161" t="s">
        <v>526</v>
      </c>
      <c r="AN161" t="s">
        <v>845</v>
      </c>
      <c r="AO161">
        <v>1790.0930000000001</v>
      </c>
      <c r="AR161" t="s">
        <v>116</v>
      </c>
      <c r="AS161" t="s">
        <v>119</v>
      </c>
      <c r="AT161" t="s">
        <v>218</v>
      </c>
      <c r="AU161" t="s">
        <v>525</v>
      </c>
      <c r="AV161" t="s">
        <v>212</v>
      </c>
      <c r="AW161">
        <v>1</v>
      </c>
      <c r="BB161">
        <v>0.80095238095238086</v>
      </c>
      <c r="BC161" t="s">
        <v>66</v>
      </c>
      <c r="BF161" t="s">
        <v>116</v>
      </c>
      <c r="BG161" t="s">
        <v>119</v>
      </c>
      <c r="BH161" t="s">
        <v>525</v>
      </c>
      <c r="BI161">
        <v>8239</v>
      </c>
      <c r="BJ161">
        <v>1</v>
      </c>
      <c r="BK161" t="s">
        <v>218</v>
      </c>
      <c r="BL161" t="s">
        <v>174</v>
      </c>
      <c r="BM161">
        <v>0.80095238095238086</v>
      </c>
      <c r="BN161" t="s">
        <v>66</v>
      </c>
      <c r="BO161" t="s">
        <v>177</v>
      </c>
      <c r="BP161">
        <v>1790.0930000000001</v>
      </c>
    </row>
    <row r="162" spans="1:68" ht="16.5">
      <c r="A162" s="108" t="str">
        <f t="shared" si="88"/>
        <v>선진여객</v>
      </c>
      <c r="B162" s="109" t="str">
        <f t="shared" si="89"/>
        <v>홍종만</v>
      </c>
      <c r="C162" s="110" t="str">
        <f t="shared" si="90"/>
        <v>D</v>
      </c>
      <c r="D162" s="111">
        <f t="shared" si="91"/>
        <v>0.8337328228827301</v>
      </c>
      <c r="E162" s="112">
        <f t="shared" si="92"/>
        <v>6840</v>
      </c>
      <c r="F162" s="113" t="str">
        <f t="shared" si="93"/>
        <v>72</v>
      </c>
      <c r="G162" s="114" t="str">
        <f t="shared" si="94"/>
        <v>78바1191</v>
      </c>
      <c r="H162" s="115">
        <f t="shared" si="95"/>
        <v>2</v>
      </c>
      <c r="I162" s="116">
        <f t="shared" si="96"/>
        <v>2526.1860000000001</v>
      </c>
      <c r="J162" s="117">
        <f t="shared" si="97"/>
        <v>1.4704070666188772E-2</v>
      </c>
      <c r="K162" s="117">
        <f t="shared" si="98"/>
        <v>0.33608502417127611</v>
      </c>
      <c r="L162" s="117">
        <f t="shared" si="99"/>
        <v>0.18723878605930044</v>
      </c>
      <c r="M162" s="118">
        <f t="shared" si="100"/>
        <v>12.951000000000001</v>
      </c>
      <c r="N162" s="119">
        <f t="shared" si="101"/>
        <v>3.9585367031564581E-2</v>
      </c>
      <c r="O162" s="119">
        <f t="shared" si="102"/>
        <v>11.044317401806516</v>
      </c>
      <c r="P162" s="220">
        <f t="shared" si="103"/>
        <v>1</v>
      </c>
      <c r="Q162" s="221">
        <f t="shared" si="104"/>
        <v>1</v>
      </c>
      <c r="R162" s="221">
        <f t="shared" si="105"/>
        <v>279</v>
      </c>
      <c r="T162">
        <v>516</v>
      </c>
      <c r="U162">
        <v>6840</v>
      </c>
      <c r="V162" t="s">
        <v>594</v>
      </c>
      <c r="W162">
        <v>2526.1860000000001</v>
      </c>
      <c r="X162">
        <v>1323.94</v>
      </c>
      <c r="Y162">
        <v>1.9079999999999999</v>
      </c>
      <c r="Z162">
        <v>12.951000000000001</v>
      </c>
      <c r="AA162">
        <v>135.25744299999999</v>
      </c>
      <c r="AB162">
        <v>1.9888349999999999</v>
      </c>
      <c r="AC162">
        <v>45.458001000000003</v>
      </c>
      <c r="AD162" s="1">
        <v>473</v>
      </c>
      <c r="AE162">
        <v>1</v>
      </c>
      <c r="AF162">
        <v>279</v>
      </c>
      <c r="AG162">
        <v>79</v>
      </c>
      <c r="AH162">
        <v>18.676871999999999</v>
      </c>
      <c r="AI162">
        <v>1404.7</v>
      </c>
      <c r="AJ162">
        <v>0</v>
      </c>
      <c r="AK162">
        <v>1</v>
      </c>
      <c r="AL162">
        <v>79</v>
      </c>
      <c r="AM162" t="s">
        <v>606</v>
      </c>
      <c r="AN162" t="s">
        <v>846</v>
      </c>
      <c r="AO162">
        <v>2395.183</v>
      </c>
      <c r="AR162" t="s">
        <v>116</v>
      </c>
      <c r="AS162" t="s">
        <v>119</v>
      </c>
      <c r="AT162" t="s">
        <v>223</v>
      </c>
      <c r="AU162" t="s">
        <v>594</v>
      </c>
      <c r="AV162" t="s">
        <v>48</v>
      </c>
      <c r="AW162">
        <v>2</v>
      </c>
      <c r="BB162">
        <v>0.8337328228827301</v>
      </c>
      <c r="BC162" t="s">
        <v>66</v>
      </c>
      <c r="BF162" t="s">
        <v>116</v>
      </c>
      <c r="BG162" t="s">
        <v>119</v>
      </c>
      <c r="BH162" t="s">
        <v>594</v>
      </c>
      <c r="BI162">
        <v>6840</v>
      </c>
      <c r="BJ162">
        <v>2</v>
      </c>
      <c r="BK162" t="s">
        <v>223</v>
      </c>
      <c r="BL162" t="s">
        <v>213</v>
      </c>
      <c r="BM162">
        <v>0.8337328228827301</v>
      </c>
      <c r="BN162" t="s">
        <v>66</v>
      </c>
      <c r="BO162" t="s">
        <v>177</v>
      </c>
      <c r="BP162">
        <v>2526.1860000000001</v>
      </c>
    </row>
    <row r="163" spans="1:68" ht="16.5">
      <c r="A163" s="125" t="str">
        <f t="shared" si="88"/>
        <v>선진여객</v>
      </c>
      <c r="B163" s="126" t="str">
        <f t="shared" si="89"/>
        <v>홍창호</v>
      </c>
      <c r="C163" s="127" t="str">
        <f t="shared" si="90"/>
        <v>D</v>
      </c>
      <c r="D163" s="128">
        <f t="shared" si="91"/>
        <v>0.84047619047619038</v>
      </c>
      <c r="E163" s="129">
        <f t="shared" si="92"/>
        <v>9125</v>
      </c>
      <c r="F163" s="130" t="str">
        <f t="shared" si="93"/>
        <v>87</v>
      </c>
      <c r="G163" s="131" t="str">
        <f t="shared" si="94"/>
        <v>70바3827</v>
      </c>
      <c r="H163" s="132">
        <f t="shared" si="95"/>
        <v>1</v>
      </c>
      <c r="I163" s="133">
        <f t="shared" si="96"/>
        <v>2250.4850000000001</v>
      </c>
      <c r="J163" s="134">
        <f t="shared" si="97"/>
        <v>6.917957690353786E-3</v>
      </c>
      <c r="K163" s="134">
        <f t="shared" si="98"/>
        <v>0.35118807620931686</v>
      </c>
      <c r="L163" s="134">
        <f t="shared" si="99"/>
        <v>0.30482318255842628</v>
      </c>
      <c r="M163" s="135">
        <f t="shared" si="100"/>
        <v>17.687999999999999</v>
      </c>
      <c r="N163" s="136">
        <f t="shared" si="101"/>
        <v>4.4434866262161268E-2</v>
      </c>
      <c r="O163" s="136">
        <f t="shared" si="102"/>
        <v>49.322701550999007</v>
      </c>
      <c r="P163" s="218">
        <f t="shared" si="103"/>
        <v>0</v>
      </c>
      <c r="Q163" s="219">
        <f t="shared" si="104"/>
        <v>1</v>
      </c>
      <c r="R163" s="219">
        <f t="shared" si="105"/>
        <v>1110</v>
      </c>
      <c r="T163">
        <v>516</v>
      </c>
      <c r="U163">
        <v>9125</v>
      </c>
      <c r="V163" t="s">
        <v>527</v>
      </c>
      <c r="W163">
        <v>2250.4850000000001</v>
      </c>
      <c r="X163">
        <v>1275.105</v>
      </c>
      <c r="Y163">
        <v>1.7649999999999999</v>
      </c>
      <c r="Z163">
        <v>17.687999999999999</v>
      </c>
      <c r="AA163">
        <v>125.511898</v>
      </c>
      <c r="AB163">
        <v>0.868286</v>
      </c>
      <c r="AC163">
        <v>44.078282000000002</v>
      </c>
      <c r="AD163" s="1">
        <v>686</v>
      </c>
      <c r="AE163">
        <v>1</v>
      </c>
      <c r="AF163">
        <v>1110</v>
      </c>
      <c r="AG163">
        <v>82</v>
      </c>
      <c r="AH163">
        <v>17.930451000000001</v>
      </c>
      <c r="AI163">
        <v>2487.4</v>
      </c>
      <c r="AJ163">
        <v>6.3</v>
      </c>
      <c r="AK163">
        <v>0</v>
      </c>
      <c r="AL163">
        <v>0</v>
      </c>
      <c r="AM163" t="s">
        <v>528</v>
      </c>
      <c r="AN163" t="s">
        <v>847</v>
      </c>
      <c r="AO163">
        <v>2250.4850000000001</v>
      </c>
      <c r="AR163" t="s">
        <v>116</v>
      </c>
      <c r="AS163" t="s">
        <v>121</v>
      </c>
      <c r="AT163" t="s">
        <v>252</v>
      </c>
      <c r="AU163" t="s">
        <v>527</v>
      </c>
      <c r="AV163" t="s">
        <v>48</v>
      </c>
      <c r="AW163">
        <v>1</v>
      </c>
      <c r="BB163">
        <v>0.84047619047619038</v>
      </c>
      <c r="BC163" t="s">
        <v>66</v>
      </c>
      <c r="BF163" t="s">
        <v>116</v>
      </c>
      <c r="BG163" t="s">
        <v>121</v>
      </c>
      <c r="BH163" t="s">
        <v>527</v>
      </c>
      <c r="BI163">
        <v>9125</v>
      </c>
      <c r="BJ163">
        <v>1</v>
      </c>
      <c r="BK163" t="s">
        <v>252</v>
      </c>
      <c r="BL163" t="s">
        <v>174</v>
      </c>
      <c r="BM163">
        <v>0.84047619047619038</v>
      </c>
      <c r="BN163" t="s">
        <v>66</v>
      </c>
      <c r="BO163" t="s">
        <v>177</v>
      </c>
      <c r="BP163">
        <v>2250.4850000000001</v>
      </c>
    </row>
    <row r="164" spans="1:68" ht="16.5">
      <c r="A164" s="108" t="str">
        <f t="shared" si="88"/>
        <v>선진여객</v>
      </c>
      <c r="B164" s="109" t="str">
        <f t="shared" si="89"/>
        <v>황남석</v>
      </c>
      <c r="C164" s="110" t="str">
        <f t="shared" si="90"/>
        <v>A</v>
      </c>
      <c r="D164" s="111">
        <f t="shared" si="91"/>
        <v>0.99814814814814801</v>
      </c>
      <c r="E164" s="112">
        <f t="shared" si="92"/>
        <v>6811</v>
      </c>
      <c r="F164" s="113" t="str">
        <f t="shared" si="93"/>
        <v>80</v>
      </c>
      <c r="G164" s="114" t="str">
        <f t="shared" si="94"/>
        <v>78바1144</v>
      </c>
      <c r="H164" s="115">
        <f t="shared" si="95"/>
        <v>1</v>
      </c>
      <c r="I164" s="116">
        <f t="shared" si="96"/>
        <v>1855.0360000000001</v>
      </c>
      <c r="J164" s="117">
        <f t="shared" si="97"/>
        <v>2.3115220652153061E-3</v>
      </c>
      <c r="K164" s="117">
        <f t="shared" si="98"/>
        <v>0.36072733858755152</v>
      </c>
      <c r="L164" s="117">
        <f t="shared" si="99"/>
        <v>0.17358153696208589</v>
      </c>
      <c r="M164" s="118">
        <f t="shared" si="100"/>
        <v>9.7620000000000005</v>
      </c>
      <c r="N164" s="119">
        <f t="shared" si="101"/>
        <v>0.32344385769332779</v>
      </c>
      <c r="O164" s="119">
        <f t="shared" si="102"/>
        <v>21.293387298144079</v>
      </c>
      <c r="P164" s="220">
        <f t="shared" si="103"/>
        <v>1</v>
      </c>
      <c r="Q164" s="221">
        <f t="shared" si="104"/>
        <v>6</v>
      </c>
      <c r="R164" s="221">
        <f t="shared" si="105"/>
        <v>395</v>
      </c>
      <c r="T164">
        <v>516</v>
      </c>
      <c r="U164">
        <v>6811</v>
      </c>
      <c r="V164" t="s">
        <v>529</v>
      </c>
      <c r="W164">
        <v>1855.0360000000001</v>
      </c>
      <c r="X164">
        <v>688.44200000000001</v>
      </c>
      <c r="Y164">
        <v>2.6949999999999998</v>
      </c>
      <c r="Z164">
        <v>9.7620000000000005</v>
      </c>
      <c r="AA164">
        <v>116.06940899999999</v>
      </c>
      <c r="AB164">
        <v>0.26829700000000001</v>
      </c>
      <c r="AC164">
        <v>41.869408999999997</v>
      </c>
      <c r="AD164" s="1">
        <v>322</v>
      </c>
      <c r="AE164">
        <v>6</v>
      </c>
      <c r="AF164">
        <v>395</v>
      </c>
      <c r="AG164">
        <v>74</v>
      </c>
      <c r="AH164">
        <v>15.982125999999999</v>
      </c>
      <c r="AI164">
        <v>145.5</v>
      </c>
      <c r="AJ164">
        <v>0</v>
      </c>
      <c r="AK164">
        <v>1</v>
      </c>
      <c r="AL164">
        <v>94</v>
      </c>
      <c r="AM164" t="s">
        <v>530</v>
      </c>
      <c r="AN164" t="s">
        <v>848</v>
      </c>
      <c r="AO164">
        <v>1855.0360000000001</v>
      </c>
      <c r="AR164" t="s">
        <v>116</v>
      </c>
      <c r="AS164" t="s">
        <v>120</v>
      </c>
      <c r="AT164" t="s">
        <v>233</v>
      </c>
      <c r="AU164" t="s">
        <v>529</v>
      </c>
      <c r="AV164" t="s">
        <v>48</v>
      </c>
      <c r="AW164">
        <v>1</v>
      </c>
      <c r="BB164">
        <v>0.99814814814814801</v>
      </c>
      <c r="BC164" t="s">
        <v>597</v>
      </c>
      <c r="BF164" t="s">
        <v>116</v>
      </c>
      <c r="BG164" t="s">
        <v>120</v>
      </c>
      <c r="BH164" t="s">
        <v>529</v>
      </c>
      <c r="BI164">
        <v>6811</v>
      </c>
      <c r="BJ164">
        <v>1</v>
      </c>
      <c r="BK164" t="s">
        <v>233</v>
      </c>
      <c r="BL164" t="s">
        <v>174</v>
      </c>
      <c r="BM164">
        <v>0.99814814814814801</v>
      </c>
      <c r="BN164" t="s">
        <v>597</v>
      </c>
      <c r="BO164" t="s">
        <v>598</v>
      </c>
      <c r="BP164">
        <v>1855.0360000000001</v>
      </c>
    </row>
    <row r="165" spans="1:68" ht="16.5">
      <c r="A165" s="125" t="str">
        <f t="shared" si="88"/>
        <v>선진여객</v>
      </c>
      <c r="B165" s="126" t="str">
        <f t="shared" si="89"/>
        <v>황태준</v>
      </c>
      <c r="C165" s="127" t="str">
        <f t="shared" si="90"/>
        <v>B</v>
      </c>
      <c r="D165" s="128">
        <f t="shared" si="91"/>
        <v>0.90563779813275014</v>
      </c>
      <c r="E165" s="129">
        <f t="shared" si="92"/>
        <v>8672</v>
      </c>
      <c r="F165" s="130" t="str">
        <f t="shared" si="93"/>
        <v>87</v>
      </c>
      <c r="G165" s="131" t="str">
        <f t="shared" si="94"/>
        <v>78바1168</v>
      </c>
      <c r="H165" s="132">
        <f t="shared" si="95"/>
        <v>3</v>
      </c>
      <c r="I165" s="133">
        <f t="shared" si="96"/>
        <v>2350.66</v>
      </c>
      <c r="J165" s="134">
        <f t="shared" si="97"/>
        <v>9.5070109539135E-3</v>
      </c>
      <c r="K165" s="134">
        <f t="shared" si="98"/>
        <v>0.3506414135915919</v>
      </c>
      <c r="L165" s="134">
        <f t="shared" si="99"/>
        <v>0.33352335088868662</v>
      </c>
      <c r="M165" s="135">
        <f t="shared" si="100"/>
        <v>10.11</v>
      </c>
      <c r="N165" s="136">
        <f t="shared" si="101"/>
        <v>0</v>
      </c>
      <c r="O165" s="136">
        <f t="shared" si="102"/>
        <v>18.335276050130602</v>
      </c>
      <c r="P165" s="218">
        <f t="shared" si="103"/>
        <v>2</v>
      </c>
      <c r="Q165" s="219">
        <f t="shared" si="104"/>
        <v>0</v>
      </c>
      <c r="R165" s="219">
        <f t="shared" si="105"/>
        <v>431</v>
      </c>
      <c r="T165">
        <v>516</v>
      </c>
      <c r="U165">
        <v>8672</v>
      </c>
      <c r="V165" t="s">
        <v>531</v>
      </c>
      <c r="W165">
        <v>2350.66</v>
      </c>
      <c r="X165">
        <v>979.923</v>
      </c>
      <c r="Y165">
        <v>2.399</v>
      </c>
      <c r="Z165">
        <v>10.11</v>
      </c>
      <c r="AA165">
        <v>144.18801099999999</v>
      </c>
      <c r="AB165">
        <v>1.370797</v>
      </c>
      <c r="AC165">
        <v>50.558287999999997</v>
      </c>
      <c r="AD165" s="1">
        <v>784</v>
      </c>
      <c r="AE165">
        <v>0</v>
      </c>
      <c r="AF165">
        <v>431</v>
      </c>
      <c r="AG165">
        <v>79</v>
      </c>
      <c r="AH165">
        <v>16.302741999999999</v>
      </c>
      <c r="AI165">
        <v>1034.0999999999999</v>
      </c>
      <c r="AJ165">
        <v>0</v>
      </c>
      <c r="AK165">
        <v>2</v>
      </c>
      <c r="AL165">
        <v>172</v>
      </c>
      <c r="AM165" t="s">
        <v>532</v>
      </c>
      <c r="AN165" t="s">
        <v>849</v>
      </c>
      <c r="AO165">
        <v>2124.4989999999998</v>
      </c>
      <c r="AR165" t="s">
        <v>116</v>
      </c>
      <c r="AS165" t="s">
        <v>121</v>
      </c>
      <c r="AT165" t="s">
        <v>264</v>
      </c>
      <c r="AU165" t="s">
        <v>531</v>
      </c>
      <c r="AV165" t="s">
        <v>48</v>
      </c>
      <c r="AW165">
        <v>3</v>
      </c>
      <c r="BB165">
        <v>0.90563779813275014</v>
      </c>
      <c r="BC165" t="s">
        <v>67</v>
      </c>
      <c r="BF165" t="s">
        <v>116</v>
      </c>
      <c r="BG165" t="s">
        <v>121</v>
      </c>
      <c r="BH165" t="s">
        <v>531</v>
      </c>
      <c r="BI165">
        <v>8672</v>
      </c>
      <c r="BJ165">
        <v>3</v>
      </c>
      <c r="BK165" t="s">
        <v>264</v>
      </c>
      <c r="BL165" t="s">
        <v>260</v>
      </c>
      <c r="BM165">
        <v>0.90563779813275014</v>
      </c>
      <c r="BN165" t="s">
        <v>67</v>
      </c>
      <c r="BO165" t="s">
        <v>175</v>
      </c>
      <c r="BP165">
        <v>2350.66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65">
    <cfRule type="containsText" dxfId="48" priority="1" operator="containsText" text="F">
      <formula>NOT(ISERROR(SEARCH("F",C5)))</formula>
    </cfRule>
    <cfRule type="containsText" dxfId="47" priority="2" operator="containsText" text="D">
      <formula>NOT(ISERROR(SEARCH("D",C5)))</formula>
    </cfRule>
    <cfRule type="containsText" dxfId="46" priority="3" operator="containsText" text="C">
      <formula>NOT(ISERROR(SEARCH("C",C5)))</formula>
    </cfRule>
    <cfRule type="containsText" dxfId="45" priority="4" operator="containsText" text="B">
      <formula>NOT(ISERROR(SEARCH("B",C5)))</formula>
    </cfRule>
    <cfRule type="containsText" dxfId="44" priority="5" operator="containsText" text="A">
      <formula>NOT(ISERROR(SEARCH("A",C5)))</formula>
    </cfRule>
    <cfRule type="containsText" dxfId="43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9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7" t="s">
        <v>850</v>
      </c>
      <c r="B2" s="278"/>
      <c r="C2" s="279"/>
      <c r="D2" s="280"/>
      <c r="E2" s="277"/>
      <c r="F2" s="281"/>
      <c r="G2" s="277"/>
      <c r="H2" s="277"/>
      <c r="I2" s="277"/>
      <c r="J2" s="277"/>
      <c r="K2" s="252"/>
      <c r="L2" s="252"/>
      <c r="M2" s="252"/>
      <c r="N2" s="252"/>
      <c r="O2" s="252"/>
      <c r="P2" s="252"/>
      <c r="Q2" s="252"/>
      <c r="R2" s="252"/>
    </row>
    <row r="3" spans="1:18">
      <c r="A3" s="252"/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</row>
    <row r="4" spans="1:18" ht="26.25">
      <c r="A4" s="282" t="s">
        <v>851</v>
      </c>
      <c r="B4" s="283"/>
      <c r="C4" s="284"/>
      <c r="D4" s="285"/>
      <c r="E4" s="286"/>
      <c r="F4" s="287"/>
      <c r="G4" s="252"/>
      <c r="H4" s="286"/>
      <c r="I4" s="252"/>
      <c r="J4" s="252"/>
      <c r="K4" s="252"/>
      <c r="L4" s="252"/>
      <c r="M4" s="252"/>
      <c r="N4" s="252"/>
      <c r="O4" s="252"/>
      <c r="P4" s="252"/>
      <c r="Q4" s="252"/>
      <c r="R4" s="252"/>
    </row>
    <row r="5" spans="1:18" ht="26.25">
      <c r="A5" s="255" t="s">
        <v>852</v>
      </c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</row>
    <row r="6" spans="1:18" ht="17.25">
      <c r="A6" s="256" t="s">
        <v>853</v>
      </c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</row>
    <row r="7" spans="1:18" ht="17.25">
      <c r="A7" s="256"/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252"/>
      <c r="P7" s="252"/>
      <c r="Q7" s="252"/>
      <c r="R7" s="252"/>
    </row>
    <row r="8" spans="1:18" ht="17.25">
      <c r="A8" s="253" t="s">
        <v>190</v>
      </c>
      <c r="B8" s="254"/>
      <c r="C8" s="254"/>
      <c r="D8" s="254"/>
      <c r="E8" s="254"/>
      <c r="F8" s="254"/>
      <c r="G8" s="254"/>
      <c r="H8" s="254"/>
      <c r="I8" s="254"/>
      <c r="J8" s="254"/>
      <c r="K8" s="254"/>
      <c r="L8" s="254"/>
      <c r="M8" s="254"/>
      <c r="N8" s="254"/>
      <c r="O8" s="254"/>
      <c r="P8" s="254"/>
      <c r="Q8" s="254"/>
      <c r="R8" s="254"/>
    </row>
    <row r="9" spans="1:18">
      <c r="A9" s="254"/>
      <c r="B9" s="254"/>
      <c r="C9" s="254"/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</row>
    <row r="10" spans="1:18">
      <c r="A10" s="254" t="s">
        <v>854</v>
      </c>
      <c r="B10" s="254"/>
      <c r="C10" s="254"/>
      <c r="D10" s="254"/>
      <c r="E10" s="254"/>
      <c r="F10" s="254"/>
      <c r="G10" s="254"/>
      <c r="H10" s="254"/>
      <c r="I10" s="254"/>
      <c r="J10" s="254"/>
      <c r="K10" s="254"/>
      <c r="L10" s="254"/>
      <c r="M10" s="254"/>
      <c r="N10" s="254"/>
      <c r="O10" s="254"/>
      <c r="P10" s="254"/>
      <c r="Q10" s="254"/>
      <c r="R10" s="254"/>
    </row>
    <row r="11" spans="1:18">
      <c r="A11" s="254"/>
      <c r="B11" s="254"/>
      <c r="C11" s="254"/>
      <c r="D11" s="254"/>
      <c r="E11" s="254"/>
      <c r="F11" s="254"/>
      <c r="G11" s="254"/>
      <c r="H11" s="254"/>
      <c r="I11" s="254"/>
      <c r="J11" s="254"/>
      <c r="K11" s="254"/>
      <c r="L11" s="254"/>
      <c r="M11" s="254"/>
      <c r="N11" s="254"/>
      <c r="O11" s="254"/>
      <c r="P11" s="254"/>
      <c r="Q11" s="254"/>
      <c r="R11" s="254"/>
    </row>
    <row r="12" spans="1:18">
      <c r="A12" s="252"/>
      <c r="B12" s="252"/>
      <c r="C12" s="252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</row>
    <row r="13" spans="1:18" ht="37.5" customHeight="1">
      <c r="A13" s="288" t="s">
        <v>0</v>
      </c>
      <c r="B13" s="289" t="s">
        <v>72</v>
      </c>
      <c r="C13" s="290" t="s">
        <v>65</v>
      </c>
      <c r="D13" s="290" t="s">
        <v>158</v>
      </c>
      <c r="E13" s="291" t="s">
        <v>144</v>
      </c>
      <c r="F13" s="289" t="s">
        <v>149</v>
      </c>
      <c r="G13" s="291" t="s">
        <v>147</v>
      </c>
      <c r="H13" s="291" t="s">
        <v>151</v>
      </c>
      <c r="I13" s="236" t="s">
        <v>153</v>
      </c>
      <c r="J13" s="291" t="s">
        <v>11</v>
      </c>
      <c r="K13" s="291" t="s">
        <v>12</v>
      </c>
      <c r="L13" s="291" t="s">
        <v>13</v>
      </c>
      <c r="M13" s="291" t="s">
        <v>104</v>
      </c>
      <c r="N13" s="291" t="s">
        <v>6</v>
      </c>
      <c r="O13" s="291" t="s">
        <v>7</v>
      </c>
      <c r="P13" s="291" t="s">
        <v>178</v>
      </c>
      <c r="Q13" s="292" t="s">
        <v>180</v>
      </c>
      <c r="R13" s="292" t="s">
        <v>181</v>
      </c>
    </row>
    <row r="14" spans="1:18" ht="16.5">
      <c r="A14" s="293" t="s">
        <v>116</v>
      </c>
      <c r="B14" s="294" t="s">
        <v>278</v>
      </c>
      <c r="C14" s="295" t="s">
        <v>66</v>
      </c>
      <c r="D14" s="296">
        <v>0.80380952380952375</v>
      </c>
      <c r="E14" s="297">
        <v>945</v>
      </c>
      <c r="F14" s="242" t="s">
        <v>121</v>
      </c>
      <c r="G14" s="298" t="s">
        <v>249</v>
      </c>
      <c r="H14" s="299">
        <v>1</v>
      </c>
      <c r="I14" s="244">
        <v>1791.2670000000001</v>
      </c>
      <c r="J14" s="300">
        <v>4.7025417138170846E-3</v>
      </c>
      <c r="K14" s="300">
        <v>0.3904835734755579</v>
      </c>
      <c r="L14" s="300">
        <v>0.31709398989653692</v>
      </c>
      <c r="M14" s="301">
        <v>16.867999999999999</v>
      </c>
      <c r="N14" s="302">
        <v>5.582640667192551E-2</v>
      </c>
      <c r="O14" s="302">
        <v>46.670875977729729</v>
      </c>
      <c r="P14" s="303">
        <v>0</v>
      </c>
      <c r="Q14" s="304">
        <v>1</v>
      </c>
      <c r="R14" s="304">
        <v>836</v>
      </c>
    </row>
    <row r="15" spans="1:18" ht="16.5">
      <c r="A15" s="293" t="s">
        <v>116</v>
      </c>
      <c r="B15" s="294" t="s">
        <v>280</v>
      </c>
      <c r="C15" s="295" t="s">
        <v>66</v>
      </c>
      <c r="D15" s="296">
        <v>0.81679144561662431</v>
      </c>
      <c r="E15" s="297">
        <v>5764</v>
      </c>
      <c r="F15" s="242" t="s">
        <v>89</v>
      </c>
      <c r="G15" s="298" t="s">
        <v>593</v>
      </c>
      <c r="H15" s="299">
        <v>8</v>
      </c>
      <c r="I15" s="244">
        <v>1510.827</v>
      </c>
      <c r="J15" s="300">
        <v>1.6180374703426786E-2</v>
      </c>
      <c r="K15" s="300">
        <v>0.36169235865286753</v>
      </c>
      <c r="L15" s="300">
        <v>0.21776153060542339</v>
      </c>
      <c r="M15" s="301">
        <v>14.512</v>
      </c>
      <c r="N15" s="302">
        <v>0</v>
      </c>
      <c r="O15" s="302">
        <v>26.740321691365061</v>
      </c>
      <c r="P15" s="303">
        <v>6</v>
      </c>
      <c r="Q15" s="304">
        <v>0</v>
      </c>
      <c r="R15" s="304">
        <v>404</v>
      </c>
    </row>
    <row r="16" spans="1:18" ht="16.5">
      <c r="A16" s="293" t="s">
        <v>116</v>
      </c>
      <c r="B16" s="294" t="s">
        <v>295</v>
      </c>
      <c r="C16" s="295" t="s">
        <v>69</v>
      </c>
      <c r="D16" s="296">
        <v>0.79476190476190478</v>
      </c>
      <c r="E16" s="297">
        <v>4560</v>
      </c>
      <c r="F16" s="242" t="s">
        <v>121</v>
      </c>
      <c r="G16" s="298" t="s">
        <v>258</v>
      </c>
      <c r="H16" s="299">
        <v>1</v>
      </c>
      <c r="I16" s="244">
        <v>1135.2449999999999</v>
      </c>
      <c r="J16" s="300">
        <v>7.9385918459756264E-3</v>
      </c>
      <c r="K16" s="300">
        <v>0.39070308373675139</v>
      </c>
      <c r="L16" s="300">
        <v>0.22109764852520825</v>
      </c>
      <c r="M16" s="301">
        <v>18.048999999999999</v>
      </c>
      <c r="N16" s="302">
        <v>8.8086712559843919E-2</v>
      </c>
      <c r="O16" s="302">
        <v>43.602922717122738</v>
      </c>
      <c r="P16" s="303">
        <v>3</v>
      </c>
      <c r="Q16" s="304">
        <v>1</v>
      </c>
      <c r="R16" s="304">
        <v>495</v>
      </c>
    </row>
    <row r="17" spans="1:18" ht="16.5">
      <c r="A17" s="293" t="s">
        <v>116</v>
      </c>
      <c r="B17" s="294" t="s">
        <v>296</v>
      </c>
      <c r="C17" s="295" t="s">
        <v>66</v>
      </c>
      <c r="D17" s="296">
        <v>0.80380952380952375</v>
      </c>
      <c r="E17" s="297">
        <v>1906</v>
      </c>
      <c r="F17" s="242" t="s">
        <v>121</v>
      </c>
      <c r="G17" s="298" t="s">
        <v>258</v>
      </c>
      <c r="H17" s="299">
        <v>1</v>
      </c>
      <c r="I17" s="244">
        <v>1288.03</v>
      </c>
      <c r="J17" s="300">
        <v>1.3961001965942159E-2</v>
      </c>
      <c r="K17" s="300">
        <v>0.36891230771336481</v>
      </c>
      <c r="L17" s="300">
        <v>0.29502418421931165</v>
      </c>
      <c r="M17" s="301">
        <v>17.978000000000002</v>
      </c>
      <c r="N17" s="302">
        <v>7.7637943215608338E-2</v>
      </c>
      <c r="O17" s="302">
        <v>57.452077979550168</v>
      </c>
      <c r="P17" s="303">
        <v>5</v>
      </c>
      <c r="Q17" s="304">
        <v>1</v>
      </c>
      <c r="R17" s="304">
        <v>740</v>
      </c>
    </row>
    <row r="18" spans="1:18" ht="16.5">
      <c r="A18" s="293" t="s">
        <v>116</v>
      </c>
      <c r="B18" s="294" t="s">
        <v>298</v>
      </c>
      <c r="C18" s="295" t="s">
        <v>66</v>
      </c>
      <c r="D18" s="296">
        <v>0.83761904761904749</v>
      </c>
      <c r="E18" s="297">
        <v>3119</v>
      </c>
      <c r="F18" s="242" t="s">
        <v>121</v>
      </c>
      <c r="G18" s="298" t="s">
        <v>254</v>
      </c>
      <c r="H18" s="299">
        <v>1</v>
      </c>
      <c r="I18" s="244">
        <v>1163.452</v>
      </c>
      <c r="J18" s="300">
        <v>7.2441293202863185E-3</v>
      </c>
      <c r="K18" s="300">
        <v>0.35146930137137888</v>
      </c>
      <c r="L18" s="300">
        <v>0.32145718087209441</v>
      </c>
      <c r="M18" s="301">
        <v>18.265000000000001</v>
      </c>
      <c r="N18" s="302">
        <v>0.25785335364071743</v>
      </c>
      <c r="O18" s="302">
        <v>55.438471032754251</v>
      </c>
      <c r="P18" s="303">
        <v>1</v>
      </c>
      <c r="Q18" s="304">
        <v>3</v>
      </c>
      <c r="R18" s="304">
        <v>645</v>
      </c>
    </row>
    <row r="19" spans="1:18" ht="16.5">
      <c r="A19" s="293" t="s">
        <v>116</v>
      </c>
      <c r="B19" s="294" t="s">
        <v>310</v>
      </c>
      <c r="C19" s="295" t="s">
        <v>69</v>
      </c>
      <c r="D19" s="296">
        <v>0.76159999999999994</v>
      </c>
      <c r="E19" s="297">
        <v>4889</v>
      </c>
      <c r="F19" s="242" t="s">
        <v>121</v>
      </c>
      <c r="G19" s="298" t="s">
        <v>260</v>
      </c>
      <c r="H19" s="299">
        <v>1</v>
      </c>
      <c r="I19" s="244">
        <v>2259.5529999999999</v>
      </c>
      <c r="J19" s="300">
        <v>2.3326089063210265E-2</v>
      </c>
      <c r="K19" s="300">
        <v>0.37173133359493976</v>
      </c>
      <c r="L19" s="300">
        <v>0.19472878042692515</v>
      </c>
      <c r="M19" s="301">
        <v>12.664999999999999</v>
      </c>
      <c r="N19" s="302">
        <v>0.13276962301835807</v>
      </c>
      <c r="O19" s="302">
        <v>50.673739452006657</v>
      </c>
      <c r="P19" s="303">
        <v>16</v>
      </c>
      <c r="Q19" s="304">
        <v>3</v>
      </c>
      <c r="R19" s="304">
        <v>1145</v>
      </c>
    </row>
    <row r="20" spans="1:18" ht="16.5">
      <c r="A20" s="293" t="s">
        <v>116</v>
      </c>
      <c r="B20" s="294" t="s">
        <v>712</v>
      </c>
      <c r="C20" s="295" t="s">
        <v>66</v>
      </c>
      <c r="D20" s="296">
        <v>0.8407235768317407</v>
      </c>
      <c r="E20" s="297">
        <v>2832</v>
      </c>
      <c r="F20" s="242" t="s">
        <v>119</v>
      </c>
      <c r="G20" s="298" t="s">
        <v>218</v>
      </c>
      <c r="H20" s="299">
        <v>2</v>
      </c>
      <c r="I20" s="244">
        <v>1600.1669999999999</v>
      </c>
      <c r="J20" s="300">
        <v>1.0708605924929863E-2</v>
      </c>
      <c r="K20" s="300">
        <v>0.30357264564413078</v>
      </c>
      <c r="L20" s="300">
        <v>0.1693573233293775</v>
      </c>
      <c r="M20" s="301">
        <v>9.8350000000000009</v>
      </c>
      <c r="N20" s="302">
        <v>6.249347724331273E-2</v>
      </c>
      <c r="O20" s="302">
        <v>5.5619194746548333</v>
      </c>
      <c r="P20" s="303">
        <v>2</v>
      </c>
      <c r="Q20" s="304">
        <v>1</v>
      </c>
      <c r="R20" s="304">
        <v>89</v>
      </c>
    </row>
    <row r="21" spans="1:18" ht="16.5">
      <c r="A21" s="293" t="s">
        <v>116</v>
      </c>
      <c r="B21" s="294" t="s">
        <v>192</v>
      </c>
      <c r="C21" s="295" t="s">
        <v>66</v>
      </c>
      <c r="D21" s="296">
        <v>0.80960800261564225</v>
      </c>
      <c r="E21" s="297">
        <v>6569</v>
      </c>
      <c r="F21" s="242" t="s">
        <v>121</v>
      </c>
      <c r="G21" s="298" t="s">
        <v>273</v>
      </c>
      <c r="H21" s="299">
        <v>14</v>
      </c>
      <c r="I21" s="244">
        <v>2053.2260000000001</v>
      </c>
      <c r="J21" s="300">
        <v>1.1155963003243596E-2</v>
      </c>
      <c r="K21" s="300">
        <v>0.37962829206056597</v>
      </c>
      <c r="L21" s="300">
        <v>0.27615079879175503</v>
      </c>
      <c r="M21" s="301">
        <v>15.08</v>
      </c>
      <c r="N21" s="302">
        <v>0.5357422904249215</v>
      </c>
      <c r="O21" s="302">
        <v>45.635502375286499</v>
      </c>
      <c r="P21" s="303">
        <v>3</v>
      </c>
      <c r="Q21" s="304">
        <v>11</v>
      </c>
      <c r="R21" s="304">
        <v>994</v>
      </c>
    </row>
    <row r="22" spans="1:18" ht="16.5">
      <c r="A22" s="293" t="s">
        <v>116</v>
      </c>
      <c r="B22" s="294" t="s">
        <v>193</v>
      </c>
      <c r="C22" s="295" t="s">
        <v>69</v>
      </c>
      <c r="D22" s="296">
        <v>0.76148148148148143</v>
      </c>
      <c r="E22" s="297">
        <v>2283</v>
      </c>
      <c r="F22" s="242" t="s">
        <v>119</v>
      </c>
      <c r="G22" s="298" t="s">
        <v>219</v>
      </c>
      <c r="H22" s="299">
        <v>1</v>
      </c>
      <c r="I22" s="244">
        <v>2445.6410000000001</v>
      </c>
      <c r="J22" s="300">
        <v>3.557497579971608E-2</v>
      </c>
      <c r="K22" s="300">
        <v>0.36333839201187812</v>
      </c>
      <c r="L22" s="300">
        <v>0.29481023584409977</v>
      </c>
      <c r="M22" s="301">
        <v>13.37</v>
      </c>
      <c r="N22" s="302">
        <v>0</v>
      </c>
      <c r="O22" s="302">
        <v>24.737890802452199</v>
      </c>
      <c r="P22" s="303">
        <v>24</v>
      </c>
      <c r="Q22" s="304">
        <v>0</v>
      </c>
      <c r="R22" s="304">
        <v>605</v>
      </c>
    </row>
    <row r="23" spans="1:18" ht="16.5">
      <c r="A23" s="293" t="s">
        <v>116</v>
      </c>
      <c r="B23" s="294" t="s">
        <v>318</v>
      </c>
      <c r="C23" s="295" t="s">
        <v>66</v>
      </c>
      <c r="D23" s="296">
        <v>0.82599999999999996</v>
      </c>
      <c r="E23" s="297">
        <v>7866</v>
      </c>
      <c r="F23" s="242" t="s">
        <v>121</v>
      </c>
      <c r="G23" s="298" t="s">
        <v>270</v>
      </c>
      <c r="H23" s="299">
        <v>1</v>
      </c>
      <c r="I23" s="244">
        <v>2103.027</v>
      </c>
      <c r="J23" s="300">
        <v>3.6806749997087694E-3</v>
      </c>
      <c r="K23" s="300">
        <v>0.34886740463692606</v>
      </c>
      <c r="L23" s="300">
        <v>0.17974091630777922</v>
      </c>
      <c r="M23" s="301">
        <v>10.618</v>
      </c>
      <c r="N23" s="302">
        <v>4.7550506959729948E-2</v>
      </c>
      <c r="O23" s="302">
        <v>31.953940676938526</v>
      </c>
      <c r="P23" s="303">
        <v>0</v>
      </c>
      <c r="Q23" s="304">
        <v>1</v>
      </c>
      <c r="R23" s="304">
        <v>672</v>
      </c>
    </row>
    <row r="24" spans="1:18" ht="16.5">
      <c r="A24" s="293" t="s">
        <v>116</v>
      </c>
      <c r="B24" s="294" t="s">
        <v>320</v>
      </c>
      <c r="C24" s="295" t="s">
        <v>66</v>
      </c>
      <c r="D24" s="296">
        <v>0.81761904761904758</v>
      </c>
      <c r="E24" s="297">
        <v>1087</v>
      </c>
      <c r="F24" s="242" t="s">
        <v>121</v>
      </c>
      <c r="G24" s="298" t="s">
        <v>249</v>
      </c>
      <c r="H24" s="299">
        <v>1</v>
      </c>
      <c r="I24" s="244">
        <v>1158.6890000000001</v>
      </c>
      <c r="J24" s="300">
        <v>8.2913795940490163E-3</v>
      </c>
      <c r="K24" s="300">
        <v>0.38838367053541129</v>
      </c>
      <c r="L24" s="300">
        <v>0.33486120952214093</v>
      </c>
      <c r="M24" s="301">
        <v>18.087</v>
      </c>
      <c r="N24" s="302">
        <v>8.630443544385076E-2</v>
      </c>
      <c r="O24" s="302">
        <v>10.874358865925196</v>
      </c>
      <c r="P24" s="303">
        <v>4</v>
      </c>
      <c r="Q24" s="304">
        <v>1</v>
      </c>
      <c r="R24" s="304">
        <v>126</v>
      </c>
    </row>
    <row r="25" spans="1:18" ht="16.5">
      <c r="A25" s="293" t="s">
        <v>116</v>
      </c>
      <c r="B25" s="294" t="s">
        <v>322</v>
      </c>
      <c r="C25" s="295" t="s">
        <v>69</v>
      </c>
      <c r="D25" s="296">
        <v>0.7756739113019101</v>
      </c>
      <c r="E25" s="297">
        <v>4214</v>
      </c>
      <c r="F25" s="242" t="s">
        <v>121</v>
      </c>
      <c r="G25" s="298" t="s">
        <v>270</v>
      </c>
      <c r="H25" s="299">
        <v>10</v>
      </c>
      <c r="I25" s="244">
        <v>1732.883</v>
      </c>
      <c r="J25" s="300">
        <v>2.0874558656417887E-2</v>
      </c>
      <c r="K25" s="300">
        <v>0.40267859062035594</v>
      </c>
      <c r="L25" s="300">
        <v>0.23486871300601367</v>
      </c>
      <c r="M25" s="301">
        <v>16.193999999999999</v>
      </c>
      <c r="N25" s="302">
        <v>0.51936570443590246</v>
      </c>
      <c r="O25" s="302">
        <v>24.006237005037271</v>
      </c>
      <c r="P25" s="303">
        <v>3</v>
      </c>
      <c r="Q25" s="304">
        <v>9</v>
      </c>
      <c r="R25" s="304">
        <v>509</v>
      </c>
    </row>
    <row r="26" spans="1:18" ht="16.5">
      <c r="A26" s="293" t="s">
        <v>116</v>
      </c>
      <c r="B26" s="294" t="s">
        <v>326</v>
      </c>
      <c r="C26" s="295" t="s">
        <v>69</v>
      </c>
      <c r="D26" s="296">
        <v>0.69344827586206903</v>
      </c>
      <c r="E26" s="297">
        <v>3970</v>
      </c>
      <c r="F26" s="242" t="s">
        <v>89</v>
      </c>
      <c r="G26" s="298" t="s">
        <v>277</v>
      </c>
      <c r="H26" s="299">
        <v>2</v>
      </c>
      <c r="I26" s="244">
        <v>2387.2659999999996</v>
      </c>
      <c r="J26" s="300">
        <v>5.8201987810773993E-3</v>
      </c>
      <c r="K26" s="300">
        <v>0.36880958299901673</v>
      </c>
      <c r="L26" s="300">
        <v>0.34181360602463234</v>
      </c>
      <c r="M26" s="301">
        <v>16.003</v>
      </c>
      <c r="N26" s="302">
        <v>0.20944461153470123</v>
      </c>
      <c r="O26" s="302">
        <v>36.9460294747213</v>
      </c>
      <c r="P26" s="303">
        <v>3</v>
      </c>
      <c r="Q26" s="304">
        <v>6</v>
      </c>
      <c r="R26" s="304">
        <v>920</v>
      </c>
    </row>
    <row r="27" spans="1:18" ht="16.5">
      <c r="A27" s="293" t="s">
        <v>116</v>
      </c>
      <c r="B27" s="294" t="s">
        <v>328</v>
      </c>
      <c r="C27" s="295" t="s">
        <v>66</v>
      </c>
      <c r="D27" s="296">
        <v>0.8342287722128392</v>
      </c>
      <c r="E27" s="297">
        <v>3426</v>
      </c>
      <c r="F27" s="242" t="s">
        <v>120</v>
      </c>
      <c r="G27" s="298" t="s">
        <v>228</v>
      </c>
      <c r="H27" s="299">
        <v>2</v>
      </c>
      <c r="I27" s="244">
        <v>2281.6579999999999</v>
      </c>
      <c r="J27" s="300">
        <v>2.3004491982198786E-2</v>
      </c>
      <c r="K27" s="300">
        <v>0.35070041807693492</v>
      </c>
      <c r="L27" s="300">
        <v>0.21037333377745482</v>
      </c>
      <c r="M27" s="301">
        <v>13.5</v>
      </c>
      <c r="N27" s="302">
        <v>4.3827777870303092E-2</v>
      </c>
      <c r="O27" s="302">
        <v>17.706422259602448</v>
      </c>
      <c r="P27" s="303">
        <v>4</v>
      </c>
      <c r="Q27" s="304">
        <v>1</v>
      </c>
      <c r="R27" s="304">
        <v>404</v>
      </c>
    </row>
    <row r="28" spans="1:18" ht="16.5">
      <c r="A28" s="293" t="s">
        <v>116</v>
      </c>
      <c r="B28" s="294" t="s">
        <v>330</v>
      </c>
      <c r="C28" s="295" t="s">
        <v>69</v>
      </c>
      <c r="D28" s="296">
        <v>0.73903328910558164</v>
      </c>
      <c r="E28" s="297">
        <v>3782</v>
      </c>
      <c r="F28" s="242" t="s">
        <v>119</v>
      </c>
      <c r="G28" s="298" t="s">
        <v>220</v>
      </c>
      <c r="H28" s="299">
        <v>8</v>
      </c>
      <c r="I28" s="244">
        <v>882.14300000000003</v>
      </c>
      <c r="J28" s="300">
        <v>1.6678291090108165E-2</v>
      </c>
      <c r="K28" s="300">
        <v>0.3813284120732599</v>
      </c>
      <c r="L28" s="300">
        <v>0.22331980189153006</v>
      </c>
      <c r="M28" s="301">
        <v>18.879000000000001</v>
      </c>
      <c r="N28" s="302">
        <v>0</v>
      </c>
      <c r="O28" s="302">
        <v>26.866392410300822</v>
      </c>
      <c r="P28" s="303">
        <v>10</v>
      </c>
      <c r="Q28" s="304">
        <v>0</v>
      </c>
      <c r="R28" s="304">
        <v>613</v>
      </c>
    </row>
    <row r="29" spans="1:18" ht="16.5">
      <c r="A29" s="293" t="s">
        <v>116</v>
      </c>
      <c r="B29" s="294" t="s">
        <v>334</v>
      </c>
      <c r="C29" s="295" t="s">
        <v>69</v>
      </c>
      <c r="D29" s="296">
        <v>0.76660890866571341</v>
      </c>
      <c r="E29" s="297">
        <v>3278</v>
      </c>
      <c r="F29" s="242" t="s">
        <v>121</v>
      </c>
      <c r="G29" s="298" t="s">
        <v>260</v>
      </c>
      <c r="H29" s="299">
        <v>9</v>
      </c>
      <c r="I29" s="244">
        <v>1519.5809999999999</v>
      </c>
      <c r="J29" s="300">
        <v>2.779166955194598E-2</v>
      </c>
      <c r="K29" s="300">
        <v>0.38019118083549097</v>
      </c>
      <c r="L29" s="300">
        <v>0.20010796822208252</v>
      </c>
      <c r="M29" s="301">
        <v>16.228000000000002</v>
      </c>
      <c r="N29" s="302">
        <v>0.92130659701588802</v>
      </c>
      <c r="O29" s="302">
        <v>31.32442429854019</v>
      </c>
      <c r="P29" s="303">
        <v>7</v>
      </c>
      <c r="Q29" s="304">
        <v>14</v>
      </c>
      <c r="R29" s="304">
        <v>484</v>
      </c>
    </row>
    <row r="30" spans="1:18" ht="16.5">
      <c r="A30" s="293" t="s">
        <v>116</v>
      </c>
      <c r="B30" s="294" t="s">
        <v>599</v>
      </c>
      <c r="C30" s="295" t="s">
        <v>66</v>
      </c>
      <c r="D30" s="296">
        <v>0.83013860588717647</v>
      </c>
      <c r="E30" s="297">
        <v>3420</v>
      </c>
      <c r="F30" s="242" t="s">
        <v>119</v>
      </c>
      <c r="G30" s="298" t="s">
        <v>216</v>
      </c>
      <c r="H30" s="299">
        <v>2</v>
      </c>
      <c r="I30" s="244">
        <v>895.20500000000004</v>
      </c>
      <c r="J30" s="300">
        <v>3.0038081875682694E-2</v>
      </c>
      <c r="K30" s="300">
        <v>0.36497039143694116</v>
      </c>
      <c r="L30" s="300">
        <v>0.19213476242871744</v>
      </c>
      <c r="M30" s="301">
        <v>10.651</v>
      </c>
      <c r="N30" s="302">
        <v>0.55853128612999259</v>
      </c>
      <c r="O30" s="302">
        <v>10.276975664791863</v>
      </c>
      <c r="P30" s="303">
        <v>1</v>
      </c>
      <c r="Q30" s="304">
        <v>5</v>
      </c>
      <c r="R30" s="304">
        <v>92</v>
      </c>
    </row>
    <row r="31" spans="1:18" ht="16.5">
      <c r="A31" s="293" t="s">
        <v>116</v>
      </c>
      <c r="B31" s="294" t="s">
        <v>592</v>
      </c>
      <c r="C31" s="295" t="s">
        <v>69</v>
      </c>
      <c r="D31" s="296">
        <v>0.7559528396700026</v>
      </c>
      <c r="E31" s="297">
        <v>9292</v>
      </c>
      <c r="F31" s="242" t="s">
        <v>89</v>
      </c>
      <c r="G31" s="298" t="s">
        <v>593</v>
      </c>
      <c r="H31" s="299">
        <v>2</v>
      </c>
      <c r="I31" s="244">
        <v>619.93700000000001</v>
      </c>
      <c r="J31" s="300">
        <v>1.0512953652109649E-2</v>
      </c>
      <c r="K31" s="300">
        <v>0.34815884758163029</v>
      </c>
      <c r="L31" s="300">
        <v>0.1532413777529007</v>
      </c>
      <c r="M31" s="301">
        <v>16.809000000000001</v>
      </c>
      <c r="N31" s="302">
        <v>0</v>
      </c>
      <c r="O31" s="302">
        <v>32.261342684821201</v>
      </c>
      <c r="P31" s="303">
        <v>1</v>
      </c>
      <c r="Q31" s="304">
        <v>0</v>
      </c>
      <c r="R31" s="304">
        <v>200</v>
      </c>
    </row>
    <row r="32" spans="1:18" ht="16.5">
      <c r="A32" s="293" t="s">
        <v>116</v>
      </c>
      <c r="B32" s="294" t="s">
        <v>340</v>
      </c>
      <c r="C32" s="295" t="s">
        <v>69</v>
      </c>
      <c r="D32" s="296">
        <v>0.74320000000000008</v>
      </c>
      <c r="E32" s="297">
        <v>8303</v>
      </c>
      <c r="F32" s="242" t="s">
        <v>121</v>
      </c>
      <c r="G32" s="298" t="s">
        <v>271</v>
      </c>
      <c r="H32" s="299">
        <v>1</v>
      </c>
      <c r="I32" s="244">
        <v>2192.9499999999998</v>
      </c>
      <c r="J32" s="300">
        <v>6.1026026069251633E-3</v>
      </c>
      <c r="K32" s="300">
        <v>0.37627021480250056</v>
      </c>
      <c r="L32" s="300">
        <v>0.21067511799174629</v>
      </c>
      <c r="M32" s="301">
        <v>16.152000000000001</v>
      </c>
      <c r="N32" s="302">
        <v>0</v>
      </c>
      <c r="O32" s="302">
        <v>35.021318315511074</v>
      </c>
      <c r="P32" s="303">
        <v>0</v>
      </c>
      <c r="Q32" s="304">
        <v>0</v>
      </c>
      <c r="R32" s="304">
        <v>768</v>
      </c>
    </row>
    <row r="33" spans="1:18" ht="16.5">
      <c r="A33" s="293" t="s">
        <v>116</v>
      </c>
      <c r="B33" s="294" t="s">
        <v>536</v>
      </c>
      <c r="C33" s="295" t="s">
        <v>69</v>
      </c>
      <c r="D33" s="296">
        <v>0.74695552267745402</v>
      </c>
      <c r="E33" s="297">
        <v>4002</v>
      </c>
      <c r="F33" s="242" t="s">
        <v>121</v>
      </c>
      <c r="G33" s="298" t="s">
        <v>276</v>
      </c>
      <c r="H33" s="299">
        <v>2</v>
      </c>
      <c r="I33" s="244">
        <v>1975.7</v>
      </c>
      <c r="J33" s="300">
        <v>8.3857950008313521E-3</v>
      </c>
      <c r="K33" s="300">
        <v>0.40032777744965153</v>
      </c>
      <c r="L33" s="300">
        <v>0.22726122387002073</v>
      </c>
      <c r="M33" s="301">
        <v>16.367999999999999</v>
      </c>
      <c r="N33" s="302">
        <v>0</v>
      </c>
      <c r="O33" s="302">
        <v>47.324998734625702</v>
      </c>
      <c r="P33" s="303">
        <v>0</v>
      </c>
      <c r="Q33" s="304">
        <v>0</v>
      </c>
      <c r="R33" s="304">
        <v>935</v>
      </c>
    </row>
    <row r="34" spans="1:18" ht="16.5">
      <c r="A34" s="293" t="s">
        <v>116</v>
      </c>
      <c r="B34" s="294" t="s">
        <v>559</v>
      </c>
      <c r="C34" s="295" t="s">
        <v>66</v>
      </c>
      <c r="D34" s="296">
        <v>0.84649318323933642</v>
      </c>
      <c r="E34" s="297">
        <v>8651</v>
      </c>
      <c r="F34" s="242" t="s">
        <v>120</v>
      </c>
      <c r="G34" s="298" t="s">
        <v>226</v>
      </c>
      <c r="H34" s="299">
        <v>12</v>
      </c>
      <c r="I34" s="244">
        <v>1973.8580000000002</v>
      </c>
      <c r="J34" s="300">
        <v>1.1425154404681063E-2</v>
      </c>
      <c r="K34" s="300">
        <v>0.37962685915006394</v>
      </c>
      <c r="L34" s="300">
        <v>0.28624146215178597</v>
      </c>
      <c r="M34" s="301">
        <v>13.542</v>
      </c>
      <c r="N34" s="302">
        <v>0.10132441138116317</v>
      </c>
      <c r="O34" s="302">
        <v>36.122152657384675</v>
      </c>
      <c r="P34" s="303">
        <v>1</v>
      </c>
      <c r="Q34" s="304">
        <v>2</v>
      </c>
      <c r="R34" s="304">
        <v>813</v>
      </c>
    </row>
    <row r="35" spans="1:18" ht="16.5">
      <c r="A35" s="293" t="s">
        <v>116</v>
      </c>
      <c r="B35" s="294" t="s">
        <v>346</v>
      </c>
      <c r="C35" s="295" t="s">
        <v>66</v>
      </c>
      <c r="D35" s="296">
        <v>0.80817098044794866</v>
      </c>
      <c r="E35" s="297">
        <v>2644</v>
      </c>
      <c r="F35" s="242" t="s">
        <v>119</v>
      </c>
      <c r="G35" s="298" t="s">
        <v>224</v>
      </c>
      <c r="H35" s="299">
        <v>3</v>
      </c>
      <c r="I35" s="244">
        <v>2241.5190000000002</v>
      </c>
      <c r="J35" s="300">
        <v>2.801127134052667E-2</v>
      </c>
      <c r="K35" s="300">
        <v>0.33496523394959299</v>
      </c>
      <c r="L35" s="300">
        <v>0.17711203875586157</v>
      </c>
      <c r="M35" s="301">
        <v>14.285</v>
      </c>
      <c r="N35" s="302">
        <v>8.9225208441240059E-2</v>
      </c>
      <c r="O35" s="302">
        <v>50.546080581962492</v>
      </c>
      <c r="P35" s="303">
        <v>6</v>
      </c>
      <c r="Q35" s="304">
        <v>2</v>
      </c>
      <c r="R35" s="304">
        <v>1133</v>
      </c>
    </row>
    <row r="36" spans="1:18" ht="16.5">
      <c r="A36" s="293" t="s">
        <v>116</v>
      </c>
      <c r="B36" s="294" t="s">
        <v>350</v>
      </c>
      <c r="C36" s="295" t="s">
        <v>69</v>
      </c>
      <c r="D36" s="296">
        <v>0.79606889049068286</v>
      </c>
      <c r="E36" s="297">
        <v>5546</v>
      </c>
      <c r="F36" s="242" t="s">
        <v>117</v>
      </c>
      <c r="G36" s="298" t="s">
        <v>197</v>
      </c>
      <c r="H36" s="299">
        <v>2</v>
      </c>
      <c r="I36" s="244">
        <v>2694.895</v>
      </c>
      <c r="J36" s="300">
        <v>1.5046996209929078E-2</v>
      </c>
      <c r="K36" s="300">
        <v>0.38513599956423167</v>
      </c>
      <c r="L36" s="300">
        <v>0.28646756181595201</v>
      </c>
      <c r="M36" s="301">
        <v>12.596</v>
      </c>
      <c r="N36" s="302">
        <v>0.11132159137925596</v>
      </c>
      <c r="O36" s="302">
        <v>27.644861859181898</v>
      </c>
      <c r="P36" s="303">
        <v>3</v>
      </c>
      <c r="Q36" s="304">
        <v>3</v>
      </c>
      <c r="R36" s="304">
        <v>745</v>
      </c>
    </row>
    <row r="37" spans="1:18" ht="16.5">
      <c r="A37" s="293" t="s">
        <v>116</v>
      </c>
      <c r="B37" s="294" t="s">
        <v>194</v>
      </c>
      <c r="C37" s="295" t="s">
        <v>66</v>
      </c>
      <c r="D37" s="296">
        <v>0.8219047619047618</v>
      </c>
      <c r="E37" s="297">
        <v>8968</v>
      </c>
      <c r="F37" s="242" t="s">
        <v>121</v>
      </c>
      <c r="G37" s="298" t="s">
        <v>253</v>
      </c>
      <c r="H37" s="299">
        <v>1</v>
      </c>
      <c r="I37" s="244">
        <v>2165.7330000000002</v>
      </c>
      <c r="J37" s="300">
        <v>2.6889619361060075E-3</v>
      </c>
      <c r="K37" s="300">
        <v>0.37096699757057505</v>
      </c>
      <c r="L37" s="300">
        <v>0.32921879105134377</v>
      </c>
      <c r="M37" s="301">
        <v>16.626999999999999</v>
      </c>
      <c r="N37" s="302">
        <v>4.6173743485461965E-2</v>
      </c>
      <c r="O37" s="302">
        <v>9.7888336189179359</v>
      </c>
      <c r="P37" s="303">
        <v>0</v>
      </c>
      <c r="Q37" s="304">
        <v>1</v>
      </c>
      <c r="R37" s="304">
        <v>212</v>
      </c>
    </row>
    <row r="38" spans="1:18" ht="16.5">
      <c r="A38" s="293" t="s">
        <v>116</v>
      </c>
      <c r="B38" s="294" t="s">
        <v>353</v>
      </c>
      <c r="C38" s="295" t="s">
        <v>69</v>
      </c>
      <c r="D38" s="296">
        <v>0.69040000000000001</v>
      </c>
      <c r="E38" s="297">
        <v>1261</v>
      </c>
      <c r="F38" s="242" t="s">
        <v>121</v>
      </c>
      <c r="G38" s="298" t="s">
        <v>270</v>
      </c>
      <c r="H38" s="299">
        <v>1</v>
      </c>
      <c r="I38" s="244">
        <v>1831.991</v>
      </c>
      <c r="J38" s="300">
        <v>9.1397107693534131E-3</v>
      </c>
      <c r="K38" s="300">
        <v>0.38069254219691323</v>
      </c>
      <c r="L38" s="300">
        <v>0.26746856289141158</v>
      </c>
      <c r="M38" s="301">
        <v>13.929</v>
      </c>
      <c r="N38" s="302">
        <v>0.21834168399298906</v>
      </c>
      <c r="O38" s="302">
        <v>29.639883602048265</v>
      </c>
      <c r="P38" s="303">
        <v>2</v>
      </c>
      <c r="Q38" s="304">
        <v>4</v>
      </c>
      <c r="R38" s="304">
        <v>543</v>
      </c>
    </row>
    <row r="39" spans="1:18" ht="16.5">
      <c r="A39" s="293" t="s">
        <v>116</v>
      </c>
      <c r="B39" s="294" t="s">
        <v>540</v>
      </c>
      <c r="C39" s="295" t="s">
        <v>66</v>
      </c>
      <c r="D39" s="296">
        <v>0.83857142857142852</v>
      </c>
      <c r="E39" s="297">
        <v>4695</v>
      </c>
      <c r="F39" s="242" t="s">
        <v>119</v>
      </c>
      <c r="G39" s="298" t="s">
        <v>217</v>
      </c>
      <c r="H39" s="299">
        <v>1</v>
      </c>
      <c r="I39" s="244">
        <v>1431.0519999999999</v>
      </c>
      <c r="J39" s="300">
        <v>1.3378326367976669E-2</v>
      </c>
      <c r="K39" s="300">
        <v>0.31604251319835563</v>
      </c>
      <c r="L39" s="300">
        <v>0.16840757708315282</v>
      </c>
      <c r="M39" s="301">
        <v>16.408999999999999</v>
      </c>
      <c r="N39" s="302">
        <v>0.48915063883073434</v>
      </c>
      <c r="O39" s="302">
        <v>9.7830127766146866</v>
      </c>
      <c r="P39" s="303">
        <v>0</v>
      </c>
      <c r="Q39" s="304">
        <v>7</v>
      </c>
      <c r="R39" s="304">
        <v>140</v>
      </c>
    </row>
    <row r="40" spans="1:18" ht="16.5">
      <c r="A40" s="293" t="s">
        <v>116</v>
      </c>
      <c r="B40" s="294" t="s">
        <v>359</v>
      </c>
      <c r="C40" s="295" t="s">
        <v>66</v>
      </c>
      <c r="D40" s="296">
        <v>0.80640000000000001</v>
      </c>
      <c r="E40" s="297">
        <v>1746</v>
      </c>
      <c r="F40" s="242" t="s">
        <v>121</v>
      </c>
      <c r="G40" s="298" t="s">
        <v>272</v>
      </c>
      <c r="H40" s="299">
        <v>1</v>
      </c>
      <c r="I40" s="244">
        <v>1361.2139999999999</v>
      </c>
      <c r="J40" s="300">
        <v>8.7393896239852845E-2</v>
      </c>
      <c r="K40" s="300">
        <v>0.33342395915204942</v>
      </c>
      <c r="L40" s="300">
        <v>0.26006197409077486</v>
      </c>
      <c r="M40" s="301">
        <v>12.552</v>
      </c>
      <c r="N40" s="302">
        <v>5.509787586668959</v>
      </c>
      <c r="O40" s="302">
        <v>3.1589448830235365</v>
      </c>
      <c r="P40" s="303">
        <v>1</v>
      </c>
      <c r="Q40" s="304">
        <v>75</v>
      </c>
      <c r="R40" s="304">
        <v>43</v>
      </c>
    </row>
    <row r="41" spans="1:18" ht="16.5">
      <c r="A41" s="293" t="s">
        <v>116</v>
      </c>
      <c r="B41" s="294" t="s">
        <v>367</v>
      </c>
      <c r="C41" s="295" t="s">
        <v>69</v>
      </c>
      <c r="D41" s="296">
        <v>0.76640112181929754</v>
      </c>
      <c r="E41" s="297">
        <v>5274</v>
      </c>
      <c r="F41" s="242" t="s">
        <v>121</v>
      </c>
      <c r="G41" s="298" t="s">
        <v>275</v>
      </c>
      <c r="H41" s="299">
        <v>6</v>
      </c>
      <c r="I41" s="244">
        <v>2332.3739999999998</v>
      </c>
      <c r="J41" s="300">
        <v>1.2488664643526153E-2</v>
      </c>
      <c r="K41" s="300">
        <v>0.3946141025539282</v>
      </c>
      <c r="L41" s="300">
        <v>0.21308760944857044</v>
      </c>
      <c r="M41" s="301">
        <v>14.583</v>
      </c>
      <c r="N41" s="302">
        <v>8.5749541025581674E-2</v>
      </c>
      <c r="O41" s="302">
        <v>18.693399943576804</v>
      </c>
      <c r="P41" s="303">
        <v>1</v>
      </c>
      <c r="Q41" s="304">
        <v>5</v>
      </c>
      <c r="R41" s="304">
        <v>446</v>
      </c>
    </row>
    <row r="42" spans="1:18" ht="16.5">
      <c r="A42" s="293" t="s">
        <v>116</v>
      </c>
      <c r="B42" s="294" t="s">
        <v>369</v>
      </c>
      <c r="C42" s="295" t="s">
        <v>66</v>
      </c>
      <c r="D42" s="296">
        <v>0.81994319021976247</v>
      </c>
      <c r="E42" s="297">
        <v>6721</v>
      </c>
      <c r="F42" s="242" t="s">
        <v>119</v>
      </c>
      <c r="G42" s="298" t="s">
        <v>223</v>
      </c>
      <c r="H42" s="299">
        <v>2</v>
      </c>
      <c r="I42" s="244">
        <v>1324.164</v>
      </c>
      <c r="J42" s="300">
        <v>2.0934549294157275E-2</v>
      </c>
      <c r="K42" s="300">
        <v>0.36409505018512484</v>
      </c>
      <c r="L42" s="300">
        <v>0.12611730873215099</v>
      </c>
      <c r="M42" s="301">
        <v>12.866</v>
      </c>
      <c r="N42" s="302">
        <v>0</v>
      </c>
      <c r="O42" s="302">
        <v>42.743950145148183</v>
      </c>
      <c r="P42" s="303">
        <v>9</v>
      </c>
      <c r="Q42" s="304">
        <v>0</v>
      </c>
      <c r="R42" s="304">
        <v>566</v>
      </c>
    </row>
    <row r="43" spans="1:18" ht="16.5">
      <c r="A43" s="293" t="s">
        <v>116</v>
      </c>
      <c r="B43" s="294" t="s">
        <v>373</v>
      </c>
      <c r="C43" s="295" t="s">
        <v>66</v>
      </c>
      <c r="D43" s="296">
        <v>0.80092148115904549</v>
      </c>
      <c r="E43" s="297">
        <v>8509</v>
      </c>
      <c r="F43" s="242" t="s">
        <v>121</v>
      </c>
      <c r="G43" s="298" t="s">
        <v>264</v>
      </c>
      <c r="H43" s="299">
        <v>7</v>
      </c>
      <c r="I43" s="244">
        <v>1126.1949999999999</v>
      </c>
      <c r="J43" s="300">
        <v>1.1900615070800371E-2</v>
      </c>
      <c r="K43" s="300">
        <v>0.38402071655832826</v>
      </c>
      <c r="L43" s="300">
        <v>0.24862479410759239</v>
      </c>
      <c r="M43" s="301">
        <v>15.403</v>
      </c>
      <c r="N43" s="302">
        <v>0</v>
      </c>
      <c r="O43" s="302">
        <v>14.384720230510704</v>
      </c>
      <c r="P43" s="303">
        <v>0</v>
      </c>
      <c r="Q43" s="304">
        <v>0</v>
      </c>
      <c r="R43" s="304">
        <v>162</v>
      </c>
    </row>
    <row r="44" spans="1:18" ht="16.5">
      <c r="A44" s="293" t="s">
        <v>116</v>
      </c>
      <c r="B44" s="294" t="s">
        <v>377</v>
      </c>
      <c r="C44" s="295" t="s">
        <v>66</v>
      </c>
      <c r="D44" s="296">
        <v>0.82499999999999996</v>
      </c>
      <c r="E44" s="297">
        <v>1489</v>
      </c>
      <c r="F44" s="242" t="s">
        <v>117</v>
      </c>
      <c r="G44" s="298" t="s">
        <v>200</v>
      </c>
      <c r="H44" s="299">
        <v>1</v>
      </c>
      <c r="I44" s="244">
        <v>1619.8009999999999</v>
      </c>
      <c r="J44" s="300">
        <v>5.3737721037764342E-3</v>
      </c>
      <c r="K44" s="300">
        <v>0.36141809621211007</v>
      </c>
      <c r="L44" s="300">
        <v>0.15619202605752189</v>
      </c>
      <c r="M44" s="301">
        <v>9.9849999999999994</v>
      </c>
      <c r="N44" s="302">
        <v>0.24694391471544963</v>
      </c>
      <c r="O44" s="302">
        <v>6.9761655907114521</v>
      </c>
      <c r="P44" s="303">
        <v>0</v>
      </c>
      <c r="Q44" s="304">
        <v>4</v>
      </c>
      <c r="R44" s="304">
        <v>113</v>
      </c>
    </row>
    <row r="45" spans="1:18" ht="16.5">
      <c r="A45" s="293" t="s">
        <v>116</v>
      </c>
      <c r="B45" s="294" t="s">
        <v>195</v>
      </c>
      <c r="C45" s="295" t="s">
        <v>69</v>
      </c>
      <c r="D45" s="296">
        <v>0.75562499999999999</v>
      </c>
      <c r="E45" s="297">
        <v>4500</v>
      </c>
      <c r="F45" s="242" t="s">
        <v>117</v>
      </c>
      <c r="G45" s="298" t="s">
        <v>200</v>
      </c>
      <c r="H45" s="299">
        <v>1</v>
      </c>
      <c r="I45" s="244">
        <v>2177.732</v>
      </c>
      <c r="J45" s="300">
        <v>2.2821961406419854E-2</v>
      </c>
      <c r="K45" s="300">
        <v>0.35329186651265282</v>
      </c>
      <c r="L45" s="300">
        <v>0.25852584248199506</v>
      </c>
      <c r="M45" s="301">
        <v>13.257</v>
      </c>
      <c r="N45" s="302">
        <v>4.5919332590052403E-2</v>
      </c>
      <c r="O45" s="302">
        <v>35.541563424700563</v>
      </c>
      <c r="P45" s="303">
        <v>4</v>
      </c>
      <c r="Q45" s="304">
        <v>1</v>
      </c>
      <c r="R45" s="304">
        <v>774</v>
      </c>
    </row>
    <row r="46" spans="1:18" ht="16.5">
      <c r="A46" s="293" t="s">
        <v>116</v>
      </c>
      <c r="B46" s="294" t="s">
        <v>549</v>
      </c>
      <c r="C46" s="295" t="s">
        <v>69</v>
      </c>
      <c r="D46" s="296">
        <v>0.67978484597469857</v>
      </c>
      <c r="E46" s="297">
        <v>6630</v>
      </c>
      <c r="F46" s="242" t="s">
        <v>89</v>
      </c>
      <c r="G46" s="298" t="s">
        <v>593</v>
      </c>
      <c r="H46" s="299">
        <v>2</v>
      </c>
      <c r="I46" s="244">
        <v>636.08000000000004</v>
      </c>
      <c r="J46" s="300">
        <v>3.9622379947506677E-2</v>
      </c>
      <c r="K46" s="300">
        <v>0.38481982972327006</v>
      </c>
      <c r="L46" s="300">
        <v>0.23424726449503205</v>
      </c>
      <c r="M46" s="301">
        <v>21.481000000000002</v>
      </c>
      <c r="N46" s="302">
        <v>0</v>
      </c>
      <c r="O46" s="302">
        <v>2.5154068670607468</v>
      </c>
      <c r="P46" s="303">
        <v>11</v>
      </c>
      <c r="Q46" s="304">
        <v>0</v>
      </c>
      <c r="R46" s="304">
        <v>501</v>
      </c>
    </row>
    <row r="47" spans="1:18" ht="16.5">
      <c r="A47" s="293" t="s">
        <v>116</v>
      </c>
      <c r="B47" s="294" t="s">
        <v>542</v>
      </c>
      <c r="C47" s="295" t="s">
        <v>66</v>
      </c>
      <c r="D47" s="296">
        <v>0.82714285714285718</v>
      </c>
      <c r="E47" s="297">
        <v>3664</v>
      </c>
      <c r="F47" s="242" t="s">
        <v>121</v>
      </c>
      <c r="G47" s="298" t="s">
        <v>257</v>
      </c>
      <c r="H47" s="299">
        <v>1</v>
      </c>
      <c r="I47" s="244">
        <v>1324.701</v>
      </c>
      <c r="J47" s="300">
        <v>5.8724239504810921E-3</v>
      </c>
      <c r="K47" s="300">
        <v>0.37062250610336933</v>
      </c>
      <c r="L47" s="300">
        <v>0.31780756563179163</v>
      </c>
      <c r="M47" s="301">
        <v>16.984999999999999</v>
      </c>
      <c r="N47" s="302">
        <v>0.37744366464583329</v>
      </c>
      <c r="O47" s="302">
        <v>20.230980425016664</v>
      </c>
      <c r="P47" s="303">
        <v>19</v>
      </c>
      <c r="Q47" s="304">
        <v>5</v>
      </c>
      <c r="R47" s="304">
        <v>268</v>
      </c>
    </row>
    <row r="48" spans="1:18" ht="16.5">
      <c r="A48" s="293" t="s">
        <v>116</v>
      </c>
      <c r="B48" s="294" t="s">
        <v>386</v>
      </c>
      <c r="C48" s="295" t="s">
        <v>66</v>
      </c>
      <c r="D48" s="296">
        <v>0.84653846153846157</v>
      </c>
      <c r="E48" s="297">
        <v>8862</v>
      </c>
      <c r="F48" s="242" t="s">
        <v>121</v>
      </c>
      <c r="G48" s="298" t="s">
        <v>276</v>
      </c>
      <c r="H48" s="299">
        <v>1</v>
      </c>
      <c r="I48" s="244">
        <v>2035.6079999999999</v>
      </c>
      <c r="J48" s="300">
        <v>6.8203819883774341E-3</v>
      </c>
      <c r="K48" s="300">
        <v>0.39786338311334646</v>
      </c>
      <c r="L48" s="300">
        <v>0.11446211647822174</v>
      </c>
      <c r="M48" s="301">
        <v>11.188000000000001</v>
      </c>
      <c r="N48" s="302">
        <v>0</v>
      </c>
      <c r="O48" s="302">
        <v>14.197232473049821</v>
      </c>
      <c r="P48" s="303">
        <v>1</v>
      </c>
      <c r="Q48" s="304">
        <v>0</v>
      </c>
      <c r="R48" s="304">
        <v>289</v>
      </c>
    </row>
    <row r="49" spans="1:18" ht="16.5">
      <c r="A49" s="293" t="s">
        <v>116</v>
      </c>
      <c r="B49" s="294" t="s">
        <v>388</v>
      </c>
      <c r="C49" s="295" t="s">
        <v>66</v>
      </c>
      <c r="D49" s="296">
        <v>0.8219047619047618</v>
      </c>
      <c r="E49" s="297">
        <v>4604</v>
      </c>
      <c r="F49" s="242" t="s">
        <v>121</v>
      </c>
      <c r="G49" s="298" t="s">
        <v>257</v>
      </c>
      <c r="H49" s="299">
        <v>1</v>
      </c>
      <c r="I49" s="244">
        <v>1247.049</v>
      </c>
      <c r="J49" s="300">
        <v>7.8643938258968274E-3</v>
      </c>
      <c r="K49" s="300">
        <v>0.34252442108615683</v>
      </c>
      <c r="L49" s="300">
        <v>0.24778497075896777</v>
      </c>
      <c r="M49" s="301">
        <v>14.85</v>
      </c>
      <c r="N49" s="302">
        <v>0</v>
      </c>
      <c r="O49" s="302">
        <v>26.382283294401422</v>
      </c>
      <c r="P49" s="303">
        <v>2</v>
      </c>
      <c r="Q49" s="304">
        <v>0</v>
      </c>
      <c r="R49" s="304">
        <v>329</v>
      </c>
    </row>
    <row r="50" spans="1:18" ht="16.5">
      <c r="A50" s="293" t="s">
        <v>116</v>
      </c>
      <c r="B50" s="294" t="s">
        <v>394</v>
      </c>
      <c r="C50" s="295" t="s">
        <v>66</v>
      </c>
      <c r="D50" s="296">
        <v>0.84625193724909142</v>
      </c>
      <c r="E50" s="297">
        <v>1530</v>
      </c>
      <c r="F50" s="242" t="s">
        <v>120</v>
      </c>
      <c r="G50" s="298" t="s">
        <v>236</v>
      </c>
      <c r="H50" s="299">
        <v>14</v>
      </c>
      <c r="I50" s="244">
        <v>2163.5099999999998</v>
      </c>
      <c r="J50" s="300">
        <v>1.2420617170844814E-2</v>
      </c>
      <c r="K50" s="300">
        <v>0.38042879679249875</v>
      </c>
      <c r="L50" s="300">
        <v>0.22324833257068372</v>
      </c>
      <c r="M50" s="301">
        <v>13.958</v>
      </c>
      <c r="N50" s="302">
        <v>0.18488474747054556</v>
      </c>
      <c r="O50" s="302">
        <v>36.237410504226929</v>
      </c>
      <c r="P50" s="303">
        <v>1</v>
      </c>
      <c r="Q50" s="304">
        <v>6</v>
      </c>
      <c r="R50" s="304">
        <v>875</v>
      </c>
    </row>
    <row r="51" spans="1:18" ht="16.5">
      <c r="A51" s="293" t="s">
        <v>116</v>
      </c>
      <c r="B51" s="294" t="s">
        <v>396</v>
      </c>
      <c r="C51" s="295" t="s">
        <v>66</v>
      </c>
      <c r="D51" s="296">
        <v>0.82530085967346978</v>
      </c>
      <c r="E51" s="297">
        <v>8358</v>
      </c>
      <c r="F51" s="242" t="s">
        <v>119</v>
      </c>
      <c r="G51" s="298" t="s">
        <v>225</v>
      </c>
      <c r="H51" s="299">
        <v>2</v>
      </c>
      <c r="I51" s="244">
        <v>2738.163</v>
      </c>
      <c r="J51" s="300">
        <v>1.1158193055567648E-2</v>
      </c>
      <c r="K51" s="300">
        <v>0.36326641668834481</v>
      </c>
      <c r="L51" s="300">
        <v>0.16909146752768187</v>
      </c>
      <c r="M51" s="301">
        <v>12.005000000000001</v>
      </c>
      <c r="N51" s="302">
        <v>0</v>
      </c>
      <c r="O51" s="302">
        <v>13.731834080001811</v>
      </c>
      <c r="P51" s="303">
        <v>0</v>
      </c>
      <c r="Q51" s="304">
        <v>0</v>
      </c>
      <c r="R51" s="304">
        <v>376</v>
      </c>
    </row>
    <row r="52" spans="1:18" ht="16.5">
      <c r="A52" s="293" t="s">
        <v>116</v>
      </c>
      <c r="B52" s="294" t="s">
        <v>399</v>
      </c>
      <c r="C52" s="295" t="s">
        <v>69</v>
      </c>
      <c r="D52" s="296">
        <v>0.77856936567756452</v>
      </c>
      <c r="E52" s="297">
        <v>8</v>
      </c>
      <c r="F52" s="242" t="s">
        <v>121</v>
      </c>
      <c r="G52" s="298" t="s">
        <v>255</v>
      </c>
      <c r="H52" s="299">
        <v>9</v>
      </c>
      <c r="I52" s="244">
        <v>1428.5800000000002</v>
      </c>
      <c r="J52" s="300">
        <v>7.1029001433375004E-3</v>
      </c>
      <c r="K52" s="300">
        <v>0.39534664726144231</v>
      </c>
      <c r="L52" s="300">
        <v>0.27159837040977758</v>
      </c>
      <c r="M52" s="301">
        <v>17.582000000000001</v>
      </c>
      <c r="N52" s="302">
        <v>0.13999916000503995</v>
      </c>
      <c r="O52" s="302">
        <v>21.839868960786234</v>
      </c>
      <c r="P52" s="303">
        <v>3</v>
      </c>
      <c r="Q52" s="304">
        <v>4</v>
      </c>
      <c r="R52" s="304">
        <v>413</v>
      </c>
    </row>
    <row r="53" spans="1:18" ht="16.5">
      <c r="A53" s="293" t="s">
        <v>116</v>
      </c>
      <c r="B53" s="294" t="s">
        <v>401</v>
      </c>
      <c r="C53" s="295" t="s">
        <v>69</v>
      </c>
      <c r="D53" s="296">
        <v>0.75222222222222224</v>
      </c>
      <c r="E53" s="297">
        <v>4209</v>
      </c>
      <c r="F53" s="242" t="s">
        <v>120</v>
      </c>
      <c r="G53" s="298" t="s">
        <v>232</v>
      </c>
      <c r="H53" s="299">
        <v>1</v>
      </c>
      <c r="I53" s="244">
        <v>2291.6489999999999</v>
      </c>
      <c r="J53" s="300">
        <v>9.6500543039479691E-3</v>
      </c>
      <c r="K53" s="300">
        <v>0.38408236896548342</v>
      </c>
      <c r="L53" s="300">
        <v>0.202037921165065</v>
      </c>
      <c r="M53" s="301">
        <v>15.906000000000001</v>
      </c>
      <c r="N53" s="302">
        <v>0.17454680014260474</v>
      </c>
      <c r="O53" s="302">
        <v>33.076618627023599</v>
      </c>
      <c r="P53" s="303">
        <v>1</v>
      </c>
      <c r="Q53" s="304">
        <v>4</v>
      </c>
      <c r="R53" s="304">
        <v>758</v>
      </c>
    </row>
    <row r="54" spans="1:18" ht="16.5">
      <c r="A54" s="293" t="s">
        <v>116</v>
      </c>
      <c r="B54" s="294" t="s">
        <v>403</v>
      </c>
      <c r="C54" s="295" t="s">
        <v>69</v>
      </c>
      <c r="D54" s="296">
        <v>0.6976</v>
      </c>
      <c r="E54" s="297">
        <v>5848</v>
      </c>
      <c r="F54" s="242" t="s">
        <v>121</v>
      </c>
      <c r="G54" s="298" t="s">
        <v>272</v>
      </c>
      <c r="H54" s="299">
        <v>1</v>
      </c>
      <c r="I54" s="244">
        <v>1711.4580000000001</v>
      </c>
      <c r="J54" s="300">
        <v>6.9464779569983537E-2</v>
      </c>
      <c r="K54" s="300">
        <v>0.37458553462672439</v>
      </c>
      <c r="L54" s="300">
        <v>0.20917837305969528</v>
      </c>
      <c r="M54" s="301">
        <v>16.425000000000001</v>
      </c>
      <c r="N54" s="302">
        <v>5.7845416013714619</v>
      </c>
      <c r="O54" s="302">
        <v>9.4656135295169381</v>
      </c>
      <c r="P54" s="303">
        <v>14</v>
      </c>
      <c r="Q54" s="304">
        <v>99</v>
      </c>
      <c r="R54" s="304">
        <v>162</v>
      </c>
    </row>
    <row r="55" spans="1:18" ht="16.5">
      <c r="A55" s="293" t="s">
        <v>116</v>
      </c>
      <c r="B55" s="294" t="s">
        <v>413</v>
      </c>
      <c r="C55" s="295" t="s">
        <v>69</v>
      </c>
      <c r="D55" s="296">
        <v>0.77892715948764368</v>
      </c>
      <c r="E55" s="297">
        <v>325</v>
      </c>
      <c r="F55" s="242" t="s">
        <v>119</v>
      </c>
      <c r="G55" s="298" t="s">
        <v>223</v>
      </c>
      <c r="H55" s="299">
        <v>7</v>
      </c>
      <c r="I55" s="244">
        <v>829.15700000000004</v>
      </c>
      <c r="J55" s="300">
        <v>3.0144326291473227E-2</v>
      </c>
      <c r="K55" s="300">
        <v>0.34062101438063236</v>
      </c>
      <c r="L55" s="300">
        <v>0.26599265955682999</v>
      </c>
      <c r="M55" s="301">
        <v>17.423999999999999</v>
      </c>
      <c r="N55" s="302">
        <v>0.24120884223373859</v>
      </c>
      <c r="O55" s="302">
        <v>36.784348440645132</v>
      </c>
      <c r="P55" s="303">
        <v>0</v>
      </c>
      <c r="Q55" s="304">
        <v>2</v>
      </c>
      <c r="R55" s="304">
        <v>428</v>
      </c>
    </row>
    <row r="56" spans="1:18" ht="16.5">
      <c r="A56" s="293" t="s">
        <v>116</v>
      </c>
      <c r="B56" s="294" t="s">
        <v>415</v>
      </c>
      <c r="C56" s="295" t="s">
        <v>69</v>
      </c>
      <c r="D56" s="296">
        <v>0.76363636363636367</v>
      </c>
      <c r="E56" s="297">
        <v>5354</v>
      </c>
      <c r="F56" s="242" t="s">
        <v>117</v>
      </c>
      <c r="G56" s="298" t="s">
        <v>202</v>
      </c>
      <c r="H56" s="299">
        <v>1</v>
      </c>
      <c r="I56" s="244">
        <v>2397.5720000000001</v>
      </c>
      <c r="J56" s="300">
        <v>8.0814318506567985E-3</v>
      </c>
      <c r="K56" s="300">
        <v>0.36731102130179938</v>
      </c>
      <c r="L56" s="300">
        <v>0.3591133029581593</v>
      </c>
      <c r="M56" s="301">
        <v>10.253</v>
      </c>
      <c r="N56" s="302">
        <v>0.16683544852876159</v>
      </c>
      <c r="O56" s="302">
        <v>9.4262028418750301</v>
      </c>
      <c r="P56" s="303">
        <v>0</v>
      </c>
      <c r="Q56" s="304">
        <v>4</v>
      </c>
      <c r="R56" s="304">
        <v>226</v>
      </c>
    </row>
    <row r="57" spans="1:18" ht="16.5">
      <c r="A57" s="293" t="s">
        <v>116</v>
      </c>
      <c r="B57" s="294" t="s">
        <v>417</v>
      </c>
      <c r="C57" s="295" t="s">
        <v>66</v>
      </c>
      <c r="D57" s="296">
        <v>0.82265844796231691</v>
      </c>
      <c r="E57" s="297">
        <v>3892</v>
      </c>
      <c r="F57" s="242" t="s">
        <v>121</v>
      </c>
      <c r="G57" s="298" t="s">
        <v>264</v>
      </c>
      <c r="H57" s="299">
        <v>3</v>
      </c>
      <c r="I57" s="244">
        <v>2254.835</v>
      </c>
      <c r="J57" s="300">
        <v>5.2892957938650556E-3</v>
      </c>
      <c r="K57" s="300">
        <v>0.36199692032143321</v>
      </c>
      <c r="L57" s="300">
        <v>0.25323360689363078</v>
      </c>
      <c r="M57" s="301">
        <v>11.28</v>
      </c>
      <c r="N57" s="302">
        <v>4.434914306368315E-2</v>
      </c>
      <c r="O57" s="302">
        <v>25.944248692254643</v>
      </c>
      <c r="P57" s="303">
        <v>0</v>
      </c>
      <c r="Q57" s="304">
        <v>1</v>
      </c>
      <c r="R57" s="304">
        <v>585</v>
      </c>
    </row>
    <row r="58" spans="1:18" ht="16.5">
      <c r="A58" s="293" t="s">
        <v>116</v>
      </c>
      <c r="B58" s="294" t="s">
        <v>419</v>
      </c>
      <c r="C58" s="295" t="s">
        <v>66</v>
      </c>
      <c r="D58" s="296">
        <v>0.8196239404768435</v>
      </c>
      <c r="E58" s="297">
        <v>457</v>
      </c>
      <c r="F58" s="242" t="s">
        <v>118</v>
      </c>
      <c r="G58" s="298" t="s">
        <v>207</v>
      </c>
      <c r="H58" s="299">
        <v>3</v>
      </c>
      <c r="I58" s="244">
        <v>1830.752</v>
      </c>
      <c r="J58" s="300">
        <v>2.7558796160881284E-2</v>
      </c>
      <c r="K58" s="300">
        <v>0.30078887605902205</v>
      </c>
      <c r="L58" s="300">
        <v>0.21193476778941114</v>
      </c>
      <c r="M58" s="301">
        <v>8.4570000000000007</v>
      </c>
      <c r="N58" s="302">
        <v>0</v>
      </c>
      <c r="O58" s="302">
        <v>11.962297460278618</v>
      </c>
      <c r="P58" s="303">
        <v>3</v>
      </c>
      <c r="Q58" s="304">
        <v>0</v>
      </c>
      <c r="R58" s="304">
        <v>219</v>
      </c>
    </row>
    <row r="59" spans="1:18" ht="16.5">
      <c r="A59" s="293" t="s">
        <v>116</v>
      </c>
      <c r="B59" s="294" t="s">
        <v>424</v>
      </c>
      <c r="C59" s="295" t="s">
        <v>66</v>
      </c>
      <c r="D59" s="296">
        <v>0.81058445263407908</v>
      </c>
      <c r="E59" s="297">
        <v>3715</v>
      </c>
      <c r="F59" s="242" t="s">
        <v>120</v>
      </c>
      <c r="G59" s="298" t="s">
        <v>236</v>
      </c>
      <c r="H59" s="299">
        <v>14</v>
      </c>
      <c r="I59" s="244">
        <v>2028.89</v>
      </c>
      <c r="J59" s="300">
        <v>7.4436165216200624E-3</v>
      </c>
      <c r="K59" s="300">
        <v>0.39765973009413491</v>
      </c>
      <c r="L59" s="300">
        <v>0.27453435129553599</v>
      </c>
      <c r="M59" s="301">
        <v>15.135</v>
      </c>
      <c r="N59" s="302">
        <v>9.8576068687804663E-2</v>
      </c>
      <c r="O59" s="302">
        <v>44.999975355982826</v>
      </c>
      <c r="P59" s="303">
        <v>0</v>
      </c>
      <c r="Q59" s="304">
        <v>2</v>
      </c>
      <c r="R59" s="304">
        <v>1553</v>
      </c>
    </row>
    <row r="60" spans="1:18" ht="16.5">
      <c r="A60" s="293" t="s">
        <v>116</v>
      </c>
      <c r="B60" s="294" t="s">
        <v>426</v>
      </c>
      <c r="C60" s="295" t="s">
        <v>69</v>
      </c>
      <c r="D60" s="296">
        <v>0.706364469484976</v>
      </c>
      <c r="E60" s="297">
        <v>1003</v>
      </c>
      <c r="F60" s="242" t="s">
        <v>121</v>
      </c>
      <c r="G60" s="298" t="s">
        <v>274</v>
      </c>
      <c r="H60" s="299">
        <v>4</v>
      </c>
      <c r="I60" s="244">
        <v>1210.8200000000002</v>
      </c>
      <c r="J60" s="300">
        <v>1.327975732827035E-2</v>
      </c>
      <c r="K60" s="300">
        <v>0.34477994837197512</v>
      </c>
      <c r="L60" s="300">
        <v>0.25106952313308339</v>
      </c>
      <c r="M60" s="301">
        <v>20.190000000000001</v>
      </c>
      <c r="N60" s="302">
        <v>0</v>
      </c>
      <c r="O60" s="302">
        <v>55.16922416213805</v>
      </c>
      <c r="P60" s="303">
        <v>2</v>
      </c>
      <c r="Q60" s="304">
        <v>0</v>
      </c>
      <c r="R60" s="304">
        <v>668</v>
      </c>
    </row>
    <row r="61" spans="1:18" ht="16.5">
      <c r="A61" s="293" t="s">
        <v>116</v>
      </c>
      <c r="B61" s="294" t="s">
        <v>790</v>
      </c>
      <c r="C61" s="295" t="s">
        <v>66</v>
      </c>
      <c r="D61" s="296">
        <v>0.84762196717430094</v>
      </c>
      <c r="E61" s="297">
        <v>9953</v>
      </c>
      <c r="F61" s="242" t="s">
        <v>119</v>
      </c>
      <c r="G61" s="298" t="s">
        <v>645</v>
      </c>
      <c r="H61" s="299">
        <v>4</v>
      </c>
      <c r="I61" s="244">
        <v>1037.4180000000001</v>
      </c>
      <c r="J61" s="300">
        <v>6.9682152045360607E-3</v>
      </c>
      <c r="K61" s="300">
        <v>0.35094540448994888</v>
      </c>
      <c r="L61" s="300">
        <v>0.24676649142390053</v>
      </c>
      <c r="M61" s="301">
        <v>14.64</v>
      </c>
      <c r="N61" s="302">
        <v>0</v>
      </c>
      <c r="O61" s="302">
        <v>6.7475212498722783</v>
      </c>
      <c r="P61" s="303">
        <v>0</v>
      </c>
      <c r="Q61" s="304">
        <v>0</v>
      </c>
      <c r="R61" s="304">
        <v>70</v>
      </c>
    </row>
    <row r="62" spans="1:18" ht="16.5">
      <c r="A62" s="293" t="s">
        <v>116</v>
      </c>
      <c r="B62" s="294" t="s">
        <v>431</v>
      </c>
      <c r="C62" s="295" t="s">
        <v>69</v>
      </c>
      <c r="D62" s="296">
        <v>0.69911505704585908</v>
      </c>
      <c r="E62" s="297">
        <v>3718</v>
      </c>
      <c r="F62" s="242" t="s">
        <v>121</v>
      </c>
      <c r="G62" s="298" t="s">
        <v>255</v>
      </c>
      <c r="H62" s="299">
        <v>2</v>
      </c>
      <c r="I62" s="244">
        <v>1473.568</v>
      </c>
      <c r="J62" s="300">
        <v>1.7428219301012543E-2</v>
      </c>
      <c r="K62" s="300">
        <v>0.37050108937365928</v>
      </c>
      <c r="L62" s="300">
        <v>0.2395546048774132</v>
      </c>
      <c r="M62" s="301">
        <v>18.024999999999999</v>
      </c>
      <c r="N62" s="302">
        <v>0</v>
      </c>
      <c r="O62" s="302">
        <v>60.804794892397233</v>
      </c>
      <c r="P62" s="303">
        <v>2</v>
      </c>
      <c r="Q62" s="304">
        <v>0</v>
      </c>
      <c r="R62" s="304">
        <v>969</v>
      </c>
    </row>
    <row r="63" spans="1:18" ht="16.5">
      <c r="A63" s="293" t="s">
        <v>116</v>
      </c>
      <c r="B63" s="294" t="s">
        <v>433</v>
      </c>
      <c r="C63" s="295" t="s">
        <v>69</v>
      </c>
      <c r="D63" s="296">
        <v>0.76719999999999999</v>
      </c>
      <c r="E63" s="297">
        <v>5377</v>
      </c>
      <c r="F63" s="242" t="s">
        <v>121</v>
      </c>
      <c r="G63" s="298" t="s">
        <v>262</v>
      </c>
      <c r="H63" s="299">
        <v>1</v>
      </c>
      <c r="I63" s="244">
        <v>1535.9929999999999</v>
      </c>
      <c r="J63" s="300">
        <v>9.3153834512271702E-3</v>
      </c>
      <c r="K63" s="300">
        <v>0.38596193419626462</v>
      </c>
      <c r="L63" s="300">
        <v>0.21744890764476141</v>
      </c>
      <c r="M63" s="301">
        <v>13.345000000000001</v>
      </c>
      <c r="N63" s="302">
        <v>6.5104463366695037E-2</v>
      </c>
      <c r="O63" s="302">
        <v>42.643423505185247</v>
      </c>
      <c r="P63" s="303">
        <v>0</v>
      </c>
      <c r="Q63" s="304">
        <v>1</v>
      </c>
      <c r="R63" s="304">
        <v>655</v>
      </c>
    </row>
    <row r="64" spans="1:18" ht="16.5">
      <c r="A64" s="293" t="s">
        <v>116</v>
      </c>
      <c r="B64" s="294" t="s">
        <v>435</v>
      </c>
      <c r="C64" s="295" t="s">
        <v>69</v>
      </c>
      <c r="D64" s="296">
        <v>0.79151515151515162</v>
      </c>
      <c r="E64" s="297">
        <v>1207</v>
      </c>
      <c r="F64" s="242" t="s">
        <v>117</v>
      </c>
      <c r="G64" s="298" t="s">
        <v>204</v>
      </c>
      <c r="H64" s="299">
        <v>1</v>
      </c>
      <c r="I64" s="244">
        <v>2671.5450000000001</v>
      </c>
      <c r="J64" s="300">
        <v>1.8041071009389762E-2</v>
      </c>
      <c r="K64" s="300">
        <v>0.35192794752575612</v>
      </c>
      <c r="L64" s="300">
        <v>0.23319839269037204</v>
      </c>
      <c r="M64" s="301">
        <v>13.119</v>
      </c>
      <c r="N64" s="302">
        <v>0</v>
      </c>
      <c r="O64" s="302">
        <v>12.988738726092953</v>
      </c>
      <c r="P64" s="303">
        <v>1</v>
      </c>
      <c r="Q64" s="304">
        <v>0</v>
      </c>
      <c r="R64" s="304">
        <v>347</v>
      </c>
    </row>
    <row r="65" spans="1:18" ht="16.5">
      <c r="A65" s="293" t="s">
        <v>116</v>
      </c>
      <c r="B65" s="294" t="s">
        <v>438</v>
      </c>
      <c r="C65" s="295" t="s">
        <v>69</v>
      </c>
      <c r="D65" s="296">
        <v>0.72642537209476998</v>
      </c>
      <c r="E65" s="297">
        <v>9041</v>
      </c>
      <c r="F65" s="242" t="s">
        <v>121</v>
      </c>
      <c r="G65" s="298" t="s">
        <v>260</v>
      </c>
      <c r="H65" s="299">
        <v>7</v>
      </c>
      <c r="I65" s="244">
        <v>1026.1680000000001</v>
      </c>
      <c r="J65" s="300">
        <v>1.7359655306174376E-2</v>
      </c>
      <c r="K65" s="300">
        <v>0.38275337957614003</v>
      </c>
      <c r="L65" s="300">
        <v>0.25983405851991476</v>
      </c>
      <c r="M65" s="301">
        <v>16.552</v>
      </c>
      <c r="N65" s="302">
        <v>0</v>
      </c>
      <c r="O65" s="302">
        <v>34.399825369725029</v>
      </c>
      <c r="P65" s="303">
        <v>2</v>
      </c>
      <c r="Q65" s="304">
        <v>0</v>
      </c>
      <c r="R65" s="304">
        <v>479</v>
      </c>
    </row>
    <row r="66" spans="1:18" ht="16.5">
      <c r="A66" s="293" t="s">
        <v>116</v>
      </c>
      <c r="B66" s="294" t="s">
        <v>439</v>
      </c>
      <c r="C66" s="295" t="s">
        <v>66</v>
      </c>
      <c r="D66" s="296">
        <v>0.8180952380952381</v>
      </c>
      <c r="E66" s="297">
        <v>5260</v>
      </c>
      <c r="F66" s="242" t="s">
        <v>121</v>
      </c>
      <c r="G66" s="298" t="s">
        <v>253</v>
      </c>
      <c r="H66" s="299">
        <v>1</v>
      </c>
      <c r="I66" s="244">
        <v>485.05700000000002</v>
      </c>
      <c r="J66" s="300">
        <v>1.1230630791616675E-2</v>
      </c>
      <c r="K66" s="300">
        <v>0.36791273139226682</v>
      </c>
      <c r="L66" s="300">
        <v>0.28450264608076986</v>
      </c>
      <c r="M66" s="301">
        <v>21.132999999999999</v>
      </c>
      <c r="N66" s="302">
        <v>0</v>
      </c>
      <c r="O66" s="302">
        <v>31.748846011912001</v>
      </c>
      <c r="P66" s="303">
        <v>4</v>
      </c>
      <c r="Q66" s="304">
        <v>0</v>
      </c>
      <c r="R66" s="304">
        <v>154</v>
      </c>
    </row>
    <row r="67" spans="1:18" ht="16.5">
      <c r="A67" s="293" t="s">
        <v>116</v>
      </c>
      <c r="B67" s="294" t="s">
        <v>441</v>
      </c>
      <c r="C67" s="295" t="s">
        <v>66</v>
      </c>
      <c r="D67" s="296">
        <v>0.83190476190476192</v>
      </c>
      <c r="E67" s="297">
        <v>5929</v>
      </c>
      <c r="F67" s="242" t="s">
        <v>119</v>
      </c>
      <c r="G67" s="298" t="s">
        <v>210</v>
      </c>
      <c r="H67" s="299">
        <v>1</v>
      </c>
      <c r="I67" s="244">
        <v>1629.2360000000001</v>
      </c>
      <c r="J67" s="300">
        <v>2.7556516144026037E-2</v>
      </c>
      <c r="K67" s="300">
        <v>0.34952998220101583</v>
      </c>
      <c r="L67" s="300">
        <v>0.17922510919228399</v>
      </c>
      <c r="M67" s="301">
        <v>11.3</v>
      </c>
      <c r="N67" s="302">
        <v>2.8847877164511462</v>
      </c>
      <c r="O67" s="302">
        <v>45.113169608331752</v>
      </c>
      <c r="P67" s="303">
        <v>12</v>
      </c>
      <c r="Q67" s="304">
        <v>47</v>
      </c>
      <c r="R67" s="304">
        <v>735</v>
      </c>
    </row>
    <row r="68" spans="1:18" ht="16.5">
      <c r="A68" s="293" t="s">
        <v>116</v>
      </c>
      <c r="B68" s="294" t="s">
        <v>445</v>
      </c>
      <c r="C68" s="295" t="s">
        <v>66</v>
      </c>
      <c r="D68" s="296">
        <v>0.81221753593119217</v>
      </c>
      <c r="E68" s="297">
        <v>1069</v>
      </c>
      <c r="F68" s="242" t="s">
        <v>121</v>
      </c>
      <c r="G68" s="298" t="s">
        <v>259</v>
      </c>
      <c r="H68" s="299">
        <v>2</v>
      </c>
      <c r="I68" s="244">
        <v>2245.2250000000004</v>
      </c>
      <c r="J68" s="300">
        <v>1.4189714791787884E-2</v>
      </c>
      <c r="K68" s="300">
        <v>0.3514497210796852</v>
      </c>
      <c r="L68" s="300">
        <v>0.18572748833635827</v>
      </c>
      <c r="M68" s="301">
        <v>11.765000000000001</v>
      </c>
      <c r="N68" s="302">
        <v>4.4538966027903658E-2</v>
      </c>
      <c r="O68" s="302">
        <v>15.365943279626761</v>
      </c>
      <c r="P68" s="303">
        <v>5</v>
      </c>
      <c r="Q68" s="304">
        <v>1</v>
      </c>
      <c r="R68" s="304">
        <v>345</v>
      </c>
    </row>
    <row r="69" spans="1:18" ht="16.5">
      <c r="A69" s="293" t="s">
        <v>116</v>
      </c>
      <c r="B69" s="294" t="s">
        <v>449</v>
      </c>
      <c r="C69" s="295" t="s">
        <v>69</v>
      </c>
      <c r="D69" s="296">
        <v>0.72669050307111416</v>
      </c>
      <c r="E69" s="297">
        <v>6058</v>
      </c>
      <c r="F69" s="242" t="s">
        <v>121</v>
      </c>
      <c r="G69" s="298" t="s">
        <v>274</v>
      </c>
      <c r="H69" s="299">
        <v>5</v>
      </c>
      <c r="I69" s="244">
        <v>2126.7249999999999</v>
      </c>
      <c r="J69" s="300">
        <v>1.7329886991346018E-2</v>
      </c>
      <c r="K69" s="300">
        <v>0.33237388243909416</v>
      </c>
      <c r="L69" s="300">
        <v>0.20971211604697365</v>
      </c>
      <c r="M69" s="301">
        <v>14.965999999999999</v>
      </c>
      <c r="N69" s="302">
        <v>0.32914457675533981</v>
      </c>
      <c r="O69" s="302">
        <v>22.993099719051596</v>
      </c>
      <c r="P69" s="303">
        <v>1</v>
      </c>
      <c r="Q69" s="304">
        <v>7</v>
      </c>
      <c r="R69" s="304">
        <v>489</v>
      </c>
    </row>
    <row r="70" spans="1:18" ht="16.5">
      <c r="A70" s="293" t="s">
        <v>116</v>
      </c>
      <c r="B70" s="294" t="s">
        <v>538</v>
      </c>
      <c r="C70" s="295" t="s">
        <v>69</v>
      </c>
      <c r="D70" s="296">
        <v>0.78380952380952373</v>
      </c>
      <c r="E70" s="297">
        <v>6342</v>
      </c>
      <c r="F70" s="242" t="s">
        <v>121</v>
      </c>
      <c r="G70" s="298" t="s">
        <v>254</v>
      </c>
      <c r="H70" s="299">
        <v>1</v>
      </c>
      <c r="I70" s="244">
        <v>1494.8489999999999</v>
      </c>
      <c r="J70" s="300">
        <v>6.0633603594566435E-3</v>
      </c>
      <c r="K70" s="300">
        <v>0.37899897443474811</v>
      </c>
      <c r="L70" s="300">
        <v>0.21875119159192669</v>
      </c>
      <c r="M70" s="301">
        <v>16.783000000000001</v>
      </c>
      <c r="N70" s="302">
        <v>6.6896388866032622E-2</v>
      </c>
      <c r="O70" s="302">
        <v>41.944035819002458</v>
      </c>
      <c r="P70" s="303">
        <v>7</v>
      </c>
      <c r="Q70" s="304">
        <v>1</v>
      </c>
      <c r="R70" s="304">
        <v>627</v>
      </c>
    </row>
    <row r="71" spans="1:18" ht="16.5">
      <c r="A71" s="293" t="s">
        <v>116</v>
      </c>
      <c r="B71" s="294" t="s">
        <v>451</v>
      </c>
      <c r="C71" s="295" t="s">
        <v>66</v>
      </c>
      <c r="D71" s="296">
        <v>0.84758620689655184</v>
      </c>
      <c r="E71" s="297">
        <v>5046</v>
      </c>
      <c r="F71" s="242" t="s">
        <v>118</v>
      </c>
      <c r="G71" s="298" t="s">
        <v>207</v>
      </c>
      <c r="H71" s="299">
        <v>1</v>
      </c>
      <c r="I71" s="244">
        <v>2165.0790000000002</v>
      </c>
      <c r="J71" s="300">
        <v>9.9531159187950229E-3</v>
      </c>
      <c r="K71" s="300">
        <v>0.28201036758830833</v>
      </c>
      <c r="L71" s="300">
        <v>0.14872436525410851</v>
      </c>
      <c r="M71" s="301">
        <v>6.766</v>
      </c>
      <c r="N71" s="302">
        <v>4.6187691072704505E-2</v>
      </c>
      <c r="O71" s="302">
        <v>11.08504585744908</v>
      </c>
      <c r="P71" s="303">
        <v>1</v>
      </c>
      <c r="Q71" s="304">
        <v>1</v>
      </c>
      <c r="R71" s="304">
        <v>240</v>
      </c>
    </row>
    <row r="72" spans="1:18" ht="16.5">
      <c r="A72" s="293" t="s">
        <v>116</v>
      </c>
      <c r="B72" s="294" t="s">
        <v>454</v>
      </c>
      <c r="C72" s="295" t="s">
        <v>69</v>
      </c>
      <c r="D72" s="296">
        <v>0.78325355493783111</v>
      </c>
      <c r="E72" s="297">
        <v>8965</v>
      </c>
      <c r="F72" s="242" t="s">
        <v>121</v>
      </c>
      <c r="G72" s="298" t="s">
        <v>273</v>
      </c>
      <c r="H72" s="299">
        <v>4</v>
      </c>
      <c r="I72" s="244">
        <v>2694.7089999999998</v>
      </c>
      <c r="J72" s="300">
        <v>1.7979056349344401E-2</v>
      </c>
      <c r="K72" s="300">
        <v>0.39430649794626255</v>
      </c>
      <c r="L72" s="300">
        <v>0.25976830893428571</v>
      </c>
      <c r="M72" s="301">
        <v>16.7</v>
      </c>
      <c r="N72" s="302">
        <v>0.96485371889877536</v>
      </c>
      <c r="O72" s="302">
        <v>65.721382160374276</v>
      </c>
      <c r="P72" s="303">
        <v>11</v>
      </c>
      <c r="Q72" s="304">
        <v>32</v>
      </c>
      <c r="R72" s="304">
        <v>1795</v>
      </c>
    </row>
    <row r="73" spans="1:18" ht="16.5">
      <c r="A73" s="293" t="s">
        <v>116</v>
      </c>
      <c r="B73" s="294" t="s">
        <v>458</v>
      </c>
      <c r="C73" s="295" t="s">
        <v>66</v>
      </c>
      <c r="D73" s="296">
        <v>0.8180952380952381</v>
      </c>
      <c r="E73" s="297">
        <v>1681</v>
      </c>
      <c r="F73" s="242" t="s">
        <v>119</v>
      </c>
      <c r="G73" s="298" t="s">
        <v>213</v>
      </c>
      <c r="H73" s="299">
        <v>1</v>
      </c>
      <c r="I73" s="244">
        <v>1635.4880000000001</v>
      </c>
      <c r="J73" s="300">
        <v>1.2887581858134095E-2</v>
      </c>
      <c r="K73" s="300">
        <v>0.30582040892247792</v>
      </c>
      <c r="L73" s="300">
        <v>0.1981060087264474</v>
      </c>
      <c r="M73" s="301">
        <v>15.535</v>
      </c>
      <c r="N73" s="302">
        <v>0</v>
      </c>
      <c r="O73" s="302">
        <v>7.5206910720225402</v>
      </c>
      <c r="P73" s="303">
        <v>6</v>
      </c>
      <c r="Q73" s="304">
        <v>0</v>
      </c>
      <c r="R73" s="304">
        <v>123</v>
      </c>
    </row>
    <row r="74" spans="1:18" ht="16.5">
      <c r="A74" s="293" t="s">
        <v>116</v>
      </c>
      <c r="B74" s="294" t="s">
        <v>464</v>
      </c>
      <c r="C74" s="295" t="s">
        <v>69</v>
      </c>
      <c r="D74" s="296">
        <v>0.73405018724169024</v>
      </c>
      <c r="E74" s="297">
        <v>1710</v>
      </c>
      <c r="F74" s="242" t="s">
        <v>121</v>
      </c>
      <c r="G74" s="298" t="s">
        <v>271</v>
      </c>
      <c r="H74" s="299">
        <v>2</v>
      </c>
      <c r="I74" s="244">
        <v>2133.3389999999999</v>
      </c>
      <c r="J74" s="300">
        <v>1.2546194809997569E-2</v>
      </c>
      <c r="K74" s="300">
        <v>0.40327441979395756</v>
      </c>
      <c r="L74" s="300">
        <v>0.15843707915150851</v>
      </c>
      <c r="M74" s="301">
        <v>18.146000000000001</v>
      </c>
      <c r="N74" s="302">
        <v>0.32812412842028388</v>
      </c>
      <c r="O74" s="302">
        <v>26.999928281440503</v>
      </c>
      <c r="P74" s="303">
        <v>10</v>
      </c>
      <c r="Q74" s="304">
        <v>7</v>
      </c>
      <c r="R74" s="304">
        <v>576</v>
      </c>
    </row>
    <row r="75" spans="1:18" ht="16.5">
      <c r="A75" s="293" t="s">
        <v>116</v>
      </c>
      <c r="B75" s="294" t="s">
        <v>466</v>
      </c>
      <c r="C75" s="295" t="s">
        <v>69</v>
      </c>
      <c r="D75" s="296">
        <v>0.78200000000000003</v>
      </c>
      <c r="E75" s="297">
        <v>2151</v>
      </c>
      <c r="F75" s="242" t="s">
        <v>121</v>
      </c>
      <c r="G75" s="298" t="s">
        <v>262</v>
      </c>
      <c r="H75" s="299">
        <v>1</v>
      </c>
      <c r="I75" s="244">
        <v>1483.328</v>
      </c>
      <c r="J75" s="300">
        <v>1.3214568105534326E-2</v>
      </c>
      <c r="K75" s="300">
        <v>0.38473622110124439</v>
      </c>
      <c r="L75" s="300">
        <v>0.1955063209216033</v>
      </c>
      <c r="M75" s="301">
        <v>13.382999999999999</v>
      </c>
      <c r="N75" s="302">
        <v>0</v>
      </c>
      <c r="O75" s="302">
        <v>65.326077576908148</v>
      </c>
      <c r="P75" s="303">
        <v>1</v>
      </c>
      <c r="Q75" s="304">
        <v>0</v>
      </c>
      <c r="R75" s="304">
        <v>969</v>
      </c>
    </row>
    <row r="76" spans="1:18" ht="16.5">
      <c r="A76" s="293" t="s">
        <v>116</v>
      </c>
      <c r="B76" s="294" t="s">
        <v>470</v>
      </c>
      <c r="C76" s="295" t="s">
        <v>69</v>
      </c>
      <c r="D76" s="296">
        <v>0.77200000000000002</v>
      </c>
      <c r="E76" s="297">
        <v>7229</v>
      </c>
      <c r="F76" s="242" t="s">
        <v>121</v>
      </c>
      <c r="G76" s="298" t="s">
        <v>266</v>
      </c>
      <c r="H76" s="299">
        <v>1</v>
      </c>
      <c r="I76" s="244">
        <v>2370.223</v>
      </c>
      <c r="J76" s="300">
        <v>6.4248036579010572E-3</v>
      </c>
      <c r="K76" s="300">
        <v>0.39579523059242039</v>
      </c>
      <c r="L76" s="300">
        <v>0.15947866508763101</v>
      </c>
      <c r="M76" s="301">
        <v>16.385000000000002</v>
      </c>
      <c r="N76" s="302">
        <v>0.16876049215622327</v>
      </c>
      <c r="O76" s="302">
        <v>46.071614358648958</v>
      </c>
      <c r="P76" s="303">
        <v>14</v>
      </c>
      <c r="Q76" s="304">
        <v>4</v>
      </c>
      <c r="R76" s="304">
        <v>1092</v>
      </c>
    </row>
    <row r="77" spans="1:18" ht="16.5">
      <c r="A77" s="293" t="s">
        <v>116</v>
      </c>
      <c r="B77" s="294" t="s">
        <v>474</v>
      </c>
      <c r="C77" s="295" t="s">
        <v>69</v>
      </c>
      <c r="D77" s="296">
        <v>0.68240000000000001</v>
      </c>
      <c r="E77" s="297">
        <v>2350</v>
      </c>
      <c r="F77" s="242" t="s">
        <v>121</v>
      </c>
      <c r="G77" s="298" t="s">
        <v>260</v>
      </c>
      <c r="H77" s="299">
        <v>1</v>
      </c>
      <c r="I77" s="244">
        <v>1619.954</v>
      </c>
      <c r="J77" s="300">
        <v>9.4525662717356504E-3</v>
      </c>
      <c r="K77" s="300">
        <v>0.37636749959854648</v>
      </c>
      <c r="L77" s="300">
        <v>0.20556139248398411</v>
      </c>
      <c r="M77" s="301">
        <v>17.658999999999999</v>
      </c>
      <c r="N77" s="302">
        <v>0</v>
      </c>
      <c r="O77" s="302">
        <v>32.408327643871367</v>
      </c>
      <c r="P77" s="303">
        <v>0</v>
      </c>
      <c r="Q77" s="304">
        <v>0</v>
      </c>
      <c r="R77" s="304">
        <v>525</v>
      </c>
    </row>
    <row r="78" spans="1:18" ht="16.5">
      <c r="A78" s="293" t="s">
        <v>116</v>
      </c>
      <c r="B78" s="294" t="s">
        <v>476</v>
      </c>
      <c r="C78" s="295" t="s">
        <v>66</v>
      </c>
      <c r="D78" s="296">
        <v>0.80628199912272003</v>
      </c>
      <c r="E78" s="297">
        <v>323</v>
      </c>
      <c r="F78" s="242" t="s">
        <v>119</v>
      </c>
      <c r="G78" s="298" t="s">
        <v>213</v>
      </c>
      <c r="H78" s="299">
        <v>7</v>
      </c>
      <c r="I78" s="244">
        <v>1238.2259999999999</v>
      </c>
      <c r="J78" s="300">
        <v>2.1092032169423465E-2</v>
      </c>
      <c r="K78" s="300">
        <v>0.3306643110577413</v>
      </c>
      <c r="L78" s="300">
        <v>0.33515690996635505</v>
      </c>
      <c r="M78" s="301">
        <v>14.188000000000001</v>
      </c>
      <c r="N78" s="302">
        <v>0</v>
      </c>
      <c r="O78" s="302">
        <v>15.909858135752279</v>
      </c>
      <c r="P78" s="303">
        <v>0</v>
      </c>
      <c r="Q78" s="304">
        <v>0</v>
      </c>
      <c r="R78" s="304">
        <v>197</v>
      </c>
    </row>
    <row r="79" spans="1:18" ht="16.5">
      <c r="A79" s="293" t="s">
        <v>116</v>
      </c>
      <c r="B79" s="294" t="s">
        <v>478</v>
      </c>
      <c r="C79" s="295" t="s">
        <v>66</v>
      </c>
      <c r="D79" s="296">
        <v>0.81178522447597723</v>
      </c>
      <c r="E79" s="297">
        <v>7297</v>
      </c>
      <c r="F79" s="242" t="s">
        <v>120</v>
      </c>
      <c r="G79" s="298" t="s">
        <v>238</v>
      </c>
      <c r="H79" s="299">
        <v>2</v>
      </c>
      <c r="I79" s="244">
        <v>2215.9560000000001</v>
      </c>
      <c r="J79" s="300">
        <v>3.0484476649184685E-3</v>
      </c>
      <c r="K79" s="300">
        <v>0.36055655183293722</v>
      </c>
      <c r="L79" s="300">
        <v>0.18411917926168209</v>
      </c>
      <c r="M79" s="301">
        <v>11.381</v>
      </c>
      <c r="N79" s="302">
        <v>0.1805089992761589</v>
      </c>
      <c r="O79" s="302">
        <v>17.780136428701653</v>
      </c>
      <c r="P79" s="303">
        <v>1</v>
      </c>
      <c r="Q79" s="304">
        <v>4</v>
      </c>
      <c r="R79" s="304">
        <v>394</v>
      </c>
    </row>
    <row r="80" spans="1:18" ht="16.5">
      <c r="A80" s="293" t="s">
        <v>116</v>
      </c>
      <c r="B80" s="294" t="s">
        <v>484</v>
      </c>
      <c r="C80" s="295" t="s">
        <v>69</v>
      </c>
      <c r="D80" s="296">
        <v>0.79428571428571426</v>
      </c>
      <c r="E80" s="297">
        <v>3391</v>
      </c>
      <c r="F80" s="242" t="s">
        <v>121</v>
      </c>
      <c r="G80" s="298" t="s">
        <v>252</v>
      </c>
      <c r="H80" s="299">
        <v>1</v>
      </c>
      <c r="I80" s="244">
        <v>1730.2149999999999</v>
      </c>
      <c r="J80" s="300">
        <v>8.2646790337981488E-3</v>
      </c>
      <c r="K80" s="300">
        <v>0.37603525759666551</v>
      </c>
      <c r="L80" s="300">
        <v>0.20980051612082892</v>
      </c>
      <c r="M80" s="301">
        <v>18.026</v>
      </c>
      <c r="N80" s="302">
        <v>0</v>
      </c>
      <c r="O80" s="302">
        <v>29.129327858098563</v>
      </c>
      <c r="P80" s="303">
        <v>0</v>
      </c>
      <c r="Q80" s="304">
        <v>0</v>
      </c>
      <c r="R80" s="304">
        <v>504</v>
      </c>
    </row>
    <row r="81" spans="1:18" ht="16.5">
      <c r="A81" s="293" t="s">
        <v>116</v>
      </c>
      <c r="B81" s="294" t="s">
        <v>486</v>
      </c>
      <c r="C81" s="295" t="s">
        <v>69</v>
      </c>
      <c r="D81" s="296">
        <v>0.7788270092927605</v>
      </c>
      <c r="E81" s="297">
        <v>7880</v>
      </c>
      <c r="F81" s="242" t="s">
        <v>121</v>
      </c>
      <c r="G81" s="298" t="s">
        <v>269</v>
      </c>
      <c r="H81" s="299">
        <v>2</v>
      </c>
      <c r="I81" s="244">
        <v>2277.9740000000002</v>
      </c>
      <c r="J81" s="300">
        <v>3.9787878562950333E-3</v>
      </c>
      <c r="K81" s="300">
        <v>0.39053251173981846</v>
      </c>
      <c r="L81" s="300">
        <v>0.14354860942223222</v>
      </c>
      <c r="M81" s="301">
        <v>14.327999999999999</v>
      </c>
      <c r="N81" s="302">
        <v>0</v>
      </c>
      <c r="O81" s="302">
        <v>30.948553407545475</v>
      </c>
      <c r="P81" s="303">
        <v>1</v>
      </c>
      <c r="Q81" s="304">
        <v>0</v>
      </c>
      <c r="R81" s="304">
        <v>705</v>
      </c>
    </row>
    <row r="82" spans="1:18" ht="16.5">
      <c r="A82" s="293" t="s">
        <v>116</v>
      </c>
      <c r="B82" s="294" t="s">
        <v>566</v>
      </c>
      <c r="C82" s="295" t="s">
        <v>66</v>
      </c>
      <c r="D82" s="296">
        <v>0.80516224403849534</v>
      </c>
      <c r="E82" s="297">
        <v>7967</v>
      </c>
      <c r="F82" s="242" t="s">
        <v>119</v>
      </c>
      <c r="G82" s="298" t="s">
        <v>565</v>
      </c>
      <c r="H82" s="299">
        <v>2</v>
      </c>
      <c r="I82" s="244">
        <v>741.07100000000003</v>
      </c>
      <c r="J82" s="300">
        <v>2.4171310952858946E-2</v>
      </c>
      <c r="K82" s="300">
        <v>0.33958357201707573</v>
      </c>
      <c r="L82" s="300">
        <v>0.26178328392286299</v>
      </c>
      <c r="M82" s="301">
        <v>12.512</v>
      </c>
      <c r="N82" s="302">
        <v>0</v>
      </c>
      <c r="O82" s="302">
        <v>36.568695846956636</v>
      </c>
      <c r="P82" s="303">
        <v>1</v>
      </c>
      <c r="Q82" s="304">
        <v>0</v>
      </c>
      <c r="R82" s="304">
        <v>271</v>
      </c>
    </row>
    <row r="83" spans="1:18" ht="16.5">
      <c r="A83" s="293" t="s">
        <v>116</v>
      </c>
      <c r="B83" s="294" t="s">
        <v>826</v>
      </c>
      <c r="C83" s="295" t="s">
        <v>66</v>
      </c>
      <c r="D83" s="296">
        <v>0.80004168151975819</v>
      </c>
      <c r="E83" s="297">
        <v>8812</v>
      </c>
      <c r="F83" s="242" t="s">
        <v>119</v>
      </c>
      <c r="G83" s="298" t="s">
        <v>645</v>
      </c>
      <c r="H83" s="299">
        <v>4</v>
      </c>
      <c r="I83" s="244">
        <v>935.05499999999995</v>
      </c>
      <c r="J83" s="300">
        <v>1.8756556236791216E-2</v>
      </c>
      <c r="K83" s="300">
        <v>0.35396597136514341</v>
      </c>
      <c r="L83" s="300">
        <v>0.28661415638652271</v>
      </c>
      <c r="M83" s="301">
        <v>16.640999999999998</v>
      </c>
      <c r="N83" s="302">
        <v>0</v>
      </c>
      <c r="O83" s="302">
        <v>23.207191020849042</v>
      </c>
      <c r="P83" s="303">
        <v>0</v>
      </c>
      <c r="Q83" s="304">
        <v>0</v>
      </c>
      <c r="R83" s="304">
        <v>217</v>
      </c>
    </row>
    <row r="84" spans="1:18" ht="16.5">
      <c r="A84" s="293" t="s">
        <v>116</v>
      </c>
      <c r="B84" s="294" t="s">
        <v>492</v>
      </c>
      <c r="C84" s="295" t="s">
        <v>69</v>
      </c>
      <c r="D84" s="296">
        <v>0.76083333333333336</v>
      </c>
      <c r="E84" s="297">
        <v>6408</v>
      </c>
      <c r="F84" s="242" t="s">
        <v>121</v>
      </c>
      <c r="G84" s="298" t="s">
        <v>269</v>
      </c>
      <c r="H84" s="299">
        <v>1</v>
      </c>
      <c r="I84" s="244">
        <v>2191.9369999999999</v>
      </c>
      <c r="J84" s="300">
        <v>5.6055123759205898E-3</v>
      </c>
      <c r="K84" s="300">
        <v>0.4105065014822748</v>
      </c>
      <c r="L84" s="300">
        <v>0.16104477455328325</v>
      </c>
      <c r="M84" s="301">
        <v>13.972</v>
      </c>
      <c r="N84" s="302">
        <v>0</v>
      </c>
      <c r="O84" s="302">
        <v>25.913153525854074</v>
      </c>
      <c r="P84" s="303">
        <v>1</v>
      </c>
      <c r="Q84" s="304">
        <v>0</v>
      </c>
      <c r="R84" s="304">
        <v>568</v>
      </c>
    </row>
    <row r="85" spans="1:18" ht="16.5">
      <c r="A85" s="293" t="s">
        <v>116</v>
      </c>
      <c r="B85" s="294" t="s">
        <v>494</v>
      </c>
      <c r="C85" s="295" t="s">
        <v>66</v>
      </c>
      <c r="D85" s="296">
        <v>0.84757575757575765</v>
      </c>
      <c r="E85" s="297">
        <v>4595</v>
      </c>
      <c r="F85" s="242" t="s">
        <v>117</v>
      </c>
      <c r="G85" s="298" t="s">
        <v>204</v>
      </c>
      <c r="H85" s="299">
        <v>1</v>
      </c>
      <c r="I85" s="244">
        <v>2054.5500000000002</v>
      </c>
      <c r="J85" s="300">
        <v>8.0525253165830337E-3</v>
      </c>
      <c r="K85" s="300">
        <v>0.3427034670104947</v>
      </c>
      <c r="L85" s="300">
        <v>7.6415760142123576E-2</v>
      </c>
      <c r="M85" s="301">
        <v>12.573</v>
      </c>
      <c r="N85" s="302">
        <v>4.8672458689250686E-2</v>
      </c>
      <c r="O85" s="302">
        <v>9.5398019030931334</v>
      </c>
      <c r="P85" s="303">
        <v>0</v>
      </c>
      <c r="Q85" s="304">
        <v>1</v>
      </c>
      <c r="R85" s="304">
        <v>196</v>
      </c>
    </row>
    <row r="86" spans="1:18" ht="16.5">
      <c r="A86" s="293" t="s">
        <v>116</v>
      </c>
      <c r="B86" s="294" t="s">
        <v>496</v>
      </c>
      <c r="C86" s="295" t="s">
        <v>69</v>
      </c>
      <c r="D86" s="296">
        <v>0.78239999999999998</v>
      </c>
      <c r="E86" s="297">
        <v>1926</v>
      </c>
      <c r="F86" s="242" t="s">
        <v>121</v>
      </c>
      <c r="G86" s="298" t="s">
        <v>255</v>
      </c>
      <c r="H86" s="299">
        <v>1</v>
      </c>
      <c r="I86" s="244">
        <v>2260.5309999999999</v>
      </c>
      <c r="J86" s="300">
        <v>1.1576738728599701E-2</v>
      </c>
      <c r="K86" s="300">
        <v>0.39825104115294568</v>
      </c>
      <c r="L86" s="300">
        <v>0.2256107082804881</v>
      </c>
      <c r="M86" s="301">
        <v>15.837999999999999</v>
      </c>
      <c r="N86" s="302">
        <v>4.4237393780487862E-2</v>
      </c>
      <c r="O86" s="302">
        <v>12.342232864756113</v>
      </c>
      <c r="P86" s="303">
        <v>0</v>
      </c>
      <c r="Q86" s="304">
        <v>1</v>
      </c>
      <c r="R86" s="304">
        <v>279</v>
      </c>
    </row>
    <row r="87" spans="1:18" ht="16.5">
      <c r="A87" s="293" t="s">
        <v>116</v>
      </c>
      <c r="B87" s="294" t="s">
        <v>500</v>
      </c>
      <c r="C87" s="295" t="s">
        <v>69</v>
      </c>
      <c r="D87" s="296">
        <v>0.76888888888888884</v>
      </c>
      <c r="E87" s="297">
        <v>4078</v>
      </c>
      <c r="F87" s="242" t="s">
        <v>119</v>
      </c>
      <c r="G87" s="298" t="s">
        <v>220</v>
      </c>
      <c r="H87" s="299">
        <v>1</v>
      </c>
      <c r="I87" s="244">
        <v>1578.8040000000001</v>
      </c>
      <c r="J87" s="300">
        <v>2.5671355330154438E-2</v>
      </c>
      <c r="K87" s="300">
        <v>0.34338846394676686</v>
      </c>
      <c r="L87" s="300">
        <v>0.25462311977927593</v>
      </c>
      <c r="M87" s="301">
        <v>13.896000000000001</v>
      </c>
      <c r="N87" s="302">
        <v>6.3339084522207947E-2</v>
      </c>
      <c r="O87" s="302">
        <v>49.277807758277781</v>
      </c>
      <c r="P87" s="303">
        <v>4</v>
      </c>
      <c r="Q87" s="304">
        <v>1</v>
      </c>
      <c r="R87" s="304">
        <v>778</v>
      </c>
    </row>
    <row r="88" spans="1:18" ht="16.5">
      <c r="A88" s="293" t="s">
        <v>116</v>
      </c>
      <c r="B88" s="294" t="s">
        <v>502</v>
      </c>
      <c r="C88" s="295" t="s">
        <v>69</v>
      </c>
      <c r="D88" s="296">
        <v>0.74333333333333329</v>
      </c>
      <c r="E88" s="297">
        <v>1526</v>
      </c>
      <c r="F88" s="242" t="s">
        <v>117</v>
      </c>
      <c r="G88" s="298" t="s">
        <v>202</v>
      </c>
      <c r="H88" s="299">
        <v>1</v>
      </c>
      <c r="I88" s="244">
        <v>2205.3110000000001</v>
      </c>
      <c r="J88" s="300">
        <v>5.4646347513750727E-3</v>
      </c>
      <c r="K88" s="300">
        <v>0.35086865182146576</v>
      </c>
      <c r="L88" s="300">
        <v>0.2317133501805414</v>
      </c>
      <c r="M88" s="301">
        <v>10.416</v>
      </c>
      <c r="N88" s="302">
        <v>0.22672539156608748</v>
      </c>
      <c r="O88" s="302">
        <v>51.239938493935774</v>
      </c>
      <c r="P88" s="303">
        <v>1</v>
      </c>
      <c r="Q88" s="304">
        <v>5</v>
      </c>
      <c r="R88" s="304">
        <v>1130</v>
      </c>
    </row>
    <row r="89" spans="1:18" ht="16.5">
      <c r="A89" s="293" t="s">
        <v>116</v>
      </c>
      <c r="B89" s="294" t="s">
        <v>506</v>
      </c>
      <c r="C89" s="295" t="s">
        <v>66</v>
      </c>
      <c r="D89" s="296">
        <v>0.84912754585196848</v>
      </c>
      <c r="E89" s="297">
        <v>7607</v>
      </c>
      <c r="F89" s="242" t="s">
        <v>119</v>
      </c>
      <c r="G89" s="298" t="s">
        <v>217</v>
      </c>
      <c r="H89" s="299">
        <v>6</v>
      </c>
      <c r="I89" s="244">
        <v>892.38</v>
      </c>
      <c r="J89" s="300">
        <v>2.5481217823933127E-2</v>
      </c>
      <c r="K89" s="300">
        <v>0.36744011043515179</v>
      </c>
      <c r="L89" s="300">
        <v>0.25661713619758397</v>
      </c>
      <c r="M89" s="301">
        <v>16.510000000000002</v>
      </c>
      <c r="N89" s="302">
        <v>0.11205988480243842</v>
      </c>
      <c r="O89" s="302">
        <v>28.351150855016922</v>
      </c>
      <c r="P89" s="303">
        <v>7</v>
      </c>
      <c r="Q89" s="304">
        <v>4</v>
      </c>
      <c r="R89" s="304">
        <v>470</v>
      </c>
    </row>
    <row r="90" spans="1:18" ht="16.5">
      <c r="A90" s="293" t="s">
        <v>116</v>
      </c>
      <c r="B90" s="294" t="s">
        <v>508</v>
      </c>
      <c r="C90" s="295" t="s">
        <v>69</v>
      </c>
      <c r="D90" s="296">
        <v>0.74439522650672951</v>
      </c>
      <c r="E90" s="297">
        <v>9982</v>
      </c>
      <c r="F90" s="242" t="s">
        <v>121</v>
      </c>
      <c r="G90" s="298" t="s">
        <v>266</v>
      </c>
      <c r="H90" s="299">
        <v>2</v>
      </c>
      <c r="I90" s="244">
        <v>2345.92</v>
      </c>
      <c r="J90" s="300">
        <v>8.3782440019539422E-3</v>
      </c>
      <c r="K90" s="300">
        <v>0.36119271330717517</v>
      </c>
      <c r="L90" s="300">
        <v>0.22762924566907652</v>
      </c>
      <c r="M90" s="301">
        <v>14.432</v>
      </c>
      <c r="N90" s="302">
        <v>4.2627199563497475E-2</v>
      </c>
      <c r="O90" s="302">
        <v>5.0300095484927017</v>
      </c>
      <c r="P90" s="303">
        <v>2</v>
      </c>
      <c r="Q90" s="304">
        <v>1</v>
      </c>
      <c r="R90" s="304">
        <v>118</v>
      </c>
    </row>
    <row r="91" spans="1:18" ht="16.5">
      <c r="A91" s="293" t="s">
        <v>116</v>
      </c>
      <c r="B91" s="294" t="s">
        <v>510</v>
      </c>
      <c r="C91" s="295" t="s">
        <v>69</v>
      </c>
      <c r="D91" s="296">
        <v>0.78058919439740126</v>
      </c>
      <c r="E91" s="297">
        <v>4914</v>
      </c>
      <c r="F91" s="242" t="s">
        <v>119</v>
      </c>
      <c r="G91" s="298" t="s">
        <v>223</v>
      </c>
      <c r="H91" s="299">
        <v>7</v>
      </c>
      <c r="I91" s="244">
        <v>1281.1280000000002</v>
      </c>
      <c r="J91" s="300">
        <v>2.1486900667975681E-2</v>
      </c>
      <c r="K91" s="300">
        <v>0.33239554001422855</v>
      </c>
      <c r="L91" s="300">
        <v>0.208779447409699</v>
      </c>
      <c r="M91" s="301">
        <v>14.419</v>
      </c>
      <c r="N91" s="302">
        <v>0.62444970369861552</v>
      </c>
      <c r="O91" s="302">
        <v>32.315272166403354</v>
      </c>
      <c r="P91" s="303">
        <v>12</v>
      </c>
      <c r="Q91" s="304">
        <v>8</v>
      </c>
      <c r="R91" s="304">
        <v>416</v>
      </c>
    </row>
    <row r="92" spans="1:18" ht="16.5">
      <c r="A92" s="293" t="s">
        <v>116</v>
      </c>
      <c r="B92" s="294" t="s">
        <v>514</v>
      </c>
      <c r="C92" s="295" t="s">
        <v>66</v>
      </c>
      <c r="D92" s="296">
        <v>0.81952380952380954</v>
      </c>
      <c r="E92" s="297">
        <v>4677</v>
      </c>
      <c r="F92" s="242" t="s">
        <v>119</v>
      </c>
      <c r="G92" s="298" t="s">
        <v>213</v>
      </c>
      <c r="H92" s="299">
        <v>1</v>
      </c>
      <c r="I92" s="244">
        <v>1452.45</v>
      </c>
      <c r="J92" s="300">
        <v>2.5462274588657793E-2</v>
      </c>
      <c r="K92" s="300">
        <v>0.31527655751446587</v>
      </c>
      <c r="L92" s="300">
        <v>0.23546421563565009</v>
      </c>
      <c r="M92" s="301">
        <v>17.981000000000002</v>
      </c>
      <c r="N92" s="302">
        <v>0</v>
      </c>
      <c r="O92" s="302">
        <v>30.155943405969225</v>
      </c>
      <c r="P92" s="303">
        <v>2</v>
      </c>
      <c r="Q92" s="304">
        <v>0</v>
      </c>
      <c r="R92" s="304">
        <v>438</v>
      </c>
    </row>
    <row r="93" spans="1:18" ht="16.5">
      <c r="A93" s="293" t="s">
        <v>116</v>
      </c>
      <c r="B93" s="294" t="s">
        <v>518</v>
      </c>
      <c r="C93" s="295" t="s">
        <v>69</v>
      </c>
      <c r="D93" s="296">
        <v>0.7029629629629629</v>
      </c>
      <c r="E93" s="297">
        <v>2985</v>
      </c>
      <c r="F93" s="242" t="s">
        <v>119</v>
      </c>
      <c r="G93" s="298" t="s">
        <v>219</v>
      </c>
      <c r="H93" s="299">
        <v>1</v>
      </c>
      <c r="I93" s="244">
        <v>2453.9780000000001</v>
      </c>
      <c r="J93" s="300">
        <v>1.6605377730743644E-2</v>
      </c>
      <c r="K93" s="300">
        <v>0.35645563389714396</v>
      </c>
      <c r="L93" s="300">
        <v>0.28932614717817356</v>
      </c>
      <c r="M93" s="301">
        <v>16.736999999999998</v>
      </c>
      <c r="N93" s="302">
        <v>0.12225048472317192</v>
      </c>
      <c r="O93" s="302">
        <v>60.310239130098147</v>
      </c>
      <c r="P93" s="303">
        <v>3</v>
      </c>
      <c r="Q93" s="304">
        <v>3</v>
      </c>
      <c r="R93" s="304">
        <v>1480</v>
      </c>
    </row>
    <row r="94" spans="1:18" ht="16.5">
      <c r="A94" s="293" t="s">
        <v>116</v>
      </c>
      <c r="B94" s="294" t="s">
        <v>522</v>
      </c>
      <c r="C94" s="295" t="s">
        <v>66</v>
      </c>
      <c r="D94" s="296">
        <v>0.84166370086028086</v>
      </c>
      <c r="E94" s="297">
        <v>8181</v>
      </c>
      <c r="F94" s="242" t="s">
        <v>121</v>
      </c>
      <c r="G94" s="298" t="s">
        <v>261</v>
      </c>
      <c r="H94" s="299">
        <v>3</v>
      </c>
      <c r="I94" s="244">
        <v>1832.4290000000001</v>
      </c>
      <c r="J94" s="300">
        <v>1.0175586750674833E-2</v>
      </c>
      <c r="K94" s="300">
        <v>0.36712094275762736</v>
      </c>
      <c r="L94" s="300">
        <v>0.34926319109771781</v>
      </c>
      <c r="M94" s="301">
        <v>12.872</v>
      </c>
      <c r="N94" s="302">
        <v>0</v>
      </c>
      <c r="O94" s="302">
        <v>7.3126980636084671</v>
      </c>
      <c r="P94" s="303">
        <v>4</v>
      </c>
      <c r="Q94" s="304">
        <v>0</v>
      </c>
      <c r="R94" s="304">
        <v>134</v>
      </c>
    </row>
    <row r="95" spans="1:18" ht="16.5">
      <c r="A95" s="293" t="s">
        <v>116</v>
      </c>
      <c r="B95" s="294" t="s">
        <v>525</v>
      </c>
      <c r="C95" s="295" t="s">
        <v>66</v>
      </c>
      <c r="D95" s="296">
        <v>0.80095238095238086</v>
      </c>
      <c r="E95" s="297">
        <v>8239</v>
      </c>
      <c r="F95" s="242" t="s">
        <v>119</v>
      </c>
      <c r="G95" s="298" t="s">
        <v>218</v>
      </c>
      <c r="H95" s="299">
        <v>1</v>
      </c>
      <c r="I95" s="244">
        <v>1790.0930000000001</v>
      </c>
      <c r="J95" s="300">
        <v>9.2311526158277632E-3</v>
      </c>
      <c r="K95" s="300">
        <v>0.31744948859738409</v>
      </c>
      <c r="L95" s="300">
        <v>0.14300932968287122</v>
      </c>
      <c r="M95" s="301">
        <v>10.647</v>
      </c>
      <c r="N95" s="302">
        <v>0</v>
      </c>
      <c r="O95" s="302">
        <v>16.03268656991564</v>
      </c>
      <c r="P95" s="303">
        <v>2</v>
      </c>
      <c r="Q95" s="304">
        <v>0</v>
      </c>
      <c r="R95" s="304">
        <v>287</v>
      </c>
    </row>
    <row r="96" spans="1:18" ht="16.5">
      <c r="A96" s="293" t="s">
        <v>116</v>
      </c>
      <c r="B96" s="294" t="s">
        <v>594</v>
      </c>
      <c r="C96" s="295" t="s">
        <v>66</v>
      </c>
      <c r="D96" s="296">
        <v>0.8337328228827301</v>
      </c>
      <c r="E96" s="297">
        <v>6840</v>
      </c>
      <c r="F96" s="242" t="s">
        <v>119</v>
      </c>
      <c r="G96" s="298" t="s">
        <v>223</v>
      </c>
      <c r="H96" s="299">
        <v>2</v>
      </c>
      <c r="I96" s="244">
        <v>2526.1860000000001</v>
      </c>
      <c r="J96" s="300">
        <v>1.4704070666188772E-2</v>
      </c>
      <c r="K96" s="300">
        <v>0.33608502417127611</v>
      </c>
      <c r="L96" s="300">
        <v>0.18723878605930044</v>
      </c>
      <c r="M96" s="301">
        <v>12.951000000000001</v>
      </c>
      <c r="N96" s="302">
        <v>3.9585367031564581E-2</v>
      </c>
      <c r="O96" s="302">
        <v>11.044317401806516</v>
      </c>
      <c r="P96" s="303">
        <v>1</v>
      </c>
      <c r="Q96" s="304">
        <v>1</v>
      </c>
      <c r="R96" s="304">
        <v>279</v>
      </c>
    </row>
    <row r="97" spans="1:18" ht="16.5">
      <c r="A97" s="293" t="s">
        <v>116</v>
      </c>
      <c r="B97" s="294" t="s">
        <v>527</v>
      </c>
      <c r="C97" s="295" t="s">
        <v>66</v>
      </c>
      <c r="D97" s="296">
        <v>0.84047619047619038</v>
      </c>
      <c r="E97" s="297">
        <v>9125</v>
      </c>
      <c r="F97" s="242" t="s">
        <v>121</v>
      </c>
      <c r="G97" s="298" t="s">
        <v>252</v>
      </c>
      <c r="H97" s="299">
        <v>1</v>
      </c>
      <c r="I97" s="244">
        <v>2250.4850000000001</v>
      </c>
      <c r="J97" s="300">
        <v>6.917957690353786E-3</v>
      </c>
      <c r="K97" s="300">
        <v>0.35118807620931686</v>
      </c>
      <c r="L97" s="300">
        <v>0.30482318255842628</v>
      </c>
      <c r="M97" s="301">
        <v>17.687999999999999</v>
      </c>
      <c r="N97" s="302">
        <v>4.4434866262161268E-2</v>
      </c>
      <c r="O97" s="302">
        <v>49.322701550999007</v>
      </c>
      <c r="P97" s="303">
        <v>0</v>
      </c>
      <c r="Q97" s="304">
        <v>1</v>
      </c>
      <c r="R97" s="304">
        <v>1110</v>
      </c>
    </row>
  </sheetData>
  <phoneticPr fontId="2" type="noConversion"/>
  <conditionalFormatting sqref="C14:D97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8A2E-AA21-4B13-BAB5-C21C53192B4C}">
  <sheetPr>
    <tabColor rgb="FFFF0000"/>
  </sheetPr>
  <dimension ref="A1:K73"/>
  <sheetViews>
    <sheetView showGridLines="0" zoomScaleNormal="100" zoomScaleSheetLayoutView="85" workbookViewId="0"/>
  </sheetViews>
  <sheetFormatPr defaultRowHeight="13.5"/>
  <cols>
    <col min="1" max="2" width="9.140625" style="252"/>
    <col min="3" max="3" width="9.85546875" style="252" customWidth="1"/>
    <col min="4" max="16384" width="9.140625" style="252"/>
  </cols>
  <sheetData>
    <row r="1" spans="1:11" ht="3.75" customHeight="1">
      <c r="A1" s="247"/>
      <c r="B1" s="248"/>
      <c r="C1" s="249"/>
      <c r="D1" s="250"/>
      <c r="E1" s="250"/>
      <c r="F1" s="251"/>
      <c r="G1" s="250"/>
      <c r="H1" s="250"/>
      <c r="I1" s="250"/>
      <c r="J1" s="250"/>
      <c r="K1" s="250"/>
    </row>
    <row r="2" spans="1:11" ht="41.25">
      <c r="A2" s="307" t="s">
        <v>550</v>
      </c>
      <c r="B2" s="307"/>
      <c r="C2" s="307"/>
      <c r="D2" s="307"/>
      <c r="E2" s="307"/>
      <c r="F2" s="307"/>
      <c r="G2" s="307"/>
      <c r="H2" s="307"/>
      <c r="I2" s="307"/>
      <c r="J2" s="307"/>
      <c r="K2" s="307"/>
    </row>
    <row r="4" spans="1:11" ht="17.25">
      <c r="A4" s="253" t="s">
        <v>551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</row>
    <row r="6" spans="1:11" ht="26.25">
      <c r="A6" s="255"/>
    </row>
    <row r="7" spans="1:11" ht="130.5" customHeight="1">
      <c r="A7" s="255"/>
    </row>
    <row r="8" spans="1:11" ht="26.25">
      <c r="A8" s="255"/>
    </row>
    <row r="9" spans="1:11" ht="26.25">
      <c r="A9" s="255"/>
    </row>
    <row r="10" spans="1:11" ht="40.5" customHeight="1">
      <c r="A10" s="255" t="s">
        <v>552</v>
      </c>
    </row>
    <row r="11" spans="1:11" ht="19.5" customHeight="1">
      <c r="A11" s="255"/>
    </row>
    <row r="12" spans="1:11" ht="17.25">
      <c r="A12" s="256" t="s">
        <v>553</v>
      </c>
    </row>
    <row r="13" spans="1:11" ht="40.5">
      <c r="A13" s="232" t="s">
        <v>0</v>
      </c>
      <c r="B13" s="233" t="s">
        <v>72</v>
      </c>
      <c r="C13" s="234" t="s">
        <v>65</v>
      </c>
      <c r="D13" s="234" t="s">
        <v>158</v>
      </c>
      <c r="E13" s="235" t="s">
        <v>144</v>
      </c>
      <c r="F13" s="233" t="s">
        <v>149</v>
      </c>
      <c r="G13" s="235" t="s">
        <v>147</v>
      </c>
      <c r="H13" s="235" t="s">
        <v>151</v>
      </c>
      <c r="I13" s="236" t="s">
        <v>153</v>
      </c>
      <c r="J13" s="235" t="s">
        <v>6</v>
      </c>
      <c r="K13" s="257" t="s">
        <v>7</v>
      </c>
    </row>
    <row r="14" spans="1:11" ht="16.5">
      <c r="A14" s="237" t="s">
        <v>116</v>
      </c>
      <c r="B14" s="238" t="s">
        <v>278</v>
      </c>
      <c r="C14" s="239" t="s">
        <v>66</v>
      </c>
      <c r="D14" s="240">
        <v>0.81799999999999995</v>
      </c>
      <c r="E14" s="241">
        <v>945</v>
      </c>
      <c r="F14" s="242" t="s">
        <v>121</v>
      </c>
      <c r="G14" s="246" t="s">
        <v>249</v>
      </c>
      <c r="H14" s="243">
        <v>1</v>
      </c>
      <c r="I14" s="244">
        <v>2693.598</v>
      </c>
      <c r="J14" s="245">
        <v>0</v>
      </c>
      <c r="K14" s="258">
        <v>38.46156701928053</v>
      </c>
    </row>
    <row r="15" spans="1:11" ht="16.5">
      <c r="A15" s="237" t="s">
        <v>116</v>
      </c>
      <c r="B15" s="238" t="s">
        <v>280</v>
      </c>
      <c r="C15" s="239" t="s">
        <v>66</v>
      </c>
      <c r="D15" s="240">
        <v>0.80470095750923853</v>
      </c>
      <c r="E15" s="241">
        <v>5764</v>
      </c>
      <c r="F15" s="242" t="s">
        <v>119</v>
      </c>
      <c r="G15" s="246" t="s">
        <v>213</v>
      </c>
      <c r="H15" s="243">
        <v>11</v>
      </c>
      <c r="I15" s="244">
        <v>1662.86</v>
      </c>
      <c r="J15" s="245">
        <v>0.12027470743177418</v>
      </c>
      <c r="K15" s="258">
        <v>35.420901338657494</v>
      </c>
    </row>
    <row r="16" spans="1:11" ht="16.5">
      <c r="A16" s="237" t="s">
        <v>116</v>
      </c>
      <c r="B16" s="238" t="s">
        <v>284</v>
      </c>
      <c r="C16" s="239" t="s">
        <v>69</v>
      </c>
      <c r="D16" s="240">
        <v>0.7081719893819618</v>
      </c>
      <c r="E16" s="241">
        <v>6836</v>
      </c>
      <c r="F16" s="242" t="s">
        <v>121</v>
      </c>
      <c r="G16" s="246" t="s">
        <v>256</v>
      </c>
      <c r="H16" s="243">
        <v>2</v>
      </c>
      <c r="I16" s="244">
        <v>2314.732</v>
      </c>
      <c r="J16" s="245">
        <v>8.6403091156989228E-2</v>
      </c>
      <c r="K16" s="258">
        <v>68.085635831707521</v>
      </c>
    </row>
    <row r="17" spans="1:11" ht="16.5">
      <c r="A17" s="237" t="s">
        <v>116</v>
      </c>
      <c r="B17" s="238" t="s">
        <v>295</v>
      </c>
      <c r="C17" s="239" t="s">
        <v>69</v>
      </c>
      <c r="D17" s="240">
        <v>0.72450000000000003</v>
      </c>
      <c r="E17" s="241">
        <v>4560</v>
      </c>
      <c r="F17" s="242" t="s">
        <v>121</v>
      </c>
      <c r="G17" s="246" t="s">
        <v>258</v>
      </c>
      <c r="H17" s="243">
        <v>1</v>
      </c>
      <c r="I17" s="244">
        <v>2660.933</v>
      </c>
      <c r="J17" s="245">
        <v>0</v>
      </c>
      <c r="K17" s="258">
        <v>41.902595818834975</v>
      </c>
    </row>
    <row r="18" spans="1:11" ht="16.5">
      <c r="A18" s="237" t="s">
        <v>116</v>
      </c>
      <c r="B18" s="238" t="s">
        <v>296</v>
      </c>
      <c r="C18" s="239" t="s">
        <v>69</v>
      </c>
      <c r="D18" s="240">
        <v>0.73750000000000004</v>
      </c>
      <c r="E18" s="241">
        <v>1906</v>
      </c>
      <c r="F18" s="242" t="s">
        <v>121</v>
      </c>
      <c r="G18" s="246" t="s">
        <v>258</v>
      </c>
      <c r="H18" s="243">
        <v>1</v>
      </c>
      <c r="I18" s="244">
        <v>2735.7339999999999</v>
      </c>
      <c r="J18" s="245">
        <v>0</v>
      </c>
      <c r="K18" s="258">
        <v>52.30771705143848</v>
      </c>
    </row>
    <row r="19" spans="1:11" ht="16.5">
      <c r="A19" s="237" t="s">
        <v>116</v>
      </c>
      <c r="B19" s="238" t="s">
        <v>298</v>
      </c>
      <c r="C19" s="239" t="s">
        <v>69</v>
      </c>
      <c r="D19" s="240">
        <v>0.74850000000000005</v>
      </c>
      <c r="E19" s="241">
        <v>3119</v>
      </c>
      <c r="F19" s="242" t="s">
        <v>121</v>
      </c>
      <c r="G19" s="246" t="s">
        <v>254</v>
      </c>
      <c r="H19" s="243">
        <v>1</v>
      </c>
      <c r="I19" s="244">
        <v>2613.462</v>
      </c>
      <c r="J19" s="245">
        <v>0</v>
      </c>
      <c r="K19" s="258">
        <v>40.061803079593275</v>
      </c>
    </row>
    <row r="20" spans="1:11" ht="16.5">
      <c r="A20" s="237" t="s">
        <v>116</v>
      </c>
      <c r="B20" s="238" t="s">
        <v>300</v>
      </c>
      <c r="C20" s="239" t="s">
        <v>66</v>
      </c>
      <c r="D20" s="240">
        <v>0.84959319638127107</v>
      </c>
      <c r="E20" s="241">
        <v>3253</v>
      </c>
      <c r="F20" s="242" t="s">
        <v>117</v>
      </c>
      <c r="G20" s="246" t="s">
        <v>197</v>
      </c>
      <c r="H20" s="243">
        <v>10</v>
      </c>
      <c r="I20" s="244">
        <v>2376.3710000000001</v>
      </c>
      <c r="J20" s="245">
        <v>0.16832388545391269</v>
      </c>
      <c r="K20" s="258">
        <v>22.008348023099085</v>
      </c>
    </row>
    <row r="21" spans="1:11" ht="16.5">
      <c r="A21" s="237" t="s">
        <v>116</v>
      </c>
      <c r="B21" s="238" t="s">
        <v>304</v>
      </c>
      <c r="C21" s="239" t="s">
        <v>68</v>
      </c>
      <c r="D21" s="240">
        <v>0.86758133140281757</v>
      </c>
      <c r="E21" s="241">
        <v>4202</v>
      </c>
      <c r="F21" s="242" t="s">
        <v>120</v>
      </c>
      <c r="G21" s="246" t="s">
        <v>238</v>
      </c>
      <c r="H21" s="243">
        <v>12</v>
      </c>
      <c r="I21" s="244">
        <v>2274.0340000000001</v>
      </c>
      <c r="J21" s="245">
        <v>0.13192414889135343</v>
      </c>
      <c r="K21" s="258">
        <v>28.583565593126576</v>
      </c>
    </row>
    <row r="22" spans="1:11" ht="16.5">
      <c r="A22" s="237" t="s">
        <v>116</v>
      </c>
      <c r="B22" s="238" t="s">
        <v>310</v>
      </c>
      <c r="C22" s="239" t="s">
        <v>69</v>
      </c>
      <c r="D22" s="240">
        <v>0.75483957065794827</v>
      </c>
      <c r="E22" s="241">
        <v>4889</v>
      </c>
      <c r="F22" s="242" t="s">
        <v>121</v>
      </c>
      <c r="G22" s="246" t="s">
        <v>260</v>
      </c>
      <c r="H22" s="243">
        <v>3</v>
      </c>
      <c r="I22" s="244">
        <v>3110.402</v>
      </c>
      <c r="J22" s="245">
        <v>1.1252564781015444</v>
      </c>
      <c r="K22" s="258">
        <v>40.091280805503594</v>
      </c>
    </row>
    <row r="23" spans="1:11" ht="16.5">
      <c r="A23" s="237" t="s">
        <v>116</v>
      </c>
      <c r="B23" s="238" t="s">
        <v>192</v>
      </c>
      <c r="C23" s="239" t="s">
        <v>69</v>
      </c>
      <c r="D23" s="240">
        <v>0.74333681940768026</v>
      </c>
      <c r="E23" s="241">
        <v>6569</v>
      </c>
      <c r="F23" s="242" t="s">
        <v>121</v>
      </c>
      <c r="G23" s="246" t="s">
        <v>264</v>
      </c>
      <c r="H23" s="243">
        <v>10</v>
      </c>
      <c r="I23" s="244">
        <v>2281.1509999999998</v>
      </c>
      <c r="J23" s="245">
        <v>0</v>
      </c>
      <c r="K23" s="258">
        <v>59.838213252871036</v>
      </c>
    </row>
    <row r="24" spans="1:11" ht="16.5">
      <c r="A24" s="237" t="s">
        <v>116</v>
      </c>
      <c r="B24" s="238" t="s">
        <v>322</v>
      </c>
      <c r="C24" s="239" t="s">
        <v>69</v>
      </c>
      <c r="D24" s="240">
        <v>0.73357930566401719</v>
      </c>
      <c r="E24" s="241">
        <v>4214</v>
      </c>
      <c r="F24" s="242" t="s">
        <v>121</v>
      </c>
      <c r="G24" s="246" t="s">
        <v>263</v>
      </c>
      <c r="H24" s="243">
        <v>15</v>
      </c>
      <c r="I24" s="244">
        <v>8146.1799999999994</v>
      </c>
      <c r="J24" s="245">
        <v>8.5929846873012874E-2</v>
      </c>
      <c r="K24" s="258">
        <v>23.372918349459503</v>
      </c>
    </row>
    <row r="25" spans="1:11" ht="16.5">
      <c r="A25" s="237" t="s">
        <v>116</v>
      </c>
      <c r="B25" s="238" t="s">
        <v>326</v>
      </c>
      <c r="C25" s="239" t="s">
        <v>69</v>
      </c>
      <c r="D25" s="240">
        <v>0.71835082074834888</v>
      </c>
      <c r="E25" s="241">
        <v>3970</v>
      </c>
      <c r="F25" s="242" t="s">
        <v>89</v>
      </c>
      <c r="G25" s="246" t="s">
        <v>277</v>
      </c>
      <c r="H25" s="243">
        <v>2</v>
      </c>
      <c r="I25" s="244">
        <v>1712.2459999999999</v>
      </c>
      <c r="J25" s="245">
        <v>0.11680564591770108</v>
      </c>
      <c r="K25" s="258">
        <v>22.076267078445504</v>
      </c>
    </row>
    <row r="26" spans="1:11" ht="16.5">
      <c r="A26" s="237" t="s">
        <v>116</v>
      </c>
      <c r="B26" s="238" t="s">
        <v>330</v>
      </c>
      <c r="C26" s="239" t="s">
        <v>69</v>
      </c>
      <c r="D26" s="240">
        <v>0.7019177108609076</v>
      </c>
      <c r="E26" s="241">
        <v>3782</v>
      </c>
      <c r="F26" s="242" t="s">
        <v>119</v>
      </c>
      <c r="G26" s="246" t="s">
        <v>218</v>
      </c>
      <c r="H26" s="243">
        <v>9</v>
      </c>
      <c r="I26" s="244">
        <v>1928.8040000000001</v>
      </c>
      <c r="J26" s="245">
        <v>5.1845599656574745E-2</v>
      </c>
      <c r="K26" s="258">
        <v>52.001136455544469</v>
      </c>
    </row>
    <row r="27" spans="1:11" ht="16.5">
      <c r="A27" s="237" t="s">
        <v>116</v>
      </c>
      <c r="B27" s="238" t="s">
        <v>340</v>
      </c>
      <c r="C27" s="239" t="s">
        <v>69</v>
      </c>
      <c r="D27" s="240">
        <v>0.73025451313587442</v>
      </c>
      <c r="E27" s="241">
        <v>8303</v>
      </c>
      <c r="F27" s="242" t="s">
        <v>121</v>
      </c>
      <c r="G27" s="246" t="s">
        <v>271</v>
      </c>
      <c r="H27" s="243">
        <v>3</v>
      </c>
      <c r="I27" s="244">
        <v>2750.2999999999997</v>
      </c>
      <c r="J27" s="245">
        <v>7.2719339708395461E-2</v>
      </c>
      <c r="K27" s="258">
        <v>28.869577864232994</v>
      </c>
    </row>
    <row r="28" spans="1:11" ht="16.5">
      <c r="A28" s="237" t="s">
        <v>116</v>
      </c>
      <c r="B28" s="238" t="s">
        <v>536</v>
      </c>
      <c r="C28" s="239" t="s">
        <v>69</v>
      </c>
      <c r="D28" s="240">
        <v>0.73614194350187379</v>
      </c>
      <c r="E28" s="241">
        <v>4002</v>
      </c>
      <c r="F28" s="242" t="s">
        <v>121</v>
      </c>
      <c r="G28" s="246" t="s">
        <v>276</v>
      </c>
      <c r="H28" s="243">
        <v>5</v>
      </c>
      <c r="I28" s="244">
        <v>2672.95</v>
      </c>
      <c r="J28" s="245">
        <v>0</v>
      </c>
      <c r="K28" s="258">
        <v>44.1459810321929</v>
      </c>
    </row>
    <row r="29" spans="1:11" ht="16.5">
      <c r="A29" s="237" t="s">
        <v>116</v>
      </c>
      <c r="B29" s="238" t="s">
        <v>346</v>
      </c>
      <c r="C29" s="239" t="s">
        <v>69</v>
      </c>
      <c r="D29" s="240">
        <v>0.79593536597749348</v>
      </c>
      <c r="E29" s="241">
        <v>2644</v>
      </c>
      <c r="F29" s="242" t="s">
        <v>119</v>
      </c>
      <c r="G29" s="246" t="s">
        <v>224</v>
      </c>
      <c r="H29" s="243">
        <v>2</v>
      </c>
      <c r="I29" s="244">
        <v>2791.4259999999999</v>
      </c>
      <c r="J29" s="245">
        <v>0</v>
      </c>
      <c r="K29" s="258">
        <v>36.325519644798035</v>
      </c>
    </row>
    <row r="30" spans="1:11" ht="16.5">
      <c r="A30" s="237" t="s">
        <v>116</v>
      </c>
      <c r="B30" s="238" t="s">
        <v>353</v>
      </c>
      <c r="C30" s="239" t="s">
        <v>69</v>
      </c>
      <c r="D30" s="240">
        <v>0.71366123385747449</v>
      </c>
      <c r="E30" s="241">
        <v>1261</v>
      </c>
      <c r="F30" s="242" t="s">
        <v>121</v>
      </c>
      <c r="G30" s="246" t="s">
        <v>270</v>
      </c>
      <c r="H30" s="243">
        <v>3</v>
      </c>
      <c r="I30" s="244">
        <v>2545.6260000000002</v>
      </c>
      <c r="J30" s="245">
        <v>0.11784920487141472</v>
      </c>
      <c r="K30" s="258">
        <v>28.755205988625193</v>
      </c>
    </row>
    <row r="31" spans="1:11" ht="16.5">
      <c r="A31" s="237" t="s">
        <v>116</v>
      </c>
      <c r="B31" s="238" t="s">
        <v>357</v>
      </c>
      <c r="C31" s="239" t="s">
        <v>69</v>
      </c>
      <c r="D31" s="240">
        <v>0.77880000000000005</v>
      </c>
      <c r="E31" s="241">
        <v>3722</v>
      </c>
      <c r="F31" s="242" t="s">
        <v>120</v>
      </c>
      <c r="G31" s="246" t="s">
        <v>229</v>
      </c>
      <c r="H31" s="243">
        <v>1</v>
      </c>
      <c r="I31" s="244">
        <v>2736.163</v>
      </c>
      <c r="J31" s="245">
        <v>0.14619012098328937</v>
      </c>
      <c r="K31" s="258">
        <v>27.77612298682498</v>
      </c>
    </row>
    <row r="32" spans="1:11" ht="16.5">
      <c r="A32" s="237" t="s">
        <v>116</v>
      </c>
      <c r="B32" s="238" t="s">
        <v>361</v>
      </c>
      <c r="C32" s="239" t="s">
        <v>68</v>
      </c>
      <c r="D32" s="240">
        <v>0.86769230769230754</v>
      </c>
      <c r="E32" s="241">
        <v>6931</v>
      </c>
      <c r="F32" s="242" t="s">
        <v>120</v>
      </c>
      <c r="G32" s="246" t="s">
        <v>226</v>
      </c>
      <c r="H32" s="243">
        <v>1</v>
      </c>
      <c r="I32" s="244">
        <v>2682.7429999999999</v>
      </c>
      <c r="J32" s="245">
        <v>0.26092696915060443</v>
      </c>
      <c r="K32" s="258">
        <v>34.218708240036413</v>
      </c>
    </row>
    <row r="33" spans="1:11" ht="16.5">
      <c r="A33" s="237" t="s">
        <v>116</v>
      </c>
      <c r="B33" s="238" t="s">
        <v>369</v>
      </c>
      <c r="C33" s="239" t="s">
        <v>69</v>
      </c>
      <c r="D33" s="240">
        <v>0.72909090909090912</v>
      </c>
      <c r="E33" s="241">
        <v>6721</v>
      </c>
      <c r="F33" s="242" t="s">
        <v>119</v>
      </c>
      <c r="G33" s="246" t="s">
        <v>223</v>
      </c>
      <c r="H33" s="243">
        <v>1</v>
      </c>
      <c r="I33" s="244">
        <v>2636.288</v>
      </c>
      <c r="J33" s="245">
        <v>0</v>
      </c>
      <c r="K33" s="258">
        <v>21.92476694503787</v>
      </c>
    </row>
    <row r="34" spans="1:11" ht="16.5">
      <c r="A34" s="237" t="s">
        <v>116</v>
      </c>
      <c r="B34" s="238" t="s">
        <v>371</v>
      </c>
      <c r="C34" s="239" t="s">
        <v>68</v>
      </c>
      <c r="D34" s="240">
        <v>0.86242659066479788</v>
      </c>
      <c r="E34" s="241">
        <v>9401</v>
      </c>
      <c r="F34" s="242" t="s">
        <v>120</v>
      </c>
      <c r="G34" s="246" t="s">
        <v>245</v>
      </c>
      <c r="H34" s="243">
        <v>18</v>
      </c>
      <c r="I34" s="244">
        <v>7043.262999999999</v>
      </c>
      <c r="J34" s="245">
        <v>0.7240962037055837</v>
      </c>
      <c r="K34" s="258">
        <v>20.516059104991538</v>
      </c>
    </row>
    <row r="35" spans="1:11" ht="16.5">
      <c r="A35" s="237" t="s">
        <v>116</v>
      </c>
      <c r="B35" s="238" t="s">
        <v>375</v>
      </c>
      <c r="C35" s="239" t="s">
        <v>69</v>
      </c>
      <c r="D35" s="240">
        <v>0.75005709965766754</v>
      </c>
      <c r="E35" s="241">
        <v>2001</v>
      </c>
      <c r="F35" s="242" t="s">
        <v>119</v>
      </c>
      <c r="G35" s="246" t="s">
        <v>216</v>
      </c>
      <c r="H35" s="243">
        <v>3</v>
      </c>
      <c r="I35" s="244">
        <v>3042.3650000000002</v>
      </c>
      <c r="J35" s="245">
        <v>0.85459831414047949</v>
      </c>
      <c r="K35" s="258">
        <v>25.802295253856784</v>
      </c>
    </row>
    <row r="36" spans="1:11" ht="16.5">
      <c r="A36" s="237" t="s">
        <v>116</v>
      </c>
      <c r="B36" s="238" t="s">
        <v>383</v>
      </c>
      <c r="C36" s="239" t="s">
        <v>68</v>
      </c>
      <c r="D36" s="240">
        <v>0.8980834689031274</v>
      </c>
      <c r="E36" s="241">
        <v>9426</v>
      </c>
      <c r="F36" s="242" t="s">
        <v>121</v>
      </c>
      <c r="G36" s="246" t="s">
        <v>265</v>
      </c>
      <c r="H36" s="243">
        <v>6</v>
      </c>
      <c r="I36" s="244">
        <v>2540.0389999999998</v>
      </c>
      <c r="J36" s="245">
        <v>0</v>
      </c>
      <c r="K36" s="258">
        <v>71.219378915048168</v>
      </c>
    </row>
    <row r="37" spans="1:11" ht="16.5">
      <c r="A37" s="237" t="s">
        <v>116</v>
      </c>
      <c r="B37" s="238" t="s">
        <v>195</v>
      </c>
      <c r="C37" s="239" t="s">
        <v>69</v>
      </c>
      <c r="D37" s="240">
        <v>0.6768062892157245</v>
      </c>
      <c r="E37" s="241">
        <v>4500</v>
      </c>
      <c r="F37" s="242" t="s">
        <v>117</v>
      </c>
      <c r="G37" s="246" t="s">
        <v>200</v>
      </c>
      <c r="H37" s="243">
        <v>3</v>
      </c>
      <c r="I37" s="244">
        <v>2009.7160000000001</v>
      </c>
      <c r="J37" s="245">
        <v>9.951654860686783E-2</v>
      </c>
      <c r="K37" s="258">
        <v>29.456898387632879</v>
      </c>
    </row>
    <row r="38" spans="1:11" ht="16.5">
      <c r="A38" s="237" t="s">
        <v>116</v>
      </c>
      <c r="B38" s="238" t="s">
        <v>549</v>
      </c>
      <c r="C38" s="239" t="s">
        <v>69</v>
      </c>
      <c r="D38" s="240">
        <v>0.71588792443721627</v>
      </c>
      <c r="E38" s="241">
        <v>6630</v>
      </c>
      <c r="F38" s="242" t="s">
        <v>119</v>
      </c>
      <c r="G38" s="246" t="s">
        <v>214</v>
      </c>
      <c r="H38" s="243">
        <v>4</v>
      </c>
      <c r="I38" s="244">
        <v>1263.585</v>
      </c>
      <c r="J38" s="245">
        <v>0</v>
      </c>
      <c r="K38" s="258">
        <v>28.886066232188575</v>
      </c>
    </row>
    <row r="39" spans="1:11" ht="16.5">
      <c r="A39" s="237" t="s">
        <v>116</v>
      </c>
      <c r="B39" s="238" t="s">
        <v>542</v>
      </c>
      <c r="C39" s="239" t="s">
        <v>69</v>
      </c>
      <c r="D39" s="240">
        <v>0.65449999999999997</v>
      </c>
      <c r="E39" s="241">
        <v>3664</v>
      </c>
      <c r="F39" s="242" t="s">
        <v>121</v>
      </c>
      <c r="G39" s="246" t="s">
        <v>257</v>
      </c>
      <c r="H39" s="243">
        <v>1</v>
      </c>
      <c r="I39" s="244">
        <v>2900.107</v>
      </c>
      <c r="J39" s="245">
        <v>6.8962972745488363E-2</v>
      </c>
      <c r="K39" s="258">
        <v>43.239783911421199</v>
      </c>
    </row>
    <row r="40" spans="1:11" ht="16.5">
      <c r="A40" s="237" t="s">
        <v>116</v>
      </c>
      <c r="B40" s="238" t="s">
        <v>388</v>
      </c>
      <c r="C40" s="239" t="s">
        <v>69</v>
      </c>
      <c r="D40" s="240">
        <v>0.73469928656785422</v>
      </c>
      <c r="E40" s="241">
        <v>4604</v>
      </c>
      <c r="F40" s="242" t="s">
        <v>121</v>
      </c>
      <c r="G40" s="246" t="s">
        <v>257</v>
      </c>
      <c r="H40" s="243">
        <v>2</v>
      </c>
      <c r="I40" s="244">
        <v>2608.377</v>
      </c>
      <c r="J40" s="245">
        <v>0</v>
      </c>
      <c r="K40" s="258">
        <v>26.223203164266515</v>
      </c>
    </row>
    <row r="41" spans="1:11" ht="16.5">
      <c r="A41" s="237" t="s">
        <v>116</v>
      </c>
      <c r="B41" s="238" t="s">
        <v>398</v>
      </c>
      <c r="C41" s="239" t="s">
        <v>69</v>
      </c>
      <c r="D41" s="240">
        <v>0.748</v>
      </c>
      <c r="E41" s="241">
        <v>1081</v>
      </c>
      <c r="F41" s="242" t="s">
        <v>120</v>
      </c>
      <c r="G41" s="246" t="s">
        <v>237</v>
      </c>
      <c r="H41" s="243">
        <v>1</v>
      </c>
      <c r="I41" s="244">
        <v>2430.7260000000001</v>
      </c>
      <c r="J41" s="245">
        <v>1.8924387199544497</v>
      </c>
      <c r="K41" s="258">
        <v>72.118371219133707</v>
      </c>
    </row>
    <row r="42" spans="1:11" ht="16.5">
      <c r="A42" s="237" t="s">
        <v>116</v>
      </c>
      <c r="B42" s="238" t="s">
        <v>399</v>
      </c>
      <c r="C42" s="239" t="s">
        <v>69</v>
      </c>
      <c r="D42" s="240">
        <v>0.78467789787637987</v>
      </c>
      <c r="E42" s="241">
        <v>8</v>
      </c>
      <c r="F42" s="242" t="s">
        <v>121</v>
      </c>
      <c r="G42" s="246" t="s">
        <v>258</v>
      </c>
      <c r="H42" s="243">
        <v>12</v>
      </c>
      <c r="I42" s="244">
        <v>2541.9019999999996</v>
      </c>
      <c r="J42" s="245">
        <v>0.39340619740650906</v>
      </c>
      <c r="K42" s="258">
        <v>27.971180635602792</v>
      </c>
    </row>
    <row r="43" spans="1:11" ht="16.5">
      <c r="A43" s="237" t="s">
        <v>116</v>
      </c>
      <c r="B43" s="238" t="s">
        <v>407</v>
      </c>
      <c r="C43" s="239" t="s">
        <v>68</v>
      </c>
      <c r="D43" s="240">
        <v>0.85384615384615392</v>
      </c>
      <c r="E43" s="241">
        <v>1172</v>
      </c>
      <c r="F43" s="242" t="s">
        <v>120</v>
      </c>
      <c r="G43" s="246" t="s">
        <v>246</v>
      </c>
      <c r="H43" s="243">
        <v>1</v>
      </c>
      <c r="I43" s="244">
        <v>1216.241</v>
      </c>
      <c r="J43" s="245">
        <v>4.8510122582613153</v>
      </c>
      <c r="K43" s="258">
        <v>50.236754064367176</v>
      </c>
    </row>
    <row r="44" spans="1:11" ht="16.5">
      <c r="A44" s="237" t="s">
        <v>116</v>
      </c>
      <c r="B44" s="238" t="s">
        <v>413</v>
      </c>
      <c r="C44" s="239" t="s">
        <v>69</v>
      </c>
      <c r="D44" s="240">
        <v>0.75423566970637412</v>
      </c>
      <c r="E44" s="241">
        <v>325</v>
      </c>
      <c r="F44" s="242" t="s">
        <v>119</v>
      </c>
      <c r="G44" s="246" t="s">
        <v>219</v>
      </c>
      <c r="H44" s="243">
        <v>11</v>
      </c>
      <c r="I44" s="244">
        <v>1717.943</v>
      </c>
      <c r="J44" s="245">
        <v>0.17462744689433818</v>
      </c>
      <c r="K44" s="258">
        <v>26.601581076904182</v>
      </c>
    </row>
    <row r="45" spans="1:11" ht="16.5">
      <c r="A45" s="237" t="s">
        <v>116</v>
      </c>
      <c r="B45" s="238" t="s">
        <v>417</v>
      </c>
      <c r="C45" s="239" t="s">
        <v>66</v>
      </c>
      <c r="D45" s="240">
        <v>0.81113338776552757</v>
      </c>
      <c r="E45" s="241">
        <v>3892</v>
      </c>
      <c r="F45" s="242" t="s">
        <v>121</v>
      </c>
      <c r="G45" s="246" t="s">
        <v>264</v>
      </c>
      <c r="H45" s="243">
        <v>4</v>
      </c>
      <c r="I45" s="244">
        <v>2802.6770000000001</v>
      </c>
      <c r="J45" s="245">
        <v>0</v>
      </c>
      <c r="K45" s="258">
        <v>28.008935742506182</v>
      </c>
    </row>
    <row r="46" spans="1:11" ht="16.5">
      <c r="A46" s="237" t="s">
        <v>116</v>
      </c>
      <c r="B46" s="238" t="s">
        <v>421</v>
      </c>
      <c r="C46" s="239" t="s">
        <v>69</v>
      </c>
      <c r="D46" s="240">
        <v>0.75492280333875972</v>
      </c>
      <c r="E46" s="241">
        <v>9509</v>
      </c>
      <c r="F46" s="242" t="s">
        <v>121</v>
      </c>
      <c r="G46" s="246" t="s">
        <v>251</v>
      </c>
      <c r="H46" s="243">
        <v>2</v>
      </c>
      <c r="I46" s="244">
        <v>2528.9630000000002</v>
      </c>
      <c r="J46" s="245">
        <v>3.9541899189509691E-2</v>
      </c>
      <c r="K46" s="258">
        <v>23.646055715326796</v>
      </c>
    </row>
    <row r="47" spans="1:11" ht="16.5">
      <c r="A47" s="237" t="s">
        <v>116</v>
      </c>
      <c r="B47" s="238" t="s">
        <v>424</v>
      </c>
      <c r="C47" s="239" t="s">
        <v>69</v>
      </c>
      <c r="D47" s="240">
        <v>0.7780071754707415</v>
      </c>
      <c r="E47" s="241">
        <v>3715</v>
      </c>
      <c r="F47" s="242" t="s">
        <v>120</v>
      </c>
      <c r="G47" s="246" t="s">
        <v>226</v>
      </c>
      <c r="H47" s="243">
        <v>14</v>
      </c>
      <c r="I47" s="244">
        <v>2755.4959999999996</v>
      </c>
      <c r="J47" s="245">
        <v>0.43549328324192821</v>
      </c>
      <c r="K47" s="258">
        <v>58.682719916849827</v>
      </c>
    </row>
    <row r="48" spans="1:11" ht="16.5">
      <c r="A48" s="237" t="s">
        <v>116</v>
      </c>
      <c r="B48" s="238" t="s">
        <v>426</v>
      </c>
      <c r="C48" s="239" t="s">
        <v>66</v>
      </c>
      <c r="D48" s="240">
        <v>0.80066888245583545</v>
      </c>
      <c r="E48" s="241">
        <v>1003</v>
      </c>
      <c r="F48" s="242" t="s">
        <v>121</v>
      </c>
      <c r="G48" s="246" t="s">
        <v>274</v>
      </c>
      <c r="H48" s="243">
        <v>9</v>
      </c>
      <c r="I48" s="244">
        <v>2648.16</v>
      </c>
      <c r="J48" s="245">
        <v>0.15104827502869919</v>
      </c>
      <c r="K48" s="258">
        <v>42.369041145550121</v>
      </c>
    </row>
    <row r="49" spans="1:11" ht="16.5">
      <c r="A49" s="237" t="s">
        <v>116</v>
      </c>
      <c r="B49" s="238" t="s">
        <v>430</v>
      </c>
      <c r="C49" s="239" t="s">
        <v>69</v>
      </c>
      <c r="D49" s="240">
        <v>0.76184416692941537</v>
      </c>
      <c r="E49" s="241">
        <v>6293</v>
      </c>
      <c r="F49" s="242" t="s">
        <v>121</v>
      </c>
      <c r="G49" s="246" t="s">
        <v>270</v>
      </c>
      <c r="H49" s="243">
        <v>5</v>
      </c>
      <c r="I49" s="244">
        <v>678.72199999999998</v>
      </c>
      <c r="J49" s="245">
        <v>0</v>
      </c>
      <c r="K49" s="258">
        <v>34.623896087057737</v>
      </c>
    </row>
    <row r="50" spans="1:11" ht="16.5">
      <c r="A50" s="237" t="s">
        <v>116</v>
      </c>
      <c r="B50" s="238" t="s">
        <v>431</v>
      </c>
      <c r="C50" s="239" t="s">
        <v>69</v>
      </c>
      <c r="D50" s="240">
        <v>0.76649999999999996</v>
      </c>
      <c r="E50" s="241">
        <v>3718</v>
      </c>
      <c r="F50" s="242" t="s">
        <v>121</v>
      </c>
      <c r="G50" s="246" t="s">
        <v>255</v>
      </c>
      <c r="H50" s="243">
        <v>3</v>
      </c>
      <c r="I50" s="244">
        <v>2905.0720000000001</v>
      </c>
      <c r="J50" s="245">
        <v>6.8845109518800227E-2</v>
      </c>
      <c r="K50" s="258">
        <v>72.356210104259034</v>
      </c>
    </row>
    <row r="51" spans="1:11" ht="16.5">
      <c r="A51" s="237" t="s">
        <v>116</v>
      </c>
      <c r="B51" s="238" t="s">
        <v>433</v>
      </c>
      <c r="C51" s="239" t="s">
        <v>69</v>
      </c>
      <c r="D51" s="240">
        <v>0.72872052846233981</v>
      </c>
      <c r="E51" s="241">
        <v>5377</v>
      </c>
      <c r="F51" s="242" t="s">
        <v>121</v>
      </c>
      <c r="G51" s="246" t="s">
        <v>262</v>
      </c>
      <c r="H51" s="243">
        <v>3</v>
      </c>
      <c r="I51" s="244">
        <v>2803.299</v>
      </c>
      <c r="J51" s="245">
        <v>3.5672256152483199E-2</v>
      </c>
      <c r="K51" s="258">
        <v>35.10150005404347</v>
      </c>
    </row>
    <row r="52" spans="1:11" ht="16.5">
      <c r="A52" s="237" t="s">
        <v>116</v>
      </c>
      <c r="B52" s="238" t="s">
        <v>437</v>
      </c>
      <c r="C52" s="239" t="s">
        <v>68</v>
      </c>
      <c r="D52" s="240">
        <v>0.8684615384615384</v>
      </c>
      <c r="E52" s="241">
        <v>193</v>
      </c>
      <c r="F52" s="242" t="s">
        <v>120</v>
      </c>
      <c r="G52" s="246" t="s">
        <v>239</v>
      </c>
      <c r="H52" s="243">
        <v>1</v>
      </c>
      <c r="I52" s="244">
        <v>2467.9630000000002</v>
      </c>
      <c r="J52" s="245">
        <v>4.0519246034077493E-2</v>
      </c>
      <c r="K52" s="258">
        <v>22.407143056844852</v>
      </c>
    </row>
    <row r="53" spans="1:11" ht="16.5">
      <c r="A53" s="237" t="s">
        <v>116</v>
      </c>
      <c r="B53" s="238" t="s">
        <v>438</v>
      </c>
      <c r="C53" s="239" t="s">
        <v>69</v>
      </c>
      <c r="D53" s="240">
        <v>0.71664184768573314</v>
      </c>
      <c r="E53" s="241">
        <v>9041</v>
      </c>
      <c r="F53" s="242" t="s">
        <v>121</v>
      </c>
      <c r="G53" s="246" t="s">
        <v>249</v>
      </c>
      <c r="H53" s="243">
        <v>11</v>
      </c>
      <c r="I53" s="244">
        <v>2432.9840000000004</v>
      </c>
      <c r="J53" s="245">
        <v>4.1101791051646859E-2</v>
      </c>
      <c r="K53" s="258">
        <v>35.347540304416299</v>
      </c>
    </row>
    <row r="54" spans="1:11" ht="16.5">
      <c r="A54" s="237" t="s">
        <v>116</v>
      </c>
      <c r="B54" s="238" t="s">
        <v>439</v>
      </c>
      <c r="C54" s="239" t="s">
        <v>69</v>
      </c>
      <c r="D54" s="240">
        <v>0.72599999999999998</v>
      </c>
      <c r="E54" s="241">
        <v>5260</v>
      </c>
      <c r="F54" s="242" t="s">
        <v>121</v>
      </c>
      <c r="G54" s="246" t="s">
        <v>253</v>
      </c>
      <c r="H54" s="243">
        <v>1</v>
      </c>
      <c r="I54" s="244">
        <v>2702.6210000000001</v>
      </c>
      <c r="J54" s="245">
        <v>7.4002237087627154E-2</v>
      </c>
      <c r="K54" s="258">
        <v>29.674897072138489</v>
      </c>
    </row>
    <row r="55" spans="1:11" ht="16.5">
      <c r="A55" s="237" t="s">
        <v>116</v>
      </c>
      <c r="B55" s="238" t="s">
        <v>441</v>
      </c>
      <c r="C55" s="239" t="s">
        <v>69</v>
      </c>
      <c r="D55" s="240">
        <v>0.77900000000000003</v>
      </c>
      <c r="E55" s="241">
        <v>5929</v>
      </c>
      <c r="F55" s="242" t="s">
        <v>119</v>
      </c>
      <c r="G55" s="246" t="s">
        <v>210</v>
      </c>
      <c r="H55" s="243">
        <v>1</v>
      </c>
      <c r="I55" s="244">
        <v>2918.4160000000002</v>
      </c>
      <c r="J55" s="245">
        <v>1.2335458687178249</v>
      </c>
      <c r="K55" s="258">
        <v>35.087526932418129</v>
      </c>
    </row>
    <row r="56" spans="1:11" ht="16.5">
      <c r="A56" s="237" t="s">
        <v>116</v>
      </c>
      <c r="B56" s="238" t="s">
        <v>443</v>
      </c>
      <c r="C56" s="239" t="s">
        <v>68</v>
      </c>
      <c r="D56" s="240">
        <v>0.88195942247836268</v>
      </c>
      <c r="E56" s="241">
        <v>3928</v>
      </c>
      <c r="F56" s="242" t="s">
        <v>120</v>
      </c>
      <c r="G56" s="246" t="s">
        <v>238</v>
      </c>
      <c r="H56" s="243">
        <v>2</v>
      </c>
      <c r="I56" s="244">
        <v>2395.8130000000001</v>
      </c>
      <c r="J56" s="245">
        <v>4.1739484675974291E-2</v>
      </c>
      <c r="K56" s="258">
        <v>23.916724719333271</v>
      </c>
    </row>
    <row r="57" spans="1:11" ht="16.5">
      <c r="A57" s="237" t="s">
        <v>116</v>
      </c>
      <c r="B57" s="238" t="s">
        <v>538</v>
      </c>
      <c r="C57" s="239" t="s">
        <v>69</v>
      </c>
      <c r="D57" s="240">
        <v>0.70850000000000002</v>
      </c>
      <c r="E57" s="241">
        <v>6342</v>
      </c>
      <c r="F57" s="242" t="s">
        <v>121</v>
      </c>
      <c r="G57" s="246" t="s">
        <v>254</v>
      </c>
      <c r="H57" s="243">
        <v>1</v>
      </c>
      <c r="I57" s="244">
        <v>2591.2510000000002</v>
      </c>
      <c r="J57" s="245">
        <v>0</v>
      </c>
      <c r="K57" s="258">
        <v>68.036635586440681</v>
      </c>
    </row>
    <row r="58" spans="1:11" ht="16.5">
      <c r="A58" s="237" t="s">
        <v>116</v>
      </c>
      <c r="B58" s="238" t="s">
        <v>453</v>
      </c>
      <c r="C58" s="239" t="s">
        <v>69</v>
      </c>
      <c r="D58" s="240">
        <v>0.76</v>
      </c>
      <c r="E58" s="241">
        <v>7658</v>
      </c>
      <c r="F58" s="242" t="s">
        <v>121</v>
      </c>
      <c r="G58" s="246" t="s">
        <v>267</v>
      </c>
      <c r="H58" s="243">
        <v>1</v>
      </c>
      <c r="I58" s="244">
        <v>3839.5259999999998</v>
      </c>
      <c r="J58" s="245">
        <v>0.23440393423563222</v>
      </c>
      <c r="K58" s="258">
        <v>23.36225877881801</v>
      </c>
    </row>
    <row r="59" spans="1:11" ht="16.5">
      <c r="A59" s="237" t="s">
        <v>116</v>
      </c>
      <c r="B59" s="238" t="s">
        <v>454</v>
      </c>
      <c r="C59" s="239" t="s">
        <v>69</v>
      </c>
      <c r="D59" s="240">
        <v>0.76178473603827446</v>
      </c>
      <c r="E59" s="241">
        <v>8965</v>
      </c>
      <c r="F59" s="242" t="s">
        <v>121</v>
      </c>
      <c r="G59" s="246" t="s">
        <v>273</v>
      </c>
      <c r="H59" s="243">
        <v>5</v>
      </c>
      <c r="I59" s="244">
        <v>2729.6180000000004</v>
      </c>
      <c r="J59" s="245">
        <v>7.3270325737887124E-2</v>
      </c>
      <c r="K59" s="258">
        <v>45.537507446096846</v>
      </c>
    </row>
    <row r="60" spans="1:11" ht="16.5">
      <c r="A60" s="237" t="s">
        <v>116</v>
      </c>
      <c r="B60" s="238" t="s">
        <v>464</v>
      </c>
      <c r="C60" s="239" t="s">
        <v>69</v>
      </c>
      <c r="D60" s="240">
        <v>0.71945562595126289</v>
      </c>
      <c r="E60" s="241">
        <v>1710</v>
      </c>
      <c r="F60" s="242" t="s">
        <v>121</v>
      </c>
      <c r="G60" s="246" t="s">
        <v>271</v>
      </c>
      <c r="H60" s="243">
        <v>2</v>
      </c>
      <c r="I60" s="244">
        <v>2841.3980000000001</v>
      </c>
      <c r="J60" s="245">
        <v>0.42232731915768223</v>
      </c>
      <c r="K60" s="258">
        <v>36.707282823455216</v>
      </c>
    </row>
    <row r="61" spans="1:11" ht="16.5">
      <c r="A61" s="237" t="s">
        <v>116</v>
      </c>
      <c r="B61" s="238" t="s">
        <v>466</v>
      </c>
      <c r="C61" s="239" t="s">
        <v>69</v>
      </c>
      <c r="D61" s="240">
        <v>0.75874585251062254</v>
      </c>
      <c r="E61" s="241">
        <v>2151</v>
      </c>
      <c r="F61" s="242" t="s">
        <v>121</v>
      </c>
      <c r="G61" s="246" t="s">
        <v>262</v>
      </c>
      <c r="H61" s="243">
        <v>3</v>
      </c>
      <c r="I61" s="244">
        <v>2791.2370000000001</v>
      </c>
      <c r="J61" s="245">
        <v>3.5826409581128364E-2</v>
      </c>
      <c r="K61" s="258">
        <v>35.145707799086928</v>
      </c>
    </row>
    <row r="62" spans="1:11" ht="16.5">
      <c r="A62" s="237" t="s">
        <v>116</v>
      </c>
      <c r="B62" s="238" t="s">
        <v>470</v>
      </c>
      <c r="C62" s="239" t="s">
        <v>69</v>
      </c>
      <c r="D62" s="240">
        <v>0.70125000000000004</v>
      </c>
      <c r="E62" s="241">
        <v>7229</v>
      </c>
      <c r="F62" s="242" t="s">
        <v>121</v>
      </c>
      <c r="G62" s="246" t="s">
        <v>266</v>
      </c>
      <c r="H62" s="243">
        <v>1</v>
      </c>
      <c r="I62" s="244">
        <v>2845.1179999999999</v>
      </c>
      <c r="J62" s="245">
        <v>0</v>
      </c>
      <c r="K62" s="258">
        <v>44.778459100817614</v>
      </c>
    </row>
    <row r="63" spans="1:11" ht="16.5">
      <c r="A63" s="237" t="s">
        <v>116</v>
      </c>
      <c r="B63" s="238" t="s">
        <v>474</v>
      </c>
      <c r="C63" s="239" t="s">
        <v>69</v>
      </c>
      <c r="D63" s="240">
        <v>0.66597519557016149</v>
      </c>
      <c r="E63" s="241">
        <v>2350</v>
      </c>
      <c r="F63" s="242" t="s">
        <v>121</v>
      </c>
      <c r="G63" s="246" t="s">
        <v>260</v>
      </c>
      <c r="H63" s="243">
        <v>3</v>
      </c>
      <c r="I63" s="244">
        <v>2571.4359999999997</v>
      </c>
      <c r="J63" s="245">
        <v>1.5166622851978429</v>
      </c>
      <c r="K63" s="258">
        <v>22.399935289075835</v>
      </c>
    </row>
    <row r="64" spans="1:11" ht="16.5">
      <c r="A64" s="237" t="s">
        <v>116</v>
      </c>
      <c r="B64" s="238" t="s">
        <v>486</v>
      </c>
      <c r="C64" s="239" t="s">
        <v>69</v>
      </c>
      <c r="D64" s="240">
        <v>0.75129823403250573</v>
      </c>
      <c r="E64" s="241">
        <v>7880</v>
      </c>
      <c r="F64" s="242" t="s">
        <v>121</v>
      </c>
      <c r="G64" s="246" t="s">
        <v>269</v>
      </c>
      <c r="H64" s="243">
        <v>2</v>
      </c>
      <c r="I64" s="244">
        <v>2541.1</v>
      </c>
      <c r="J64" s="245">
        <v>0</v>
      </c>
      <c r="K64" s="258">
        <v>32.112077446775018</v>
      </c>
    </row>
    <row r="65" spans="1:11" ht="16.5">
      <c r="A65" s="237" t="s">
        <v>116</v>
      </c>
      <c r="B65" s="238" t="s">
        <v>492</v>
      </c>
      <c r="C65" s="239" t="s">
        <v>69</v>
      </c>
      <c r="D65" s="240">
        <v>0.75075797379229259</v>
      </c>
      <c r="E65" s="241">
        <v>6408</v>
      </c>
      <c r="F65" s="242" t="s">
        <v>121</v>
      </c>
      <c r="G65" s="246" t="s">
        <v>269</v>
      </c>
      <c r="H65" s="243">
        <v>3</v>
      </c>
      <c r="I65" s="244">
        <v>2478.7629999999999</v>
      </c>
      <c r="J65" s="245">
        <v>4.0342703195101755E-2</v>
      </c>
      <c r="K65" s="258">
        <v>22.06745864772066</v>
      </c>
    </row>
    <row r="66" spans="1:11" ht="16.5">
      <c r="A66" s="237" t="s">
        <v>116</v>
      </c>
      <c r="B66" s="238" t="s">
        <v>500</v>
      </c>
      <c r="C66" s="239" t="s">
        <v>69</v>
      </c>
      <c r="D66" s="240">
        <v>0.76889247571135955</v>
      </c>
      <c r="E66" s="241">
        <v>4078</v>
      </c>
      <c r="F66" s="242" t="s">
        <v>119</v>
      </c>
      <c r="G66" s="246" t="s">
        <v>220</v>
      </c>
      <c r="H66" s="243">
        <v>2</v>
      </c>
      <c r="I66" s="244">
        <v>2851.3249999999998</v>
      </c>
      <c r="J66" s="245">
        <v>0</v>
      </c>
      <c r="K66" s="258">
        <v>29.03913093035694</v>
      </c>
    </row>
    <row r="67" spans="1:11" ht="16.5">
      <c r="A67" s="237" t="s">
        <v>116</v>
      </c>
      <c r="B67" s="238" t="s">
        <v>502</v>
      </c>
      <c r="C67" s="239" t="s">
        <v>69</v>
      </c>
      <c r="D67" s="240">
        <v>0.6590625</v>
      </c>
      <c r="E67" s="241">
        <v>1526</v>
      </c>
      <c r="F67" s="242" t="s">
        <v>117</v>
      </c>
      <c r="G67" s="246" t="s">
        <v>202</v>
      </c>
      <c r="H67" s="243">
        <v>1</v>
      </c>
      <c r="I67" s="244">
        <v>2170.9119999999998</v>
      </c>
      <c r="J67" s="245">
        <v>0.23031794932268099</v>
      </c>
      <c r="K67" s="258">
        <v>55.552689376630653</v>
      </c>
    </row>
    <row r="68" spans="1:11" ht="16.5">
      <c r="A68" s="237" t="s">
        <v>116</v>
      </c>
      <c r="B68" s="238" t="s">
        <v>506</v>
      </c>
      <c r="C68" s="239" t="s">
        <v>69</v>
      </c>
      <c r="D68" s="240">
        <v>0.79075768860031448</v>
      </c>
      <c r="E68" s="241">
        <v>7607</v>
      </c>
      <c r="F68" s="242" t="s">
        <v>117</v>
      </c>
      <c r="G68" s="246" t="s">
        <v>197</v>
      </c>
      <c r="H68" s="243">
        <v>9</v>
      </c>
      <c r="I68" s="244">
        <v>2133.8880000000004</v>
      </c>
      <c r="J68" s="245">
        <v>0.32803970967548429</v>
      </c>
      <c r="K68" s="258">
        <v>42.410848179473327</v>
      </c>
    </row>
    <row r="69" spans="1:11" ht="16.5">
      <c r="A69" s="237" t="s">
        <v>116</v>
      </c>
      <c r="B69" s="238" t="s">
        <v>510</v>
      </c>
      <c r="C69" s="239" t="s">
        <v>69</v>
      </c>
      <c r="D69" s="240">
        <v>0.73598018245006469</v>
      </c>
      <c r="E69" s="241">
        <v>4914</v>
      </c>
      <c r="F69" s="242" t="s">
        <v>119</v>
      </c>
      <c r="G69" s="246" t="s">
        <v>219</v>
      </c>
      <c r="H69" s="243">
        <v>11</v>
      </c>
      <c r="I69" s="244">
        <v>2181.4859999999999</v>
      </c>
      <c r="J69" s="245">
        <v>9.1680625041829292E-2</v>
      </c>
      <c r="K69" s="258">
        <v>29.979564388678178</v>
      </c>
    </row>
    <row r="70" spans="1:11" ht="16.5">
      <c r="A70" s="237" t="s">
        <v>116</v>
      </c>
      <c r="B70" s="238" t="s">
        <v>514</v>
      </c>
      <c r="C70" s="239" t="s">
        <v>69</v>
      </c>
      <c r="D70" s="240">
        <v>0.76900000000000002</v>
      </c>
      <c r="E70" s="241">
        <v>4677</v>
      </c>
      <c r="F70" s="242" t="s">
        <v>119</v>
      </c>
      <c r="G70" s="246" t="s">
        <v>213</v>
      </c>
      <c r="H70" s="243">
        <v>1</v>
      </c>
      <c r="I70" s="244">
        <v>3118.279</v>
      </c>
      <c r="J70" s="245">
        <v>0</v>
      </c>
      <c r="K70" s="258">
        <v>29.375177782360076</v>
      </c>
    </row>
    <row r="71" spans="1:11" ht="16.5">
      <c r="A71" s="237" t="s">
        <v>116</v>
      </c>
      <c r="B71" s="238" t="s">
        <v>518</v>
      </c>
      <c r="C71" s="239" t="s">
        <v>69</v>
      </c>
      <c r="D71" s="240">
        <v>0.66846153846153844</v>
      </c>
      <c r="E71" s="241">
        <v>2985</v>
      </c>
      <c r="F71" s="242" t="s">
        <v>119</v>
      </c>
      <c r="G71" s="246" t="s">
        <v>219</v>
      </c>
      <c r="H71" s="243">
        <v>1</v>
      </c>
      <c r="I71" s="244">
        <v>2517.672</v>
      </c>
      <c r="J71" s="245">
        <v>3.9719232687975239E-2</v>
      </c>
      <c r="K71" s="258">
        <v>39.560355757223341</v>
      </c>
    </row>
    <row r="72" spans="1:11" ht="16.5">
      <c r="A72" s="237" t="s">
        <v>116</v>
      </c>
      <c r="B72" s="238" t="s">
        <v>524</v>
      </c>
      <c r="C72" s="239" t="s">
        <v>69</v>
      </c>
      <c r="D72" s="240">
        <v>0.77049848957341105</v>
      </c>
      <c r="E72" s="241">
        <v>8959</v>
      </c>
      <c r="F72" s="242" t="s">
        <v>121</v>
      </c>
      <c r="G72" s="246" t="s">
        <v>273</v>
      </c>
      <c r="H72" s="243">
        <v>6</v>
      </c>
      <c r="I72" s="244">
        <v>2617.0720000000001</v>
      </c>
      <c r="J72" s="245">
        <v>0.22926384906490918</v>
      </c>
      <c r="K72" s="258">
        <v>50.246993586725928</v>
      </c>
    </row>
    <row r="73" spans="1:11" ht="16.5">
      <c r="A73" s="237" t="s">
        <v>116</v>
      </c>
      <c r="B73" s="238" t="s">
        <v>527</v>
      </c>
      <c r="C73" s="239" t="s">
        <v>66</v>
      </c>
      <c r="D73" s="240">
        <v>0.81100000000000005</v>
      </c>
      <c r="E73" s="241">
        <v>9125</v>
      </c>
      <c r="F73" s="242" t="s">
        <v>121</v>
      </c>
      <c r="G73" s="246" t="s">
        <v>252</v>
      </c>
      <c r="H73" s="243">
        <v>1</v>
      </c>
      <c r="I73" s="244">
        <v>2609.2249999999999</v>
      </c>
      <c r="J73" s="245">
        <v>3.8325556439172549E-2</v>
      </c>
      <c r="K73" s="258">
        <v>38.248905326294206</v>
      </c>
    </row>
  </sheetData>
  <mergeCells count="1">
    <mergeCell ref="A2:K2"/>
  </mergeCells>
  <phoneticPr fontId="2" type="noConversion"/>
  <conditionalFormatting sqref="C14:D73">
    <cfRule type="containsText" dxfId="36" priority="1" operator="containsText" text="F">
      <formula>NOT(ISERROR(SEARCH("F",C14)))</formula>
    </cfRule>
    <cfRule type="containsText" dxfId="35" priority="2" operator="containsText" text="D">
      <formula>NOT(ISERROR(SEARCH("D",C14)))</formula>
    </cfRule>
    <cfRule type="containsText" dxfId="34" priority="3" operator="containsText" text="C">
      <formula>NOT(ISERROR(SEARCH("C",C14)))</formula>
    </cfRule>
    <cfRule type="containsText" dxfId="33" priority="4" operator="containsText" text="B">
      <formula>NOT(ISERROR(SEARCH("B",C14)))</formula>
    </cfRule>
    <cfRule type="containsText" dxfId="32" priority="5" operator="containsText" text="A">
      <formula>NOT(ISERROR(SEARCH("A",C14)))</formula>
    </cfRule>
    <cfRule type="containsText" dxfId="31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2024-11-04T05:36:09Z</dcterms:modified>
</cp:coreProperties>
</file>