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D5B4B3C7-A591-4809-8C34-9497DE561D7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운전자별!$A$1:$R$96</definedName>
    <definedName name="_xlnm.Print_Area" localSheetId="1">종합!$A$1:$L$140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60" l="1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I130" i="12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R95" i="7"/>
  <c r="Q95" i="7"/>
  <c r="P95" i="7"/>
  <c r="O95" i="7"/>
  <c r="N95" i="7"/>
  <c r="M95" i="7"/>
  <c r="K95" i="7"/>
  <c r="J95" i="7"/>
  <c r="I95" i="7"/>
  <c r="L95" i="7" s="1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K94" i="7"/>
  <c r="J94" i="7"/>
  <c r="I94" i="7"/>
  <c r="L94" i="7" s="1"/>
  <c r="H94" i="7"/>
  <c r="G94" i="7"/>
  <c r="F94" i="7"/>
  <c r="E94" i="7"/>
  <c r="D94" i="7"/>
  <c r="C94" i="7"/>
  <c r="B94" i="7"/>
  <c r="A94" i="7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F45" i="60" s="1"/>
  <c r="E45" i="60"/>
  <c r="D45" i="60"/>
  <c r="C45" i="60"/>
  <c r="B45" i="60"/>
  <c r="A45" i="60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53" i="12" a="1"/>
  <c r="J53" i="12" l="1"/>
  <c r="B13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8" i="12" l="1"/>
  <c r="B129" i="12" l="1"/>
  <c r="B130" i="12"/>
  <c r="B131" i="12"/>
  <c r="U67" i="12"/>
  <c r="G130" i="12" l="1"/>
  <c r="H130" i="12"/>
  <c r="E132" i="12"/>
  <c r="F132" i="12"/>
  <c r="G132" i="12"/>
  <c r="H132" i="12"/>
  <c r="I132" i="12"/>
  <c r="J132" i="12"/>
  <c r="D132" i="12"/>
  <c r="D130" i="12"/>
  <c r="F130" i="12"/>
  <c r="E130" i="12"/>
  <c r="J130" i="12"/>
  <c r="D131" i="12"/>
  <c r="J131" i="12"/>
  <c r="I131" i="12"/>
  <c r="H131" i="12"/>
  <c r="G131" i="12"/>
  <c r="F131" i="12"/>
  <c r="E131" i="12"/>
  <c r="D129" i="12"/>
  <c r="J129" i="12"/>
  <c r="I129" i="12"/>
  <c r="F129" i="12"/>
  <c r="H129" i="12"/>
  <c r="G129" i="12"/>
  <c r="E129" i="12"/>
  <c r="D128" i="12"/>
  <c r="G128" i="12"/>
  <c r="H128" i="12"/>
  <c r="J128" i="12"/>
  <c r="F128" i="12"/>
  <c r="E128" i="12"/>
  <c r="J10" i="12"/>
  <c r="J32" i="12" s="1"/>
  <c r="K28" i="12"/>
  <c r="I128" i="12" l="1"/>
  <c r="D28" i="12"/>
  <c r="D53" i="12" a="1"/>
  <c r="F53" i="12" a="1"/>
  <c r="N53" i="12" a="1"/>
  <c r="H53" i="12" a="1"/>
  <c r="G53" i="12" a="1"/>
  <c r="I53" i="12" a="1"/>
  <c r="E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<sst xmlns="http://schemas.openxmlformats.org/spreadsheetml/2006/main" count="2725" uniqueCount="600">
  <si>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</si>
  <si>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</si>
  <si>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</si>
  <si>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</si>
  <si>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</si>
  <si>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</si>
  <si>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</si>
  <si>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</si>
  <si>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</si>
  <si>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</si>
  <si>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</si>
  <si>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</si>
  <si>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</si>
  <si>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</si>
  <si>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</si>
  <si>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</si>
  <si>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</si>
  <si>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</si>
  <si>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</si>
  <si>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</si>
  <si>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</si>
  <si>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</si>
  <si>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</si>
  <si>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</si>
  <si>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</si>
  <si>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</si>
  <si>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</si>
  <si>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</si>
  <si>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</si>
  <si>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</si>
  <si>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</si>
  <si>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</si>
  <si>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</si>
  <si>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</si>
  <si>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</si>
  <si>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</si>
  <si>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</si>
  <si>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</si>
  <si>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</si>
  <si>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</si>
  <si>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</si>
  <si>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</si>
  <si>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</si>
  <si>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</si>
  <si>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</si>
  <si>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</si>
  <si>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</si>
  <si>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</si>
  <si>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</si>
  <si>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</si>
  <si>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</si>
  <si>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</si>
  <si>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</si>
  <si>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</si>
  <si>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</si>
  <si>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</si>
  <si>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</si>
  <si>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</si>
  <si>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</si>
  <si>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</si>
  <si>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</si>
  <si>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</si>
  <si>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</si>
  <si>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</si>
  <si>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</si>
  <si>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</si>
  <si>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</si>
  <si>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</si>
  <si>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</si>
  <si>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</si>
  <si>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</si>
  <si>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</si>
  <si>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</si>
  <si>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</si>
  <si>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</si>
  <si>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</si>
  <si>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</si>
  <si>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</si>
  <si>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</si>
  <si>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</si>
  <si>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</si>
  <si>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</si>
  <si>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</si>
  <si>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</si>
  <si>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</si>
  <si>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</si>
  <si>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</si>
  <si>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</si>
  <si>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</si>
  <si>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</si>
  <si>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</si>
  <si>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</si>
  <si>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</si>
  <si>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</si>
  <si>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</si>
  <si>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</si>
  <si>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</si>
  <si>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</si>
  <si>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</si>
  <si>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</si>
  <si>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</si>
  <si>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</si>
  <si>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</si>
  <si>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</si>
  <si>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</si>
  <si>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</si>
  <si>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</si>
  <si>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</si>
  <si>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</si>
  <si>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</si>
  <si>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</si>
  <si>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</si>
  <si>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</si>
  <si>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</si>
  <si>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</si>
  <si>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</si>
  <si>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</si>
  <si>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</si>
  <si>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</si>
  <si>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</si>
  <si>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</si>
  <si>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</si>
  <si>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</si>
  <si>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</si>
  <si>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</si>
  <si>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</si>
  <si>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</si>
  <si>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</si>
  <si>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</si>
  <si>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</si>
  <si>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</si>
  <si>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</si>
  <si>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</si>
  <si>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</si>
  <si>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</si>
  <si>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</si>
  <si>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</si>
  <si>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</si>
  <si>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</si>
  <si>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</si>
  <si>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</si>
  <si>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</si>
  <si>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</si>
  <si>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</si>
  <si>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</si>
  <si>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</si>
  <si>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</si>
  <si>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</si>
  <si>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</si>
  <si>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</si>
  <si>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</si>
  <si>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</si>
  <si>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</si>
  <si>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</si>
  <si>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</si>
  <si>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</si>
  <si>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</si>
  <si>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</si>
  <si>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</si>
  <si>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</si>
  <si>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</si>
  <si>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</si>
  <si>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</si>
  <si>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</si>
  <si>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</si>
  <si>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</si>
  <si>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</si>
  <si>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</si>
  <si>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</si>
  <si>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</si>
  <si>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</si>
  <si>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</si>
  <si>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</si>
  <si>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</si>
  <si>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</si>
  <si>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</si>
  <si>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</si>
  <si>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</si>
  <si>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</si>
  <si>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</si>
  <si>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</si>
  <si>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</si>
  <si>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</si>
  <si>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</si>
  <si>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</si>
  <si>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</si>
  <si>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</si>
  <si>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</si>
  <si>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</si>
  <si>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</si>
  <si>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</si>
  <si>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</si>
  <si>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인천교통공사</t>
    <phoneticPr fontId="3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</si>
  <si>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</si>
  <si>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</si>
  <si>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</si>
  <si>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</si>
  <si>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</si>
  <si>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</si>
  <si>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</si>
  <si>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</si>
  <si>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</si>
  <si>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</si>
  <si>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</si>
  <si>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</si>
  <si>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</si>
  <si>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</si>
  <si>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</si>
  <si>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</si>
  <si>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</si>
  <si>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</si>
  <si>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</si>
  <si>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</si>
  <si>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</si>
  <si>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</si>
  <si>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</si>
  <si>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</si>
  <si>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</si>
  <si>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</si>
  <si>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</si>
  <si>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</si>
  <si>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</si>
  <si>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</si>
  <si>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</si>
  <si>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</si>
  <si>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</si>
  <si>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</si>
  <si>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</si>
  <si>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</si>
  <si>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</si>
  <si>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</si>
  <si>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</si>
  <si>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</si>
  <si>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</si>
  <si>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</si>
  <si>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</si>
  <si>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</si>
  <si>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</si>
  <si>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</si>
  <si>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5283382</t>
  </si>
  <si>
    <t>강한희</t>
  </si>
  <si>
    <t>5288139</t>
  </si>
  <si>
    <t>곽창근</t>
  </si>
  <si>
    <t>5287908</t>
  </si>
  <si>
    <t>권태경</t>
  </si>
  <si>
    <t>5285029</t>
  </si>
  <si>
    <t>김경수</t>
  </si>
  <si>
    <t>5283627</t>
  </si>
  <si>
    <t>김동후</t>
  </si>
  <si>
    <t>5284566</t>
  </si>
  <si>
    <t>김명권</t>
  </si>
  <si>
    <t>5286262</t>
  </si>
  <si>
    <t>5283161</t>
  </si>
  <si>
    <t>김승원</t>
  </si>
  <si>
    <t>5286137</t>
  </si>
  <si>
    <t>김영준</t>
  </si>
  <si>
    <t>5282184</t>
  </si>
  <si>
    <t>김유식</t>
  </si>
  <si>
    <t>5288559</t>
  </si>
  <si>
    <t>김정원</t>
  </si>
  <si>
    <t>5281536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</si>
  <si>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</si>
  <si>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</si>
  <si>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</si>
  <si>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</si>
  <si>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</si>
  <si>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</si>
  <si>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</si>
  <si>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</si>
  <si>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김형근</t>
  </si>
  <si>
    <t>5283134</t>
  </si>
  <si>
    <t>김환영</t>
  </si>
  <si>
    <t>5285430</t>
  </si>
  <si>
    <t>노진석</t>
  </si>
  <si>
    <t>5289577</t>
  </si>
  <si>
    <t>노희환</t>
  </si>
  <si>
    <t>5288385</t>
  </si>
  <si>
    <t>박금석</t>
  </si>
  <si>
    <t>5289110</t>
  </si>
  <si>
    <t>5287028</t>
  </si>
  <si>
    <t>박인학</t>
  </si>
  <si>
    <t>5282491</t>
  </si>
  <si>
    <t>박종영</t>
  </si>
  <si>
    <t>5287241</t>
  </si>
  <si>
    <t>박희진</t>
  </si>
  <si>
    <t>5282300</t>
  </si>
  <si>
    <t>배성호</t>
  </si>
  <si>
    <t>5281223</t>
  </si>
  <si>
    <t>서한호</t>
  </si>
  <si>
    <t>5281612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</si>
  <si>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</si>
  <si>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</si>
  <si>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</si>
  <si>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</si>
  <si>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</si>
  <si>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</si>
  <si>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</si>
  <si>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</si>
  <si>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</si>
  <si>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</si>
  <si>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</si>
  <si>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</si>
  <si>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</si>
  <si>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</si>
  <si>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</si>
  <si>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</si>
  <si>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</si>
  <si>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</si>
  <si>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</si>
  <si>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</si>
  <si>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</si>
  <si>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</si>
  <si>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</si>
  <si>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</si>
  <si>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</si>
  <si>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</si>
  <si>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</si>
  <si>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</si>
  <si>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</si>
  <si>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</si>
  <si>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</si>
  <si>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</si>
  <si>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</si>
  <si>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</si>
  <si>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이찬영</t>
  </si>
  <si>
    <t>5287664</t>
  </si>
  <si>
    <t>이호봉</t>
  </si>
  <si>
    <t>5281314</t>
  </si>
  <si>
    <t>이호순</t>
  </si>
  <si>
    <t>5283947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</si>
  <si>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</si>
  <si>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</si>
  <si>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</si>
  <si>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</si>
  <si>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</si>
  <si>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</si>
  <si>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</si>
  <si>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</si>
  <si>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</si>
  <si>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</si>
  <si>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</si>
  <si>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</si>
  <si>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</si>
  <si>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</si>
  <si>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</si>
  <si>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</si>
  <si>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</si>
  <si>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</si>
  <si>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</si>
  <si>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</si>
  <si>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</si>
  <si>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</si>
  <si>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</si>
  <si>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</si>
  <si>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</si>
  <si>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</si>
  <si>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</si>
  <si>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</si>
  <si>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</si>
  <si>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</si>
  <si>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인천교통공사63F4</t>
  </si>
  <si>
    <t>인천교통공사63F6</t>
  </si>
  <si>
    <t>인천교통공사63F5</t>
  </si>
  <si>
    <t>인천교통공사63D2</t>
  </si>
  <si>
    <t>김영진</t>
  </si>
  <si>
    <t>5286711</t>
  </si>
  <si>
    <t>이봉춘</t>
  </si>
  <si>
    <t>5283637</t>
  </si>
  <si>
    <t>최민호</t>
  </si>
  <si>
    <t>528790</t>
  </si>
  <si>
    <t>0%(0명)</t>
  </si>
  <si>
    <t>개선율(유카전)</t>
  </si>
  <si>
    <t>31위/(32개사)</t>
  </si>
  <si>
    <t>인천전체</t>
  </si>
  <si>
    <t>▲</t>
  </si>
  <si>
    <t>=</t>
  </si>
  <si>
    <t>70바4925</t>
  </si>
  <si>
    <t>김동오</t>
  </si>
  <si>
    <t>5289569</t>
  </si>
  <si>
    <t>김주석</t>
  </si>
  <si>
    <t>528776</t>
  </si>
  <si>
    <t>김헌식</t>
  </si>
  <si>
    <t>5281679</t>
  </si>
  <si>
    <t>방수남</t>
  </si>
  <si>
    <t>5281335</t>
  </si>
  <si>
    <t>송생근</t>
  </si>
  <si>
    <t>5283718</t>
  </si>
  <si>
    <t>신정호</t>
  </si>
  <si>
    <t>5285990</t>
  </si>
  <si>
    <t>윤세경</t>
  </si>
  <si>
    <t>5288809</t>
  </si>
  <si>
    <t>이민호</t>
  </si>
  <si>
    <t>5282271</t>
  </si>
  <si>
    <t>이상</t>
  </si>
  <si>
    <t>이병범</t>
  </si>
  <si>
    <t>5281733</t>
  </si>
  <si>
    <t>정진민</t>
  </si>
  <si>
    <t>5283521</t>
  </si>
  <si>
    <t>최재덕</t>
  </si>
  <si>
    <t>5283640</t>
  </si>
  <si>
    <t>70바4906</t>
  </si>
  <si>
    <t>순환41순환41</t>
  </si>
  <si>
    <t>인천교통공사순환41F2</t>
  </si>
  <si>
    <t>인천교통공사순환41D1</t>
  </si>
  <si>
    <t>인천교통공사순환41F1</t>
  </si>
  <si>
    <t>순환42순환42</t>
  </si>
  <si>
    <t>인천교통공사순환42F4</t>
  </si>
  <si>
    <t>인천교통공사순환42F5</t>
  </si>
  <si>
    <t>인천교통공사순환42F3</t>
  </si>
  <si>
    <t>인천교통공사순환42F1</t>
  </si>
  <si>
    <t>인천교통공사순환42F6</t>
  </si>
  <si>
    <t>인천교통공사순환42F2</t>
  </si>
  <si>
    <t>순환43순환43</t>
  </si>
  <si>
    <t>인천교통공사순환43F2</t>
  </si>
  <si>
    <t>인천교통공사순환43F1</t>
  </si>
  <si>
    <t>인천교통공사순환43F5</t>
  </si>
  <si>
    <t>인천교통공사순환43F4</t>
  </si>
  <si>
    <t>인천교통공사순환43F3</t>
  </si>
  <si>
    <t>순환47순환47</t>
  </si>
  <si>
    <t>기도현</t>
  </si>
  <si>
    <t>5281766</t>
  </si>
  <si>
    <t>김영우</t>
  </si>
  <si>
    <t>5284987</t>
  </si>
  <si>
    <t>김환</t>
  </si>
  <si>
    <t>5288297</t>
  </si>
  <si>
    <t>순위</t>
  </si>
  <si>
    <t>5%(5명)</t>
  </si>
  <si>
    <t>인천교통공사63D3</t>
  </si>
  <si>
    <t>인천교통공사63C1</t>
  </si>
  <si>
    <t>인천교통공사예비F7</t>
  </si>
  <si>
    <t>B</t>
  </si>
  <si>
    <t>(양  호)</t>
  </si>
  <si>
    <t>고영민</t>
  </si>
  <si>
    <t>5288292</t>
  </si>
  <si>
    <t>김수영</t>
  </si>
  <si>
    <t>5282056</t>
  </si>
  <si>
    <t>김종민</t>
  </si>
  <si>
    <t>5281406</t>
  </si>
  <si>
    <t>서충일</t>
  </si>
  <si>
    <t>5286886</t>
  </si>
  <si>
    <t>이정순</t>
  </si>
  <si>
    <t>5284969</t>
  </si>
  <si>
    <t>인상석</t>
  </si>
  <si>
    <t>5287474</t>
  </si>
  <si>
    <t>임현기</t>
  </si>
  <si>
    <t>5284</t>
  </si>
  <si>
    <t>황조현</t>
  </si>
  <si>
    <t>5287240</t>
  </si>
  <si>
    <t>분석기간: 24.10.01-24.10.31</t>
  </si>
  <si>
    <t>24'10</t>
    <phoneticPr fontId="3" type="noConversion"/>
  </si>
  <si>
    <t>D</t>
    <phoneticPr fontId="3" type="noConversion"/>
  </si>
  <si>
    <t>1%(1명)</t>
  </si>
  <si>
    <t>4%(4명)</t>
  </si>
  <si>
    <t>21%(19명)</t>
  </si>
  <si>
    <t>48%(44명)</t>
  </si>
  <si>
    <t>3%(1명)</t>
  </si>
  <si>
    <t>10%(2명)</t>
  </si>
  <si>
    <t>6%(2명)</t>
  </si>
  <si>
    <t>38%(3명)</t>
  </si>
  <si>
    <t>5%(1명)</t>
  </si>
  <si>
    <t>29%(6명)</t>
  </si>
  <si>
    <t>24%(8명)</t>
  </si>
  <si>
    <t>9%(1명)</t>
  </si>
  <si>
    <t>13%(1명)</t>
  </si>
  <si>
    <t>24%(5명)</t>
  </si>
  <si>
    <t>18%(6명)</t>
  </si>
  <si>
    <t>26%(5명)</t>
  </si>
  <si>
    <t>18%(2명)</t>
  </si>
  <si>
    <t>33%(7명)</t>
  </si>
  <si>
    <t>45%(15명)</t>
  </si>
  <si>
    <t>68%(13명)</t>
  </si>
  <si>
    <t>73%(8명)</t>
  </si>
  <si>
    <t>70바4907</t>
  </si>
  <si>
    <t>인천교통공사63B3</t>
  </si>
  <si>
    <t>인천교통공사63B2</t>
  </si>
  <si>
    <t>인천교통공사63B1</t>
  </si>
  <si>
    <t>인천교통공사순환41D2</t>
  </si>
  <si>
    <t>인천교통공사순환41D4</t>
  </si>
  <si>
    <t>인천교통공사순환41D3</t>
  </si>
  <si>
    <t>인천교통공사순환41B1</t>
  </si>
  <si>
    <t>인천교통공사순환41C1</t>
  </si>
  <si>
    <t>인천교통공사순환41C2</t>
  </si>
  <si>
    <t>인천교통공사순환42D2</t>
  </si>
  <si>
    <t>인천교통공사순환42C1</t>
  </si>
  <si>
    <t>인천교통공사순환42D1</t>
  </si>
  <si>
    <t>인천교통공사순환47C2</t>
  </si>
  <si>
    <t>인천교통공사순환47C3</t>
  </si>
  <si>
    <t>인천교통공사순환47C1</t>
  </si>
  <si>
    <t>인천교통공사예비F13</t>
  </si>
  <si>
    <t>52833821116.788</t>
  </si>
  <si>
    <t>52881392448.859</t>
  </si>
  <si>
    <t>52882922186.064</t>
  </si>
  <si>
    <t>52879081689.969</t>
  </si>
  <si>
    <t>52850292053.275</t>
  </si>
  <si>
    <t>52817662157.948</t>
  </si>
  <si>
    <t>52836271852.278</t>
  </si>
  <si>
    <t>S</t>
  </si>
  <si>
    <t>(최우수)</t>
  </si>
  <si>
    <t>52895691173.502</t>
  </si>
  <si>
    <t>52845662312.047</t>
  </si>
  <si>
    <t>52862622642.559</t>
  </si>
  <si>
    <t>5283161434.392</t>
  </si>
  <si>
    <t>52820561711.876</t>
  </si>
  <si>
    <t>52861372239.499</t>
  </si>
  <si>
    <t>52849871979.574</t>
  </si>
  <si>
    <t>52821841428.946</t>
  </si>
  <si>
    <t>52867112026.597</t>
  </si>
  <si>
    <t>52885592321.032</t>
  </si>
  <si>
    <t>김윤수</t>
  </si>
  <si>
    <t>5286808</t>
  </si>
  <si>
    <t>52868082241.192</t>
  </si>
  <si>
    <t>52815362092.881</t>
  </si>
  <si>
    <t>52814062489.389</t>
  </si>
  <si>
    <t>5286582295.619</t>
  </si>
  <si>
    <t>52841561907.66</t>
  </si>
  <si>
    <t>5287761438.928</t>
  </si>
  <si>
    <t>52869691905.735</t>
  </si>
  <si>
    <t>52846182015.134</t>
  </si>
  <si>
    <t>5281679537.79</t>
  </si>
  <si>
    <t>52831342204.158</t>
  </si>
  <si>
    <t>52882971926.855</t>
  </si>
  <si>
    <t>52854302496.915</t>
  </si>
  <si>
    <t>52895772287.662</t>
  </si>
  <si>
    <t>52883852524.399</t>
  </si>
  <si>
    <t>52891102698.379</t>
  </si>
  <si>
    <t>52870282188.923</t>
  </si>
  <si>
    <t>5282491473.986</t>
  </si>
  <si>
    <t>5287241731.199</t>
  </si>
  <si>
    <t>박창웅</t>
  </si>
  <si>
    <t>5289912</t>
  </si>
  <si>
    <t>52899121731.362</t>
  </si>
  <si>
    <t>52823001613.858</t>
  </si>
  <si>
    <t>52813351944.007</t>
  </si>
  <si>
    <t>52812231463.443</t>
  </si>
  <si>
    <t>52868861306.041</t>
  </si>
  <si>
    <t>52816122284.786</t>
  </si>
  <si>
    <t>5287421854.345</t>
  </si>
  <si>
    <t>52837182376.547</t>
  </si>
  <si>
    <t>52875521625.69</t>
  </si>
  <si>
    <t>52827091494.846</t>
  </si>
  <si>
    <t>52818391681.76</t>
  </si>
  <si>
    <t>5285990630.817</t>
  </si>
  <si>
    <t>52885522243.311</t>
  </si>
  <si>
    <t>52877312176.592</t>
  </si>
  <si>
    <t>52810922106.446</t>
  </si>
  <si>
    <t>5288233525.033</t>
  </si>
  <si>
    <t>52868992017.948</t>
  </si>
  <si>
    <t>52888091966.153</t>
  </si>
  <si>
    <t>52813711426.511</t>
  </si>
  <si>
    <t>이덕수</t>
  </si>
  <si>
    <t>5282104</t>
  </si>
  <si>
    <t>5282104498.505</t>
  </si>
  <si>
    <t>52817682253.528</t>
  </si>
  <si>
    <t>52822712056.535</t>
  </si>
  <si>
    <t>52817332275.773</t>
  </si>
  <si>
    <t>52836372167.55</t>
  </si>
  <si>
    <t>52879581624.705</t>
  </si>
  <si>
    <t>5282922568.998</t>
  </si>
  <si>
    <t>52883562512.605</t>
  </si>
  <si>
    <t>52880102507.206</t>
  </si>
  <si>
    <t>5284969704.112</t>
  </si>
  <si>
    <t>52821402128.605</t>
  </si>
  <si>
    <t>52817992288.524</t>
  </si>
  <si>
    <t>52876642450.711</t>
  </si>
  <si>
    <t>52813142555.13</t>
  </si>
  <si>
    <t>52839471362.656</t>
  </si>
  <si>
    <t>인광민</t>
  </si>
  <si>
    <t>5287630</t>
  </si>
  <si>
    <t>5287630460.368</t>
  </si>
  <si>
    <t>5287474455.48</t>
  </si>
  <si>
    <t>52842036.086</t>
  </si>
  <si>
    <t>A</t>
  </si>
  <si>
    <t>(우  수)</t>
  </si>
  <si>
    <t>5282062153.472</t>
  </si>
  <si>
    <t>52878671484.002</t>
  </si>
  <si>
    <t>5282605328.229</t>
  </si>
  <si>
    <t>52877142274.775</t>
  </si>
  <si>
    <t>5283521849.857</t>
  </si>
  <si>
    <t>5287262575.782</t>
  </si>
  <si>
    <t>52859281745.167</t>
  </si>
  <si>
    <t>52874152045.292</t>
  </si>
  <si>
    <t>52855982498.515</t>
  </si>
  <si>
    <t>5287902372.701</t>
  </si>
  <si>
    <t>52853052357.022</t>
  </si>
  <si>
    <t>5283207579.846</t>
  </si>
  <si>
    <t>52836402653.072</t>
  </si>
  <si>
    <t>52812882155.91</t>
  </si>
  <si>
    <t>탁혁록</t>
  </si>
  <si>
    <t>5283912</t>
  </si>
  <si>
    <t>5283912469.976</t>
  </si>
  <si>
    <t>52899371999.759</t>
  </si>
  <si>
    <t>52857641929.708</t>
  </si>
  <si>
    <t>52837502119.79</t>
  </si>
  <si>
    <t>52820412117.889</t>
  </si>
  <si>
    <t>5287240759.845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</si>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</sst>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0" fillId="6" borderId="0" xfId="0" applyNumberFormat="1" applyFont="1" applyFill="1">
      <alignment vertical="center"/>
    </xf>
    <xf numFmtId="185" fontId="80" fillId="0" borderId="0" xfId="0" applyNumberFormat="1" applyFont="1">
      <alignment vertical="center"/>
    </xf>
    <xf numFmtId="185" fontId="78" fillId="10" borderId="23" xfId="0" applyNumberFormat="1" applyFont="1" applyFill="1" applyBorder="1" applyAlignment="1">
      <alignment horizontal="center" vertical="center" wrapText="1"/>
    </xf>
    <xf numFmtId="185" fontId="78" fillId="10" borderId="29" xfId="0" applyNumberFormat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>
      <alignment vertical="center"/>
    </xf>
    <xf numFmtId="185" fontId="52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6" fontId="7" fillId="16" borderId="0" xfId="562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81" fillId="17" borderId="42" xfId="562" applyNumberFormat="1" applyFont="1" applyFill="1" applyBorder="1" applyAlignment="1">
      <alignment horizontal="center" vertical="center"/>
    </xf>
    <xf numFmtId="177" fontId="82" fillId="0" borderId="43" xfId="4" applyNumberFormat="1" applyFont="1" applyFill="1" applyBorder="1" applyAlignment="1">
      <alignment horizontal="center" vertical="center" wrapText="1"/>
    </xf>
    <xf numFmtId="177" fontId="83" fillId="18" borderId="43" xfId="4" applyNumberFormat="1" applyFont="1" applyFill="1" applyBorder="1" applyAlignment="1">
      <alignment horizontal="center" vertical="center" wrapText="1"/>
    </xf>
    <xf numFmtId="9" fontId="83" fillId="0" borderId="44" xfId="563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9" fontId="84" fillId="0" borderId="46" xfId="563" applyFont="1" applyFill="1" applyBorder="1" applyAlignment="1">
      <alignment horizontal="center" vertical="center"/>
    </xf>
    <xf numFmtId="178" fontId="84" fillId="0" borderId="46" xfId="563" applyNumberFormat="1" applyFont="1" applyFill="1" applyBorder="1" applyAlignment="1">
      <alignment horizontal="center" vertical="center"/>
    </xf>
    <xf numFmtId="0" fontId="85" fillId="17" borderId="45" xfId="562" applyNumberFormat="1" applyFont="1" applyFill="1" applyBorder="1" applyAlignment="1">
      <alignment horizontal="center" vertical="center"/>
    </xf>
    <xf numFmtId="178" fontId="82" fillId="0" borderId="47" xfId="563" applyNumberFormat="1" applyFont="1" applyFill="1" applyBorder="1" applyAlignment="1">
      <alignment horizontal="right" vertical="center" wrapText="1"/>
    </xf>
    <xf numFmtId="10" fontId="83" fillId="18" borderId="47" xfId="563" applyNumberFormat="1" applyFont="1" applyFill="1" applyBorder="1" applyAlignment="1">
      <alignment horizontal="center" vertical="center" wrapText="1"/>
    </xf>
    <xf numFmtId="178" fontId="83" fillId="0" borderId="46" xfId="563" applyNumberFormat="1" applyFont="1" applyFill="1" applyBorder="1" applyAlignment="1">
      <alignment horizontal="right" vertical="center"/>
    </xf>
    <xf numFmtId="0" fontId="81" fillId="17" borderId="48" xfId="562" applyNumberFormat="1" applyFont="1" applyFill="1" applyBorder="1" applyAlignment="1">
      <alignment horizontal="center" vertical="center"/>
    </xf>
    <xf numFmtId="10" fontId="82" fillId="0" borderId="49" xfId="563" applyNumberFormat="1" applyFont="1" applyFill="1" applyBorder="1" applyAlignment="1">
      <alignment horizontal="center" vertical="center" wrapText="1"/>
    </xf>
    <xf numFmtId="187" fontId="86" fillId="18" borderId="49" xfId="563" applyNumberFormat="1" applyFont="1" applyFill="1" applyBorder="1" applyAlignment="1">
      <alignment horizontal="centerContinuous" vertical="center"/>
    </xf>
    <xf numFmtId="187" fontId="86" fillId="18" borderId="50" xfId="563" applyNumberFormat="1" applyFont="1" applyFill="1" applyBorder="1" applyAlignment="1">
      <alignment horizontal="centerContinuous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</cellXfs>
  <cellStyles count="570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324-45CE-908C-AFFADE8D5BA4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324-45CE-908C-AFFADE8D5B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  <c:pt idx="9">
                  <c:v>2.911055220745407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1.0869565217391304E-2</c:v>
                </c:pt>
                <c:pt idx="1">
                  <c:v>4.3478260869565216E-2</c:v>
                </c:pt>
                <c:pt idx="2">
                  <c:v>5.434782608695652E-2</c:v>
                </c:pt>
                <c:pt idx="3">
                  <c:v>0.20652173913043478</c:v>
                </c:pt>
                <c:pt idx="4">
                  <c:v>0.20652173913043478</c:v>
                </c:pt>
                <c:pt idx="5">
                  <c:v>0.47826086956521741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0.125</c:v>
                </c:pt>
                <c:pt idx="1">
                  <c:v>0.33333333333333331</c:v>
                </c:pt>
                <c:pt idx="2">
                  <c:v>0.45454545454545453</c:v>
                </c:pt>
                <c:pt idx="3">
                  <c:v>0.68421052631578949</c:v>
                </c:pt>
                <c:pt idx="4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0.125</c:v>
                </c:pt>
                <c:pt idx="1">
                  <c:v>0.23809523809523808</c:v>
                </c:pt>
                <c:pt idx="2">
                  <c:v>0.18181818181818182</c:v>
                </c:pt>
                <c:pt idx="3">
                  <c:v>0.26315789473684209</c:v>
                </c:pt>
                <c:pt idx="4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0.375</c:v>
                </c:pt>
                <c:pt idx="1">
                  <c:v>0.2857142857142857</c:v>
                </c:pt>
                <c:pt idx="2">
                  <c:v>0.24242424242424243</c:v>
                </c:pt>
                <c:pt idx="3">
                  <c:v>5.2631578947368418E-2</c:v>
                </c:pt>
                <c:pt idx="4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0.375</c:v>
                </c:pt>
                <c:pt idx="1">
                  <c:v>4.7619047619047616E-2</c:v>
                </c:pt>
                <c:pt idx="2">
                  <c:v>3.0303030303030304E-2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9.5238095238095233E-2</c:v>
                </c:pt>
                <c:pt idx="2">
                  <c:v>6.0606060606060608E-2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3.0303030303030304E-2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681316</xdr:colOff>
      <xdr:row>14</xdr:row>
      <xdr:rowOff>210667</xdr:rowOff>
    </xdr:from>
    <xdr:to>
      <xdr:col>5</xdr:col>
      <xdr:colOff>838202</xdr:colOff>
      <xdr:row>16</xdr:row>
      <xdr:rowOff>109816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3460375" y="47266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49D3F44-022B-4763-91B3-2D733488FE2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392206</xdr:colOff>
      <xdr:row>15</xdr:row>
      <xdr:rowOff>112058</xdr:rowOff>
    </xdr:from>
    <xdr:to>
      <xdr:col>5</xdr:col>
      <xdr:colOff>649941</xdr:colOff>
      <xdr:row>16</xdr:row>
      <xdr:rowOff>56030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 flipV="1">
          <a:off x="4045324" y="4919382"/>
          <a:ext cx="257735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239802</xdr:colOff>
      <xdr:row>11</xdr:row>
      <xdr:rowOff>26891</xdr:rowOff>
    </xdr:from>
    <xdr:to>
      <xdr:col>6</xdr:col>
      <xdr:colOff>396689</xdr:colOff>
      <xdr:row>12</xdr:row>
      <xdr:rowOff>217392</xdr:rowOff>
    </xdr:to>
    <xdr:sp macro="" textlink="$K$20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3892920" y="36688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833717</xdr:colOff>
      <xdr:row>10</xdr:row>
      <xdr:rowOff>123265</xdr:rowOff>
    </xdr:from>
    <xdr:to>
      <xdr:col>6</xdr:col>
      <xdr:colOff>257736</xdr:colOff>
      <xdr:row>15</xdr:row>
      <xdr:rowOff>38098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486835" y="3473824"/>
          <a:ext cx="298077" cy="137159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65" t="s">
        <v>448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94" t="s">
        <v>38</v>
      </c>
      <c r="D4" s="294"/>
      <c r="E4" s="62" t="s">
        <v>109</v>
      </c>
      <c r="F4" s="62" t="s">
        <v>64</v>
      </c>
      <c r="G4" s="94" t="s">
        <v>112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236" t="s">
        <v>449</v>
      </c>
      <c r="C5" s="295" t="s">
        <v>192</v>
      </c>
      <c r="D5" s="295"/>
      <c r="E5" s="63">
        <v>5</v>
      </c>
      <c r="F5" s="64">
        <v>42</v>
      </c>
      <c r="G5" s="95" t="s">
        <v>450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1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 x14ac:dyDescent="0.3">
      <c r="G10" s="6"/>
      <c r="H10" s="192" t="s">
        <v>89</v>
      </c>
      <c r="I10" s="193" t="s">
        <v>90</v>
      </c>
      <c r="J10" s="229" t="str">
        <f>C5</f>
        <v>인천교통공사</v>
      </c>
      <c r="K10" s="194" t="s">
        <v>91</v>
      </c>
      <c r="X10" s="231"/>
      <c r="Z10" s="39"/>
      <c r="AA10" s="39"/>
      <c r="AB10" s="39"/>
    </row>
    <row r="11" spans="1:28" ht="23.25" customHeight="1" thickTop="1" x14ac:dyDescent="0.25">
      <c r="G11" s="6"/>
      <c r="H11" s="273">
        <v>1</v>
      </c>
      <c r="I11" s="274">
        <v>2.0099999999999998</v>
      </c>
      <c r="J11" s="275">
        <v>2.8330940223239724</v>
      </c>
      <c r="K11" s="276"/>
      <c r="M11" s="2"/>
      <c r="Y11" s="232"/>
      <c r="Z11" s="226"/>
      <c r="AA11" s="224"/>
      <c r="AB11" s="39"/>
    </row>
    <row r="12" spans="1:28" ht="23.25" customHeight="1" x14ac:dyDescent="0.25">
      <c r="G12" s="6"/>
      <c r="H12" s="277">
        <v>2</v>
      </c>
      <c r="I12" s="274">
        <v>2.3662575846193561</v>
      </c>
      <c r="J12" s="275">
        <v>3.1086368577891008</v>
      </c>
      <c r="K12" s="278">
        <v>9.7258627244252827E-2</v>
      </c>
      <c r="M12" s="224"/>
      <c r="Y12" s="232"/>
      <c r="Z12" s="226"/>
      <c r="AA12" s="224"/>
      <c r="AB12" s="39"/>
    </row>
    <row r="13" spans="1:28" ht="23.25" customHeight="1" x14ac:dyDescent="0.25">
      <c r="G13" s="6"/>
      <c r="H13" s="277">
        <v>3</v>
      </c>
      <c r="I13" s="274">
        <v>2.37</v>
      </c>
      <c r="J13" s="275">
        <v>3.0501294714593041</v>
      </c>
      <c r="K13" s="279">
        <v>-1.8820913798020089E-2</v>
      </c>
      <c r="M13" s="224"/>
      <c r="Y13" s="232"/>
      <c r="Z13" s="226"/>
      <c r="AA13" s="224"/>
      <c r="AB13" s="39"/>
    </row>
    <row r="14" spans="1:28" ht="23.25" customHeight="1" x14ac:dyDescent="0.25">
      <c r="G14" s="6"/>
      <c r="H14" s="277">
        <v>4</v>
      </c>
      <c r="I14" s="274">
        <v>2.33</v>
      </c>
      <c r="J14" s="275">
        <v>2.9995648300926314</v>
      </c>
      <c r="K14" s="279">
        <v>-1.6577867215086028E-2</v>
      </c>
      <c r="M14" s="224"/>
      <c r="Y14" s="232"/>
      <c r="Z14" s="226"/>
      <c r="AA14" s="224"/>
      <c r="AB14" s="39"/>
    </row>
    <row r="15" spans="1:28" ht="23.25" customHeight="1" x14ac:dyDescent="0.25">
      <c r="G15" s="6"/>
      <c r="H15" s="277">
        <v>5</v>
      </c>
      <c r="I15" s="274">
        <v>2.2850259626150282</v>
      </c>
      <c r="J15" s="275">
        <v>2.9339055930546967</v>
      </c>
      <c r="K15" s="279">
        <v>-2.1889587575910863E-2</v>
      </c>
      <c r="M15" s="224"/>
      <c r="Y15" s="232"/>
      <c r="Z15" s="226"/>
      <c r="AA15" s="224"/>
      <c r="AB15" s="39"/>
    </row>
    <row r="16" spans="1:28" ht="23.25" customHeight="1" x14ac:dyDescent="0.25">
      <c r="G16" s="6"/>
      <c r="H16" s="277">
        <v>6</v>
      </c>
      <c r="I16" s="274">
        <v>2.0664933427553414</v>
      </c>
      <c r="J16" s="275">
        <v>2.7932090157016636</v>
      </c>
      <c r="K16" s="279">
        <v>-4.7955386732994376E-2</v>
      </c>
      <c r="M16" s="224"/>
      <c r="Y16" s="232"/>
      <c r="Z16" s="226"/>
      <c r="AA16" s="224"/>
      <c r="AB16" s="39"/>
    </row>
    <row r="17" spans="2:28" ht="23.25" customHeight="1" x14ac:dyDescent="0.25">
      <c r="G17" s="6"/>
      <c r="H17" s="277">
        <v>7</v>
      </c>
      <c r="I17" s="274">
        <v>2.13</v>
      </c>
      <c r="J17" s="275">
        <v>2.6356196840458064</v>
      </c>
      <c r="K17" s="279">
        <v>-5.6418739439114352E-2</v>
      </c>
      <c r="M17" s="224"/>
      <c r="Y17" s="232"/>
      <c r="Z17" s="226"/>
      <c r="AA17" s="224"/>
      <c r="AB17" s="39"/>
    </row>
    <row r="18" spans="2:28" ht="23.25" customHeight="1" x14ac:dyDescent="0.25">
      <c r="G18" s="6"/>
      <c r="H18" s="277">
        <v>8</v>
      </c>
      <c r="I18" s="274">
        <v>2.08</v>
      </c>
      <c r="J18" s="275">
        <v>2.5756166035252983</v>
      </c>
      <c r="K18" s="279">
        <v>-2.2766213533661372E-2</v>
      </c>
      <c r="M18" s="224"/>
      <c r="Y18" s="232"/>
      <c r="Z18" s="226"/>
      <c r="AA18" s="224"/>
      <c r="AB18" s="39"/>
    </row>
    <row r="19" spans="2:28" ht="23.25" customHeight="1" x14ac:dyDescent="0.25">
      <c r="G19" s="6"/>
      <c r="H19" s="277">
        <v>9</v>
      </c>
      <c r="I19" s="274">
        <v>2.13</v>
      </c>
      <c r="J19" s="275">
        <v>2.6361006313736488</v>
      </c>
      <c r="K19" s="279">
        <v>2.348331959250638E-2</v>
      </c>
      <c r="M19" s="224"/>
      <c r="Y19" s="232"/>
      <c r="Z19" s="226"/>
      <c r="AA19" s="224"/>
      <c r="AB19" s="39"/>
    </row>
    <row r="20" spans="2:28" ht="23.25" customHeight="1" x14ac:dyDescent="0.25">
      <c r="G20" s="6"/>
      <c r="H20" s="277">
        <v>10</v>
      </c>
      <c r="I20" s="274">
        <v>2.25</v>
      </c>
      <c r="J20" s="275">
        <v>2.911055220745407</v>
      </c>
      <c r="K20" s="279">
        <v>0.10430352547978483</v>
      </c>
      <c r="M20" s="224"/>
      <c r="Y20" s="232"/>
      <c r="Z20" s="226"/>
      <c r="AA20" s="224"/>
      <c r="AB20" s="39"/>
    </row>
    <row r="21" spans="2:28" ht="23.25" customHeight="1" x14ac:dyDescent="0.25">
      <c r="G21" s="6"/>
      <c r="H21" s="280" t="s">
        <v>371</v>
      </c>
      <c r="I21" s="281">
        <v>0.11940298507462699</v>
      </c>
      <c r="J21" s="282">
        <v>2.7518041338240984E-2</v>
      </c>
      <c r="K21" s="283">
        <v>-9.1884943736386004E-2</v>
      </c>
      <c r="M21" s="224"/>
      <c r="Y21" s="232"/>
      <c r="Z21" s="226"/>
      <c r="AA21" s="224"/>
      <c r="AB21" s="39"/>
    </row>
    <row r="22" spans="2:28" ht="23.25" customHeight="1" x14ac:dyDescent="0.25">
      <c r="H22" s="284" t="s">
        <v>425</v>
      </c>
      <c r="I22" s="285"/>
      <c r="J22" s="286" t="s">
        <v>372</v>
      </c>
      <c r="K22" s="287"/>
      <c r="M22" s="224"/>
      <c r="X22" s="2"/>
      <c r="Y22" s="2"/>
      <c r="AB22" s="39"/>
    </row>
    <row r="23" spans="2:28" ht="9" customHeight="1" x14ac:dyDescent="0.25">
      <c r="M23" s="224"/>
      <c r="X23" s="2"/>
      <c r="Y23" s="2"/>
      <c r="AB23" s="224"/>
    </row>
    <row r="24" spans="2:28" ht="16.5" customHeight="1" x14ac:dyDescent="0.25">
      <c r="B24" s="52" t="s">
        <v>126</v>
      </c>
      <c r="C24" s="52"/>
      <c r="D24" s="51"/>
      <c r="E24" s="51"/>
      <c r="F24" s="51"/>
      <c r="G24" s="51"/>
      <c r="H24" s="51"/>
      <c r="I24" s="51"/>
      <c r="J24" s="51"/>
      <c r="K24" s="51"/>
      <c r="M24" s="224"/>
      <c r="X24" s="2"/>
      <c r="Y24" s="2"/>
      <c r="AB24" s="224"/>
    </row>
    <row r="25" spans="2:28" ht="27.75" customHeight="1" x14ac:dyDescent="0.25">
      <c r="B25" s="56" t="s">
        <v>62</v>
      </c>
      <c r="C25" s="56" t="s">
        <v>98</v>
      </c>
      <c r="D25" s="56" t="s">
        <v>100</v>
      </c>
      <c r="E25" s="56" t="s">
        <v>101</v>
      </c>
      <c r="F25" s="56" t="s">
        <v>102</v>
      </c>
      <c r="G25" s="56" t="s">
        <v>103</v>
      </c>
      <c r="H25" s="56" t="s">
        <v>6</v>
      </c>
      <c r="I25" s="56" t="s">
        <v>7</v>
      </c>
      <c r="J25" s="56" t="s">
        <v>104</v>
      </c>
      <c r="K25" s="56" t="s">
        <v>69</v>
      </c>
      <c r="M25" s="224"/>
      <c r="X25" s="2"/>
      <c r="Y25" s="2"/>
      <c r="AB25" s="224"/>
    </row>
    <row r="26" spans="2:28" ht="23.25" customHeight="1" x14ac:dyDescent="0.25">
      <c r="B26" s="76" t="s">
        <v>373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67</v>
      </c>
      <c r="M26" s="224"/>
      <c r="N26" s="288" t="s">
        <v>115</v>
      </c>
      <c r="Y26" s="2"/>
    </row>
    <row r="27" spans="2:28" ht="22.5" customHeight="1" x14ac:dyDescent="0.25">
      <c r="B27" s="228" t="s">
        <v>115</v>
      </c>
      <c r="C27" s="69">
        <v>10</v>
      </c>
      <c r="D27" s="70">
        <v>6.3941862501994311E-3</v>
      </c>
      <c r="E27" s="70">
        <v>0.33491923237915433</v>
      </c>
      <c r="F27" s="70">
        <v>0.16000692098576205</v>
      </c>
      <c r="G27" s="71">
        <v>6.4230975609756094</v>
      </c>
      <c r="H27" s="72">
        <v>0.19282224609268822</v>
      </c>
      <c r="I27" s="72">
        <v>8.5006175909940183</v>
      </c>
      <c r="J27" s="73">
        <v>2.911055220745407</v>
      </c>
      <c r="K27" s="74" t="s">
        <v>66</v>
      </c>
      <c r="M27" s="224"/>
      <c r="N27" s="39" t="s">
        <v>66</v>
      </c>
      <c r="O27" s="39">
        <v>92</v>
      </c>
      <c r="Y27" s="2"/>
    </row>
    <row r="28" spans="2:28" ht="22.5" customHeight="1" x14ac:dyDescent="0.25">
      <c r="B28" s="53" t="s">
        <v>105</v>
      </c>
      <c r="C28" s="53"/>
      <c r="D28" s="67">
        <f>D27/D26-1</f>
        <v>-0.68554623837423834</v>
      </c>
      <c r="E28" s="67">
        <f t="shared" ref="E28:J28" si="0">E27/E26-1</f>
        <v>-5.9292761861213683E-2</v>
      </c>
      <c r="F28" s="67">
        <f t="shared" si="0"/>
        <v>-0.18860207893496816</v>
      </c>
      <c r="G28" s="67">
        <f t="shared" si="0"/>
        <v>-0.49698857742272307</v>
      </c>
      <c r="H28" s="67">
        <f t="shared" si="0"/>
        <v>-0.48278302813483132</v>
      </c>
      <c r="I28" s="67">
        <f t="shared" si="0"/>
        <v>-0.52781498461961185</v>
      </c>
      <c r="J28" s="67">
        <f t="shared" si="0"/>
        <v>0.29628070974992649</v>
      </c>
      <c r="K28" s="68" t="str">
        <f>J22</f>
        <v>31위/(32개사)</v>
      </c>
      <c r="M28" s="2" t="s">
        <v>179</v>
      </c>
      <c r="N28" s="289">
        <v>1.0869565217391304E-2</v>
      </c>
      <c r="O28" s="39">
        <v>1</v>
      </c>
      <c r="X28" s="2"/>
      <c r="Y28" s="2"/>
    </row>
    <row r="29" spans="2:28" ht="22.5" customHeight="1" x14ac:dyDescent="0.25">
      <c r="M29" s="2" t="s">
        <v>180</v>
      </c>
      <c r="N29" s="289">
        <v>4.3478260869565216E-2</v>
      </c>
      <c r="O29" s="39">
        <v>4</v>
      </c>
      <c r="X29" s="2"/>
      <c r="Y29" s="2"/>
    </row>
    <row r="30" spans="2:28" ht="17.25" customHeight="1" x14ac:dyDescent="0.25">
      <c r="B30" s="52" t="s">
        <v>127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114</v>
      </c>
      <c r="N30" s="289">
        <v>5.434782608695652E-2</v>
      </c>
      <c r="O30" s="39">
        <v>5</v>
      </c>
      <c r="X30" s="2"/>
      <c r="Y30" s="2"/>
    </row>
    <row r="31" spans="2:28" ht="22.5" customHeight="1" x14ac:dyDescent="0.25">
      <c r="B31" s="60"/>
      <c r="C31" s="60"/>
      <c r="M31" s="2" t="s">
        <v>181</v>
      </c>
      <c r="N31" s="289">
        <v>0.20652173913043478</v>
      </c>
      <c r="O31" s="39">
        <v>19</v>
      </c>
      <c r="X31" s="2"/>
      <c r="Y31" s="2"/>
    </row>
    <row r="32" spans="2:28" ht="22.5" customHeight="1" thickBot="1" x14ac:dyDescent="0.3">
      <c r="H32" s="195" t="s">
        <v>89</v>
      </c>
      <c r="I32" s="196" t="s">
        <v>90</v>
      </c>
      <c r="J32" s="230" t="str">
        <f>J10</f>
        <v>인천교통공사</v>
      </c>
      <c r="K32" s="197" t="s">
        <v>113</v>
      </c>
      <c r="M32" s="2" t="s">
        <v>182</v>
      </c>
      <c r="N32" s="289">
        <v>0.20652173913043478</v>
      </c>
      <c r="O32" s="39">
        <v>19</v>
      </c>
      <c r="X32" s="2"/>
      <c r="Y32" s="2"/>
    </row>
    <row r="33" spans="2:28" ht="22.5" customHeight="1" thickTop="1" x14ac:dyDescent="0.25">
      <c r="H33" s="202" t="s">
        <v>107</v>
      </c>
      <c r="I33" s="203" t="s">
        <v>67</v>
      </c>
      <c r="J33" s="204" t="s">
        <v>66</v>
      </c>
      <c r="K33" s="205"/>
      <c r="M33" s="2" t="s">
        <v>73</v>
      </c>
      <c r="N33" s="289">
        <v>0.47826086956521741</v>
      </c>
      <c r="O33" s="39">
        <v>44</v>
      </c>
      <c r="X33" s="2"/>
      <c r="Z33" s="39"/>
      <c r="AA33" s="39"/>
      <c r="AB33" s="39"/>
    </row>
    <row r="34" spans="2:28" ht="21" customHeight="1" x14ac:dyDescent="0.25">
      <c r="H34" s="198" t="s">
        <v>92</v>
      </c>
      <c r="I34" s="199">
        <v>7.2690414132638284E-2</v>
      </c>
      <c r="J34" s="200" t="s">
        <v>451</v>
      </c>
      <c r="K34" s="201">
        <v>-6.182084891524698E-2</v>
      </c>
      <c r="M34" s="2"/>
      <c r="X34" s="2"/>
      <c r="Z34" s="39"/>
      <c r="AA34" s="39"/>
      <c r="AB34" s="39"/>
    </row>
    <row r="35" spans="2:28" ht="21" customHeight="1" x14ac:dyDescent="0.25">
      <c r="H35" s="184" t="s">
        <v>93</v>
      </c>
      <c r="I35" s="176">
        <v>9.556907037358818E-2</v>
      </c>
      <c r="J35" s="185" t="s">
        <v>452</v>
      </c>
      <c r="K35" s="186">
        <v>-5.2090809504022964E-2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3" t="s">
        <v>94</v>
      </c>
      <c r="I36" s="176">
        <v>0.16188821314798726</v>
      </c>
      <c r="J36" s="185" t="s">
        <v>426</v>
      </c>
      <c r="K36" s="186">
        <v>-0.10754038706103075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3" t="s">
        <v>97</v>
      </c>
      <c r="I37" s="176">
        <v>0.22473211699971041</v>
      </c>
      <c r="J37" s="185" t="s">
        <v>453</v>
      </c>
      <c r="K37" s="186">
        <v>-1.8210377869275624E-2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7" t="s">
        <v>95</v>
      </c>
      <c r="I38" s="176">
        <v>0.23284100781928757</v>
      </c>
      <c r="J38" s="185" t="s">
        <v>453</v>
      </c>
      <c r="K38" s="186">
        <v>-2.6319268688852787E-2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8" t="s">
        <v>96</v>
      </c>
      <c r="I39" s="189">
        <v>0.21227917752678829</v>
      </c>
      <c r="J39" s="190" t="s">
        <v>454</v>
      </c>
      <c r="K39" s="191">
        <v>0.26598169203842914</v>
      </c>
      <c r="L39" s="4"/>
      <c r="M39" s="2"/>
      <c r="X39" s="2"/>
      <c r="Z39" s="39"/>
      <c r="AA39" s="39"/>
      <c r="AB39" s="39"/>
    </row>
    <row r="40" spans="2:28" ht="22.5" customHeight="1" x14ac:dyDescent="0.25">
      <c r="L40" s="4"/>
      <c r="M40" s="2"/>
      <c r="X40" s="2"/>
      <c r="Z40" s="39"/>
      <c r="AA40" s="39"/>
      <c r="AB40" s="39"/>
    </row>
    <row r="41" spans="2:28" ht="18" customHeight="1" x14ac:dyDescent="0.25">
      <c r="B41" s="52" t="s">
        <v>128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 x14ac:dyDescent="0.25">
      <c r="B42" s="56" t="s">
        <v>62</v>
      </c>
      <c r="C42" s="56" t="s">
        <v>99</v>
      </c>
      <c r="D42" s="56" t="s">
        <v>100</v>
      </c>
      <c r="E42" s="56" t="s">
        <v>101</v>
      </c>
      <c r="F42" s="56" t="s">
        <v>102</v>
      </c>
      <c r="G42" s="56" t="s">
        <v>103</v>
      </c>
      <c r="H42" s="56" t="s">
        <v>6</v>
      </c>
      <c r="I42" s="56" t="s">
        <v>7</v>
      </c>
      <c r="J42" s="56" t="s">
        <v>104</v>
      </c>
      <c r="K42" s="56" t="s">
        <v>69</v>
      </c>
      <c r="L42" s="4"/>
      <c r="M42" s="2"/>
      <c r="N42" s="39" t="s">
        <v>121</v>
      </c>
      <c r="X42" s="2"/>
      <c r="Z42" s="39"/>
      <c r="AA42" s="39"/>
      <c r="AB42" s="39"/>
    </row>
    <row r="43" spans="2:28" ht="22.5" customHeight="1" x14ac:dyDescent="0.25">
      <c r="B43" s="227" t="s">
        <v>115</v>
      </c>
      <c r="C43" s="77">
        <v>1</v>
      </c>
      <c r="D43" s="78">
        <v>2.057269067290602E-2</v>
      </c>
      <c r="E43" s="78">
        <v>0.34374580940378929</v>
      </c>
      <c r="F43" s="78">
        <v>0.15275624107351268</v>
      </c>
      <c r="G43" s="79">
        <v>7.0414749999999984</v>
      </c>
      <c r="H43" s="80">
        <v>1.7757821677976517</v>
      </c>
      <c r="I43" s="80">
        <v>24.354279991276986</v>
      </c>
      <c r="J43" s="81">
        <v>2.8045954015173606</v>
      </c>
      <c r="K43" s="83" t="s">
        <v>73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 x14ac:dyDescent="0.25">
      <c r="B44" s="228" t="s">
        <v>115</v>
      </c>
      <c r="C44" s="69">
        <v>2</v>
      </c>
      <c r="D44" s="70">
        <v>1.3077449669128485E-2</v>
      </c>
      <c r="E44" s="70">
        <v>0.31583311265529629</v>
      </c>
      <c r="F44" s="70">
        <v>0.11676489800974305</v>
      </c>
      <c r="G44" s="71">
        <v>5.1817380952380958</v>
      </c>
      <c r="H44" s="72">
        <v>1.7767890954434795</v>
      </c>
      <c r="I44" s="72">
        <v>6.9052574226792611</v>
      </c>
      <c r="J44" s="73">
        <v>3.1150501870272995</v>
      </c>
      <c r="K44" s="74" t="s">
        <v>181</v>
      </c>
      <c r="M44" s="2"/>
      <c r="N44" s="39">
        <v>3</v>
      </c>
      <c r="X44" s="2"/>
      <c r="Z44" s="39"/>
      <c r="AA44" s="39"/>
      <c r="AB44" s="39"/>
    </row>
    <row r="45" spans="2:28" ht="22.5" customHeight="1" x14ac:dyDescent="0.25">
      <c r="B45" s="228" t="s">
        <v>115</v>
      </c>
      <c r="C45" s="69">
        <v>3</v>
      </c>
      <c r="D45" s="70">
        <v>6.7154994010393751E-3</v>
      </c>
      <c r="E45" s="70">
        <v>0.32147263650432545</v>
      </c>
      <c r="F45" s="70">
        <v>0.13138549032905009</v>
      </c>
      <c r="G45" s="71">
        <v>5.4727857142857159</v>
      </c>
      <c r="H45" s="72">
        <v>2.3093105330247554</v>
      </c>
      <c r="I45" s="72">
        <v>10.099589072806065</v>
      </c>
      <c r="J45" s="73">
        <v>3.0495247730103689</v>
      </c>
      <c r="K45" s="74" t="s">
        <v>66</v>
      </c>
      <c r="M45" s="2"/>
      <c r="N45" s="39">
        <v>2</v>
      </c>
      <c r="X45" s="2"/>
      <c r="Z45" s="39"/>
      <c r="AA45" s="39"/>
      <c r="AB45" s="39"/>
    </row>
    <row r="46" spans="2:28" ht="22.5" customHeight="1" x14ac:dyDescent="0.25">
      <c r="B46" s="228" t="s">
        <v>115</v>
      </c>
      <c r="C46" s="69">
        <v>4</v>
      </c>
      <c r="D46" s="70">
        <v>5.8640510963020222E-3</v>
      </c>
      <c r="E46" s="70">
        <v>0.32058882369260816</v>
      </c>
      <c r="F46" s="70">
        <v>0.14317613548391148</v>
      </c>
      <c r="G46" s="71">
        <v>5.7066904761904755</v>
      </c>
      <c r="H46" s="72">
        <v>2.7534198709952973</v>
      </c>
      <c r="I46" s="72">
        <v>10.46061857880054</v>
      </c>
      <c r="J46" s="73">
        <v>2.9995648300926314</v>
      </c>
      <c r="K46" s="74" t="s">
        <v>66</v>
      </c>
      <c r="M46" s="2"/>
      <c r="N46" s="39">
        <v>2</v>
      </c>
      <c r="X46" s="2"/>
      <c r="Z46" s="39"/>
      <c r="AA46" s="39"/>
      <c r="AB46" s="39"/>
    </row>
    <row r="47" spans="2:28" ht="22.5" customHeight="1" x14ac:dyDescent="0.25">
      <c r="B47" s="228" t="s">
        <v>115</v>
      </c>
      <c r="C47" s="69">
        <v>5</v>
      </c>
      <c r="D47" s="70">
        <v>5.9971578903077576E-3</v>
      </c>
      <c r="E47" s="70">
        <v>0.32133557638776294</v>
      </c>
      <c r="F47" s="70">
        <v>0.14126915760001574</v>
      </c>
      <c r="G47" s="71">
        <v>6.1050975609756115</v>
      </c>
      <c r="H47" s="72">
        <v>2.62679282883165</v>
      </c>
      <c r="I47" s="72">
        <v>11.591983773427375</v>
      </c>
      <c r="J47" s="73">
        <v>2.9405278692767007</v>
      </c>
      <c r="K47" s="74" t="s">
        <v>66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8" t="s">
        <v>115</v>
      </c>
      <c r="C48" s="69">
        <v>6</v>
      </c>
      <c r="D48" s="70">
        <v>6.3840124853289607E-3</v>
      </c>
      <c r="E48" s="70">
        <v>0.32132295285950085</v>
      </c>
      <c r="F48" s="70">
        <v>0.13883263992114853</v>
      </c>
      <c r="G48" s="71">
        <v>6.9582051282051252</v>
      </c>
      <c r="H48" s="72">
        <v>0.16704685347268503</v>
      </c>
      <c r="I48" s="72">
        <v>9.4444114782119293</v>
      </c>
      <c r="J48" s="73">
        <v>2.8006524896899134</v>
      </c>
      <c r="K48" s="74" t="s">
        <v>68</v>
      </c>
      <c r="M48" s="2"/>
      <c r="N48" s="39">
        <v>1</v>
      </c>
      <c r="X48" s="2"/>
      <c r="Z48" s="39"/>
      <c r="AA48" s="39"/>
      <c r="AB48" s="39"/>
    </row>
    <row r="49" spans="2:28" ht="22.5" customHeight="1" x14ac:dyDescent="0.25">
      <c r="B49" s="228" t="s">
        <v>115</v>
      </c>
      <c r="C49" s="69">
        <v>7</v>
      </c>
      <c r="D49" s="70">
        <v>7.5029169810482159E-3</v>
      </c>
      <c r="E49" s="70">
        <v>0.32505409616419206</v>
      </c>
      <c r="F49" s="70">
        <v>0.13343836610252494</v>
      </c>
      <c r="G49" s="71">
        <v>7.5966153846153839</v>
      </c>
      <c r="H49" s="72">
        <v>0.19131550052743709</v>
      </c>
      <c r="I49" s="72">
        <v>9.3383780937273997</v>
      </c>
      <c r="J49" s="73">
        <v>2.6652937174200759</v>
      </c>
      <c r="K49" s="74" t="s">
        <v>68</v>
      </c>
      <c r="M49" s="2"/>
      <c r="N49" s="39">
        <v>1</v>
      </c>
      <c r="X49" s="2"/>
      <c r="Z49" s="39"/>
      <c r="AA49" s="39"/>
      <c r="AB49" s="39"/>
    </row>
    <row r="50" spans="2:28" ht="22.5" customHeight="1" x14ac:dyDescent="0.25">
      <c r="B50" s="228" t="s">
        <v>115</v>
      </c>
      <c r="C50" s="69">
        <v>8</v>
      </c>
      <c r="D50" s="70">
        <v>9.1018999877047028E-3</v>
      </c>
      <c r="E50" s="70">
        <v>0.32794107223788621</v>
      </c>
      <c r="F50" s="70">
        <v>0.12507871223729042</v>
      </c>
      <c r="G50" s="71">
        <v>8.0040000000000013</v>
      </c>
      <c r="H50" s="72">
        <v>0.10428033269153598</v>
      </c>
      <c r="I50" s="72">
        <v>9.8675819491986623</v>
      </c>
      <c r="J50" s="73">
        <v>2.5756166035252983</v>
      </c>
      <c r="K50" s="74" t="s">
        <v>68</v>
      </c>
      <c r="M50" s="2"/>
      <c r="N50" s="39">
        <v>1</v>
      </c>
      <c r="X50" s="2"/>
      <c r="Z50" s="39"/>
      <c r="AA50" s="39"/>
      <c r="AB50" s="39"/>
    </row>
    <row r="51" spans="2:28" ht="22.5" customHeight="1" x14ac:dyDescent="0.25">
      <c r="B51" s="228" t="s">
        <v>115</v>
      </c>
      <c r="C51" s="69">
        <v>9</v>
      </c>
      <c r="D51" s="70">
        <v>7.4099094936522572E-3</v>
      </c>
      <c r="E51" s="70">
        <v>0.328965863180468</v>
      </c>
      <c r="F51" s="70">
        <v>0.1361779640688647</v>
      </c>
      <c r="G51" s="71">
        <v>7.6928157894736842</v>
      </c>
      <c r="H51" s="72">
        <v>0.12365704184064842</v>
      </c>
      <c r="I51" s="72">
        <v>8.3290002491663522</v>
      </c>
      <c r="J51" s="73">
        <v>2.6361006313736488</v>
      </c>
      <c r="K51" s="74" t="s">
        <v>68</v>
      </c>
      <c r="M51" s="2"/>
      <c r="N51" s="39">
        <v>1</v>
      </c>
      <c r="X51" s="2"/>
      <c r="Z51" s="39"/>
      <c r="AA51" s="39"/>
      <c r="AB51" s="39"/>
    </row>
    <row r="52" spans="2:28" ht="22.5" customHeight="1" x14ac:dyDescent="0.25">
      <c r="B52" s="228" t="s">
        <v>115</v>
      </c>
      <c r="C52" s="69">
        <v>10</v>
      </c>
      <c r="D52" s="70">
        <v>6.3941862501994311E-3</v>
      </c>
      <c r="E52" s="70">
        <v>0.33491923237915433</v>
      </c>
      <c r="F52" s="70">
        <v>0.16000692098576205</v>
      </c>
      <c r="G52" s="71">
        <v>6.4230975609756094</v>
      </c>
      <c r="H52" s="72">
        <v>0.19282224609268822</v>
      </c>
      <c r="I52" s="72">
        <v>8.5006175909940183</v>
      </c>
      <c r="J52" s="73">
        <v>2.911055220745407</v>
      </c>
      <c r="K52" s="74" t="s">
        <v>450</v>
      </c>
      <c r="M52" s="2"/>
      <c r="N52" s="39">
        <v>2</v>
      </c>
      <c r="X52" s="2"/>
      <c r="Z52" s="39"/>
      <c r="AA52" s="39"/>
      <c r="AB52" s="39"/>
    </row>
    <row r="53" spans="2:28" ht="25.5" customHeight="1" x14ac:dyDescent="0.25">
      <c r="B53" s="53" t="s">
        <v>105</v>
      </c>
      <c r="C53" s="53"/>
      <c r="D53" s="67" cm="1">
        <f t="array" aca="1" ref="D53" ca="1">(INDIRECT(ADDRESS(ROW()-1,COLUMN()))/INDIRECT(ADDRESS(ROW()-2,COLUMN())))-1</f>
        <v>-0.13707633599613478</v>
      </c>
      <c r="E53" s="67" cm="1">
        <f t="array" aca="1" ref="E53" ca="1">(INDIRECT(ADDRESS(ROW()-1,COLUMN()))/INDIRECT(ADDRESS(ROW()-2,COLUMN())))-1</f>
        <v>1.8097224864393802E-2</v>
      </c>
      <c r="F53" s="67" cm="1">
        <f t="array" aca="1" ref="F53" ca="1">(INDIRECT(ADDRESS(ROW()-1,COLUMN()))/INDIRECT(ADDRESS(ROW()-2,COLUMN())))-1</f>
        <v>0.17498394163718833</v>
      </c>
      <c r="G53" s="67" cm="1">
        <f t="array" aca="1" ref="G53" ca="1">(INDIRECT(ADDRESS(ROW()-1,COLUMN()))/INDIRECT(ADDRESS(ROW()-2,COLUMN())))-1</f>
        <v>-0.16505246755491909</v>
      </c>
      <c r="H53" s="67" cm="1">
        <f t="array" aca="1" ref="H53" ca="1">(INDIRECT(ADDRESS(ROW()-1,COLUMN()))/INDIRECT(ADDRESS(ROW()-2,COLUMN())))-1</f>
        <v>0.55933089796188118</v>
      </c>
      <c r="I53" s="67" cm="1">
        <f t="array" aca="1" ref="I53" ca="1">(INDIRECT(ADDRESS(ROW()-1,COLUMN()))/INDIRECT(ADDRESS(ROW()-2,COLUMN())))-1</f>
        <v>2.0604794896583511E-2</v>
      </c>
      <c r="J53" s="67" cm="1">
        <f t="array" aca="1" ref="J53" ca="1">(INDIRECT(ADDRESS(ROW()-1,COLUMN()))/INDIRECT(ADDRESS(ROW()-2,COLUMN())))-1</f>
        <v>0.10430352547978483</v>
      </c>
      <c r="K53" s="75" t="str" cm="1">
        <f t="array" aca="1" ref="K53" ca="1">_xlfn.IFS(N53=0,"등급유지",N53&gt;0,N53&amp;"등급 상승",N53&lt;0,N53&amp;"등급 하락")</f>
        <v>1등급 상승</v>
      </c>
      <c r="M53" s="234"/>
      <c r="N53" s="39" cm="1">
        <f t="array" aca="1" ref="N53" ca="1">(INDIRECT(ADDRESS(ROW()-1,COLUMN()))-INDIRECT(ADDRESS(ROW()-2,COLUMN())))</f>
        <v>1</v>
      </c>
      <c r="O53" s="39" t="s">
        <v>122</v>
      </c>
      <c r="X53" s="233"/>
      <c r="Z53" s="225"/>
      <c r="AA53" s="39"/>
      <c r="AB53" s="39"/>
    </row>
    <row r="54" spans="2:28" ht="25.5" customHeight="1" x14ac:dyDescent="0.25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34"/>
      <c r="N54" s="2"/>
      <c r="O54" s="2"/>
      <c r="X54" s="233"/>
      <c r="Z54" s="225"/>
      <c r="AA54" s="39"/>
      <c r="AB54" s="39"/>
    </row>
    <row r="55" spans="2:28" ht="18" customHeight="1" x14ac:dyDescent="0.25">
      <c r="B55" s="52" t="s">
        <v>129</v>
      </c>
      <c r="C55" s="52"/>
      <c r="D55" s="51"/>
      <c r="E55" s="51"/>
      <c r="F55" s="51"/>
      <c r="G55" s="51"/>
      <c r="H55" s="51"/>
      <c r="I55" s="51"/>
      <c r="J55" s="51"/>
      <c r="K55" s="51"/>
      <c r="M55" s="234"/>
      <c r="X55" s="233"/>
      <c r="Z55" s="225"/>
      <c r="AA55" s="39"/>
      <c r="AB55" s="39"/>
    </row>
    <row r="56" spans="2:28" ht="21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34"/>
      <c r="X56" s="233"/>
      <c r="Z56" s="225"/>
      <c r="AA56" s="39"/>
      <c r="AB56" s="39"/>
    </row>
    <row r="57" spans="2:28" ht="25.5" customHeight="1" x14ac:dyDescent="0.25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34"/>
      <c r="N57" s="233"/>
      <c r="P57" s="225"/>
      <c r="AA57" s="40"/>
    </row>
    <row r="58" spans="2:28" ht="25.5" customHeight="1" x14ac:dyDescent="0.25">
      <c r="B58" s="48"/>
      <c r="C58" s="48"/>
      <c r="D58" s="49"/>
      <c r="M58" s="234"/>
      <c r="N58" s="233"/>
      <c r="P58" s="225"/>
      <c r="AA58" s="40"/>
    </row>
    <row r="59" spans="2:28" ht="25.5" customHeight="1" x14ac:dyDescent="0.25">
      <c r="B59" s="48"/>
      <c r="C59" s="48"/>
      <c r="D59" s="49"/>
      <c r="M59" s="234"/>
      <c r="N59" s="233"/>
      <c r="P59" s="225"/>
      <c r="AA59" s="40"/>
    </row>
    <row r="60" spans="2:28" ht="25.5" customHeight="1" x14ac:dyDescent="0.25">
      <c r="B60" s="48"/>
      <c r="C60" s="48"/>
      <c r="D60" s="49"/>
      <c r="M60" s="234"/>
      <c r="N60" s="233"/>
      <c r="P60" s="225"/>
      <c r="AA60" s="40"/>
    </row>
    <row r="61" spans="2:28" ht="25.5" customHeight="1" x14ac:dyDescent="0.25">
      <c r="B61" s="48"/>
      <c r="C61" s="48"/>
      <c r="D61" s="49"/>
      <c r="M61" s="234"/>
      <c r="N61" s="233"/>
      <c r="P61" s="225"/>
      <c r="AA61" s="40"/>
    </row>
    <row r="62" spans="2:28" ht="25.5" customHeight="1" x14ac:dyDescent="0.25">
      <c r="B62" s="48"/>
      <c r="C62" s="48"/>
      <c r="D62" s="49"/>
      <c r="M62" s="234"/>
      <c r="N62" s="233"/>
      <c r="P62" s="225"/>
      <c r="AA62" s="40"/>
    </row>
    <row r="63" spans="2:28" ht="25.5" customHeight="1" x14ac:dyDescent="0.25">
      <c r="B63" s="48"/>
      <c r="C63" s="48"/>
      <c r="D63" s="49"/>
      <c r="M63" s="234"/>
      <c r="N63" s="233"/>
      <c r="P63" s="225"/>
      <c r="AA63" s="40"/>
    </row>
    <row r="64" spans="2:28" ht="25.5" customHeight="1" x14ac:dyDescent="0.25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34"/>
      <c r="N64" s="233"/>
      <c r="P64" s="225"/>
      <c r="AA64" s="40"/>
    </row>
    <row r="65" spans="2:27" ht="25.5" customHeight="1" x14ac:dyDescent="0.25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34"/>
      <c r="N65" s="233"/>
      <c r="P65" s="225"/>
      <c r="AA65" s="40"/>
    </row>
    <row r="66" spans="2:27" ht="25.5" customHeight="1" thickBot="1" x14ac:dyDescent="0.3">
      <c r="B66" s="206" t="s">
        <v>89</v>
      </c>
      <c r="C66" s="207" t="s">
        <v>120</v>
      </c>
      <c r="D66" s="207" t="s">
        <v>117</v>
      </c>
      <c r="E66" s="207" t="s">
        <v>116</v>
      </c>
      <c r="F66" s="207" t="s">
        <v>118</v>
      </c>
      <c r="G66" s="207" t="s">
        <v>119</v>
      </c>
      <c r="H66" s="207" t="s">
        <v>172</v>
      </c>
      <c r="I66" s="207" t="s">
        <v>172</v>
      </c>
      <c r="J66" s="207" t="s">
        <v>172</v>
      </c>
      <c r="K66" s="208" t="s">
        <v>172</v>
      </c>
      <c r="M66" s="290">
        <v>1</v>
      </c>
      <c r="N66" s="291">
        <v>2</v>
      </c>
      <c r="O66" s="291">
        <v>3</v>
      </c>
      <c r="P66" s="290">
        <v>4</v>
      </c>
      <c r="Q66" s="291">
        <v>5</v>
      </c>
      <c r="R66" s="291"/>
      <c r="S66" s="290"/>
      <c r="T66" s="291"/>
      <c r="U66" s="235"/>
      <c r="AA66" s="40"/>
    </row>
    <row r="67" spans="2:27" ht="25.5" customHeight="1" thickTop="1" x14ac:dyDescent="0.25">
      <c r="B67" s="211" t="s">
        <v>107</v>
      </c>
      <c r="C67" s="212" t="s">
        <v>67</v>
      </c>
      <c r="D67" s="213" t="s">
        <v>66</v>
      </c>
      <c r="E67" s="213" t="s">
        <v>66</v>
      </c>
      <c r="F67" s="213" t="s">
        <v>68</v>
      </c>
      <c r="G67" s="213" t="s">
        <v>68</v>
      </c>
      <c r="H67" s="213" t="s">
        <v>172</v>
      </c>
      <c r="I67" s="213" t="s">
        <v>172</v>
      </c>
      <c r="J67" s="213" t="s">
        <v>172</v>
      </c>
      <c r="K67" s="213" t="s">
        <v>172</v>
      </c>
      <c r="M67" s="290" t="s">
        <v>120</v>
      </c>
      <c r="N67" s="290" t="s">
        <v>117</v>
      </c>
      <c r="O67" s="290" t="s">
        <v>116</v>
      </c>
      <c r="P67" s="290" t="s">
        <v>118</v>
      </c>
      <c r="Q67" s="290" t="s">
        <v>119</v>
      </c>
      <c r="R67" s="290"/>
      <c r="S67" s="290"/>
      <c r="T67" s="290"/>
      <c r="U67" s="234" t="str">
        <f t="shared" ref="U67" si="1">K66</f>
        <v/>
      </c>
      <c r="AA67" s="40"/>
    </row>
    <row r="68" spans="2:27" ht="25.5" customHeight="1" x14ac:dyDescent="0.25">
      <c r="B68" s="209" t="s">
        <v>92</v>
      </c>
      <c r="C68" s="199" t="s">
        <v>370</v>
      </c>
      <c r="D68" s="199" t="s">
        <v>370</v>
      </c>
      <c r="E68" s="199" t="s">
        <v>455</v>
      </c>
      <c r="F68" s="199" t="s">
        <v>370</v>
      </c>
      <c r="G68" s="199" t="s">
        <v>370</v>
      </c>
      <c r="H68" s="199" t="s">
        <v>172</v>
      </c>
      <c r="I68" s="199" t="s">
        <v>172</v>
      </c>
      <c r="J68" s="199" t="s">
        <v>172</v>
      </c>
      <c r="K68" s="210" t="s">
        <v>172</v>
      </c>
      <c r="M68" s="234"/>
      <c r="N68" s="233"/>
      <c r="P68" s="225"/>
      <c r="AA68" s="40"/>
    </row>
    <row r="69" spans="2:27" ht="25.5" customHeight="1" x14ac:dyDescent="0.25">
      <c r="B69" s="175" t="s">
        <v>93</v>
      </c>
      <c r="C69" s="177" t="s">
        <v>370</v>
      </c>
      <c r="D69" s="177" t="s">
        <v>456</v>
      </c>
      <c r="E69" s="177" t="s">
        <v>457</v>
      </c>
      <c r="F69" s="177" t="s">
        <v>370</v>
      </c>
      <c r="G69" s="177" t="s">
        <v>370</v>
      </c>
      <c r="H69" s="177" t="s">
        <v>172</v>
      </c>
      <c r="I69" s="177" t="s">
        <v>172</v>
      </c>
      <c r="J69" s="177" t="s">
        <v>172</v>
      </c>
      <c r="K69" s="178" t="s">
        <v>172</v>
      </c>
      <c r="M69" s="292">
        <v>0</v>
      </c>
      <c r="N69" s="292">
        <v>0</v>
      </c>
      <c r="O69" s="292">
        <v>3.0303030303030304E-2</v>
      </c>
      <c r="P69" s="292">
        <v>0</v>
      </c>
      <c r="Q69" s="292">
        <v>0</v>
      </c>
      <c r="R69" s="292"/>
      <c r="S69" s="292"/>
      <c r="T69" s="292"/>
      <c r="AA69" s="40"/>
    </row>
    <row r="70" spans="2:27" ht="25.5" customHeight="1" x14ac:dyDescent="0.25">
      <c r="B70" s="174" t="s">
        <v>94</v>
      </c>
      <c r="C70" s="177" t="s">
        <v>458</v>
      </c>
      <c r="D70" s="177" t="s">
        <v>459</v>
      </c>
      <c r="E70" s="177" t="s">
        <v>455</v>
      </c>
      <c r="F70" s="177" t="s">
        <v>370</v>
      </c>
      <c r="G70" s="177" t="s">
        <v>370</v>
      </c>
      <c r="H70" s="177" t="s">
        <v>172</v>
      </c>
      <c r="I70" s="177" t="s">
        <v>172</v>
      </c>
      <c r="J70" s="177" t="s">
        <v>172</v>
      </c>
      <c r="K70" s="178" t="s">
        <v>172</v>
      </c>
      <c r="M70" s="292">
        <v>0</v>
      </c>
      <c r="N70" s="292">
        <v>9.5238095238095233E-2</v>
      </c>
      <c r="O70" s="292">
        <v>6.0606060606060608E-2</v>
      </c>
      <c r="P70" s="292">
        <v>0</v>
      </c>
      <c r="Q70" s="292">
        <v>0</v>
      </c>
      <c r="R70" s="292"/>
      <c r="S70" s="292"/>
      <c r="T70" s="292"/>
      <c r="AA70" s="40"/>
    </row>
    <row r="71" spans="2:27" ht="25.5" customHeight="1" x14ac:dyDescent="0.25">
      <c r="B71" s="174" t="s">
        <v>97</v>
      </c>
      <c r="C71" s="177" t="s">
        <v>458</v>
      </c>
      <c r="D71" s="177" t="s">
        <v>460</v>
      </c>
      <c r="E71" s="177" t="s">
        <v>461</v>
      </c>
      <c r="F71" s="177" t="s">
        <v>459</v>
      </c>
      <c r="G71" s="177" t="s">
        <v>462</v>
      </c>
      <c r="H71" s="177" t="s">
        <v>172</v>
      </c>
      <c r="I71" s="177" t="s">
        <v>172</v>
      </c>
      <c r="J71" s="177" t="s">
        <v>172</v>
      </c>
      <c r="K71" s="178" t="s">
        <v>172</v>
      </c>
      <c r="M71" s="292">
        <v>0.375</v>
      </c>
      <c r="N71" s="292">
        <v>4.7619047619047616E-2</v>
      </c>
      <c r="O71" s="292">
        <v>3.0303030303030304E-2</v>
      </c>
      <c r="P71" s="292">
        <v>0</v>
      </c>
      <c r="Q71" s="292">
        <v>0</v>
      </c>
      <c r="R71" s="292"/>
      <c r="S71" s="292"/>
      <c r="T71" s="292"/>
      <c r="AA71" s="40"/>
    </row>
    <row r="72" spans="2:27" ht="25.5" customHeight="1" x14ac:dyDescent="0.25">
      <c r="B72" s="179" t="s">
        <v>95</v>
      </c>
      <c r="C72" s="177" t="s">
        <v>463</v>
      </c>
      <c r="D72" s="177" t="s">
        <v>464</v>
      </c>
      <c r="E72" s="177" t="s">
        <v>465</v>
      </c>
      <c r="F72" s="177" t="s">
        <v>466</v>
      </c>
      <c r="G72" s="177" t="s">
        <v>467</v>
      </c>
      <c r="H72" s="177" t="s">
        <v>172</v>
      </c>
      <c r="I72" s="177" t="s">
        <v>172</v>
      </c>
      <c r="J72" s="177" t="s">
        <v>172</v>
      </c>
      <c r="K72" s="178" t="s">
        <v>172</v>
      </c>
      <c r="M72" s="292">
        <v>0.375</v>
      </c>
      <c r="N72" s="292">
        <v>0.2857142857142857</v>
      </c>
      <c r="O72" s="292">
        <v>0.24242424242424243</v>
      </c>
      <c r="P72" s="292">
        <v>5.2631578947368418E-2</v>
      </c>
      <c r="Q72" s="292">
        <v>9.0909090909090912E-2</v>
      </c>
      <c r="R72" s="292"/>
      <c r="S72" s="292"/>
      <c r="T72" s="292"/>
      <c r="AA72" s="40"/>
    </row>
    <row r="73" spans="2:27" ht="25.5" customHeight="1" x14ac:dyDescent="0.25">
      <c r="B73" s="180" t="s">
        <v>96</v>
      </c>
      <c r="C73" s="181" t="s">
        <v>463</v>
      </c>
      <c r="D73" s="181" t="s">
        <v>468</v>
      </c>
      <c r="E73" s="181" t="s">
        <v>469</v>
      </c>
      <c r="F73" s="181" t="s">
        <v>470</v>
      </c>
      <c r="G73" s="181" t="s">
        <v>471</v>
      </c>
      <c r="H73" s="181" t="s">
        <v>172</v>
      </c>
      <c r="I73" s="181" t="s">
        <v>172</v>
      </c>
      <c r="J73" s="181" t="s">
        <v>172</v>
      </c>
      <c r="K73" s="182" t="s">
        <v>172</v>
      </c>
      <c r="M73" s="292">
        <v>0.125</v>
      </c>
      <c r="N73" s="292">
        <v>0.23809523809523808</v>
      </c>
      <c r="O73" s="292">
        <v>0.18181818181818182</v>
      </c>
      <c r="P73" s="292">
        <v>0.26315789473684209</v>
      </c>
      <c r="Q73" s="292">
        <v>0.18181818181818182</v>
      </c>
      <c r="R73" s="292"/>
      <c r="S73" s="292"/>
      <c r="T73" s="292"/>
      <c r="AA73" s="40"/>
    </row>
    <row r="74" spans="2:27" ht="15.75" customHeight="1" x14ac:dyDescent="0.25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2">
        <v>0.125</v>
      </c>
      <c r="N74" s="292">
        <v>0.33333333333333331</v>
      </c>
      <c r="O74" s="292">
        <v>0.45454545454545453</v>
      </c>
      <c r="P74" s="292">
        <v>0.68421052631578949</v>
      </c>
      <c r="Q74" s="292">
        <v>0.72727272727272729</v>
      </c>
      <c r="R74" s="292"/>
      <c r="S74" s="292"/>
      <c r="T74" s="292"/>
      <c r="AA74" s="40"/>
    </row>
    <row r="75" spans="2:27" ht="17.25" customHeight="1" x14ac:dyDescent="0.25">
      <c r="B75" s="52" t="s">
        <v>130</v>
      </c>
      <c r="C75" s="52"/>
      <c r="D75" s="51"/>
      <c r="E75" s="51"/>
      <c r="F75" s="51"/>
      <c r="G75" s="51"/>
      <c r="H75" s="51"/>
      <c r="I75" s="51"/>
      <c r="J75" s="51"/>
      <c r="K75" s="51"/>
      <c r="M75" s="234"/>
      <c r="N75" s="233"/>
      <c r="P75" s="225"/>
      <c r="AA75" s="40"/>
    </row>
    <row r="76" spans="2:27" ht="30.75" customHeight="1" x14ac:dyDescent="0.25">
      <c r="B76" s="56" t="s">
        <v>72</v>
      </c>
      <c r="C76" s="56" t="s">
        <v>99</v>
      </c>
      <c r="D76" s="56" t="s">
        <v>100</v>
      </c>
      <c r="E76" s="56" t="s">
        <v>101</v>
      </c>
      <c r="F76" s="56" t="s">
        <v>102</v>
      </c>
      <c r="G76" s="56" t="s">
        <v>103</v>
      </c>
      <c r="H76" s="56" t="s">
        <v>6</v>
      </c>
      <c r="I76" s="56" t="s">
        <v>7</v>
      </c>
      <c r="J76" s="56" t="s">
        <v>104</v>
      </c>
      <c r="K76" s="56" t="s">
        <v>106</v>
      </c>
      <c r="M76" s="234"/>
      <c r="N76" s="233"/>
      <c r="P76" s="225"/>
      <c r="AA76" s="40"/>
    </row>
    <row r="77" spans="2:27" ht="18.75" customHeight="1" x14ac:dyDescent="0.25">
      <c r="B77" s="87" t="s">
        <v>120</v>
      </c>
      <c r="C77" s="66">
        <v>1</v>
      </c>
      <c r="D77" s="88">
        <v>1.5686309412797046E-2</v>
      </c>
      <c r="E77" s="88">
        <v>0.32690746341136717</v>
      </c>
      <c r="F77" s="88">
        <v>8.4217937993772141E-2</v>
      </c>
      <c r="G77" s="89">
        <v>4.2476666666666665</v>
      </c>
      <c r="H77" s="90">
        <v>0.11861681407573542</v>
      </c>
      <c r="I77" s="90">
        <v>6.595094862610889</v>
      </c>
      <c r="J77" s="91">
        <v>3.01950778183777</v>
      </c>
      <c r="K77" s="74"/>
      <c r="M77" s="234"/>
      <c r="N77" s="233"/>
      <c r="P77" s="225"/>
      <c r="AA77" s="40"/>
    </row>
    <row r="78" spans="2:27" ht="18.75" customHeight="1" x14ac:dyDescent="0.25">
      <c r="B78" s="87" t="s">
        <v>120</v>
      </c>
      <c r="C78" s="66">
        <v>2</v>
      </c>
      <c r="D78" s="88">
        <v>1.5421482195136584E-2</v>
      </c>
      <c r="E78" s="88">
        <v>0.28541376026523191</v>
      </c>
      <c r="F78" s="88">
        <v>6.5990367355220306E-2</v>
      </c>
      <c r="G78" s="89">
        <v>2.9756666666666667</v>
      </c>
      <c r="H78" s="90">
        <v>0.9040517923151592</v>
      </c>
      <c r="I78" s="90">
        <v>2.6634340228686124</v>
      </c>
      <c r="J78" s="91">
        <v>3.3499727611951124</v>
      </c>
      <c r="K78" s="74"/>
      <c r="M78" s="234"/>
      <c r="N78" s="233"/>
      <c r="P78" s="225"/>
      <c r="AA78" s="40"/>
    </row>
    <row r="79" spans="2:27" ht="18.75" customHeight="1" x14ac:dyDescent="0.25">
      <c r="B79" s="87" t="s">
        <v>120</v>
      </c>
      <c r="C79" s="66">
        <v>3</v>
      </c>
      <c r="D79" s="88">
        <v>6.4901245653560934E-3</v>
      </c>
      <c r="E79" s="88">
        <v>0.2857997646779557</v>
      </c>
      <c r="F79" s="88">
        <v>6.3237238462002882E-2</v>
      </c>
      <c r="G79" s="89">
        <v>2.4326666666666665</v>
      </c>
      <c r="H79" s="90">
        <v>1.5183071805347499</v>
      </c>
      <c r="I79" s="90">
        <v>1.380279255031591</v>
      </c>
      <c r="J79" s="91">
        <v>3.4389885172250412</v>
      </c>
      <c r="K79" s="74"/>
      <c r="M79" s="234"/>
      <c r="N79" s="233"/>
      <c r="P79" s="225"/>
      <c r="AA79" s="40"/>
    </row>
    <row r="80" spans="2:27" ht="18.75" customHeight="1" x14ac:dyDescent="0.25">
      <c r="B80" s="87" t="s">
        <v>120</v>
      </c>
      <c r="C80" s="66">
        <v>4</v>
      </c>
      <c r="D80" s="88">
        <v>6.1460563852466839E-3</v>
      </c>
      <c r="E80" s="88">
        <v>0.2831041208742367</v>
      </c>
      <c r="F80" s="88">
        <v>7.464218884990334E-2</v>
      </c>
      <c r="G80" s="89">
        <v>2.6263333333333332</v>
      </c>
      <c r="H80" s="90">
        <v>2.1178752545647317</v>
      </c>
      <c r="I80" s="90">
        <v>1.1170500580478615</v>
      </c>
      <c r="J80" s="91">
        <v>3.3929807680510931</v>
      </c>
      <c r="K80" s="74"/>
      <c r="M80" s="234"/>
      <c r="N80" s="233"/>
      <c r="P80" s="225"/>
      <c r="AA80" s="40"/>
    </row>
    <row r="81" spans="2:27" ht="18.75" customHeight="1" x14ac:dyDescent="0.25">
      <c r="B81" s="87" t="s">
        <v>120</v>
      </c>
      <c r="C81" s="66">
        <v>5</v>
      </c>
      <c r="D81" s="88">
        <v>6.5133345090437299E-3</v>
      </c>
      <c r="E81" s="88">
        <v>0.2823697874890751</v>
      </c>
      <c r="F81" s="88">
        <v>7.7707145192342619E-2</v>
      </c>
      <c r="G81" s="89">
        <v>3.0486666666666671</v>
      </c>
      <c r="H81" s="90">
        <v>2.2841367285408114</v>
      </c>
      <c r="I81" s="90">
        <v>1.4762613970721785</v>
      </c>
      <c r="J81" s="91">
        <v>3.3208600531742931</v>
      </c>
      <c r="K81" s="74"/>
      <c r="M81" s="234"/>
      <c r="N81" s="233"/>
      <c r="P81" s="225"/>
      <c r="AA81" s="40"/>
    </row>
    <row r="82" spans="2:27" ht="18.75" customHeight="1" x14ac:dyDescent="0.25">
      <c r="B82" s="87" t="s">
        <v>120</v>
      </c>
      <c r="C82" s="66">
        <v>6</v>
      </c>
      <c r="D82" s="88">
        <v>7.3424026101939601E-3</v>
      </c>
      <c r="E82" s="88">
        <v>0.28636927504847948</v>
      </c>
      <c r="F82" s="88">
        <v>9.8324430018502315E-2</v>
      </c>
      <c r="G82" s="89">
        <v>3.3830000000000005</v>
      </c>
      <c r="H82" s="90">
        <v>1.3461723715567131</v>
      </c>
      <c r="I82" s="90">
        <v>1.8307944253171298</v>
      </c>
      <c r="J82" s="91">
        <v>3.2290936348447454</v>
      </c>
      <c r="K82" s="74"/>
      <c r="M82" s="234"/>
      <c r="N82" s="233"/>
      <c r="P82" s="225"/>
      <c r="AA82" s="40"/>
    </row>
    <row r="83" spans="2:27" ht="18.75" customHeight="1" x14ac:dyDescent="0.25">
      <c r="B83" s="87" t="s">
        <v>120</v>
      </c>
      <c r="C83" s="66">
        <v>7</v>
      </c>
      <c r="D83" s="88">
        <v>7.720306633193029E-3</v>
      </c>
      <c r="E83" s="88">
        <v>0.28814886044737736</v>
      </c>
      <c r="F83" s="88">
        <v>7.9384337345611025E-2</v>
      </c>
      <c r="G83" s="89">
        <v>3.8693333333333335</v>
      </c>
      <c r="H83" s="90">
        <v>1.582268020813544</v>
      </c>
      <c r="I83" s="90">
        <v>1.8911354084381056</v>
      </c>
      <c r="J83" s="91">
        <v>3.0897973104086924</v>
      </c>
      <c r="K83" s="74"/>
      <c r="M83" s="234"/>
      <c r="N83" s="233"/>
      <c r="P83" s="225"/>
      <c r="AA83" s="40"/>
    </row>
    <row r="84" spans="2:27" ht="18.75" customHeight="1" x14ac:dyDescent="0.25">
      <c r="B84" s="87" t="s">
        <v>120</v>
      </c>
      <c r="C84" s="66">
        <v>8</v>
      </c>
      <c r="D84" s="88">
        <v>8.4253400750241292E-3</v>
      </c>
      <c r="E84" s="88">
        <v>0.29624871399892294</v>
      </c>
      <c r="F84" s="88">
        <v>7.4153479990360052E-2</v>
      </c>
      <c r="G84" s="89">
        <v>4.5106666666666664</v>
      </c>
      <c r="H84" s="90">
        <v>0.62711399991847516</v>
      </c>
      <c r="I84" s="90">
        <v>2.7835059996381442</v>
      </c>
      <c r="J84" s="91">
        <v>2.9681671505436125</v>
      </c>
      <c r="K84" s="74"/>
      <c r="M84" s="234"/>
      <c r="N84" s="233"/>
      <c r="P84" s="225"/>
      <c r="AA84" s="40"/>
    </row>
    <row r="85" spans="2:27" ht="18.75" customHeight="1" x14ac:dyDescent="0.25">
      <c r="B85" s="87" t="s">
        <v>120</v>
      </c>
      <c r="C85" s="66">
        <v>9</v>
      </c>
      <c r="D85" s="88">
        <v>6.5161282744518566E-3</v>
      </c>
      <c r="E85" s="88">
        <v>0.29134293970313313</v>
      </c>
      <c r="F85" s="88">
        <v>7.9656868729386876E-2</v>
      </c>
      <c r="G85" s="89">
        <v>4.1086666666666671</v>
      </c>
      <c r="H85" s="90">
        <v>0.69585310614177043</v>
      </c>
      <c r="I85" s="90">
        <v>2.0509354707336391</v>
      </c>
      <c r="J85" s="91">
        <v>3.0770129994042348</v>
      </c>
      <c r="K85" s="74"/>
      <c r="M85" s="234"/>
      <c r="N85" s="233"/>
      <c r="P85" s="225"/>
      <c r="AA85" s="40"/>
    </row>
    <row r="86" spans="2:27" ht="18.75" customHeight="1" x14ac:dyDescent="0.25">
      <c r="B86" s="87" t="s">
        <v>120</v>
      </c>
      <c r="C86" s="66">
        <v>10</v>
      </c>
      <c r="D86" s="88">
        <v>5.345742295876278E-3</v>
      </c>
      <c r="E86" s="88">
        <v>0.30574880511823754</v>
      </c>
      <c r="F86" s="88">
        <v>0.10112133332909153</v>
      </c>
      <c r="G86" s="89">
        <v>3.5559999999999996</v>
      </c>
      <c r="H86" s="90">
        <v>0.89759385764025068</v>
      </c>
      <c r="I86" s="90">
        <v>2.9484253931347473</v>
      </c>
      <c r="J86" s="91">
        <v>3.3050007932700658</v>
      </c>
      <c r="K86" s="74" t="s">
        <v>67</v>
      </c>
      <c r="M86" s="234"/>
      <c r="N86" s="233"/>
      <c r="P86" s="225"/>
      <c r="AA86" s="40"/>
    </row>
    <row r="87" spans="2:27" ht="18.75" customHeight="1" x14ac:dyDescent="0.25">
      <c r="B87" s="87" t="s">
        <v>117</v>
      </c>
      <c r="C87" s="66">
        <v>1</v>
      </c>
      <c r="D87" s="88">
        <v>2.4091610164346206E-2</v>
      </c>
      <c r="E87" s="88">
        <v>0.33832158102636545</v>
      </c>
      <c r="F87" s="88">
        <v>0.16896801782748636</v>
      </c>
      <c r="G87" s="89">
        <v>7.011222222222222</v>
      </c>
      <c r="H87" s="90">
        <v>0.1974050097763497</v>
      </c>
      <c r="I87" s="90">
        <v>26.33489535827195</v>
      </c>
      <c r="J87" s="91">
        <v>2.6495862952920466</v>
      </c>
      <c r="K87" s="74"/>
      <c r="M87" s="234"/>
      <c r="N87" s="233"/>
      <c r="P87" s="225"/>
      <c r="AA87" s="40"/>
    </row>
    <row r="88" spans="2:27" ht="18.75" customHeight="1" x14ac:dyDescent="0.25">
      <c r="B88" s="87" t="s">
        <v>117</v>
      </c>
      <c r="C88" s="66">
        <v>2</v>
      </c>
      <c r="D88" s="88">
        <v>1.5019051661496842E-2</v>
      </c>
      <c r="E88" s="88">
        <v>0.31323669599140941</v>
      </c>
      <c r="F88" s="88">
        <v>0.14610289183100222</v>
      </c>
      <c r="G88" s="89">
        <v>5.269222222222222</v>
      </c>
      <c r="H88" s="90">
        <v>7.2434771509407511E-2</v>
      </c>
      <c r="I88" s="90">
        <v>8.8546613928932487</v>
      </c>
      <c r="J88" s="91">
        <v>2.8570952339721583</v>
      </c>
      <c r="K88" s="74"/>
      <c r="M88" s="234"/>
      <c r="N88" s="233"/>
      <c r="P88" s="225"/>
      <c r="AA88" s="40"/>
    </row>
    <row r="89" spans="2:27" ht="18.75" customHeight="1" x14ac:dyDescent="0.25">
      <c r="B89" s="87" t="s">
        <v>117</v>
      </c>
      <c r="C89" s="66">
        <v>3</v>
      </c>
      <c r="D89" s="88">
        <v>6.3747726140521354E-3</v>
      </c>
      <c r="E89" s="88">
        <v>0.32518772935151308</v>
      </c>
      <c r="F89" s="88">
        <v>0.13865654177534351</v>
      </c>
      <c r="G89" s="89">
        <v>5.5237777777777781</v>
      </c>
      <c r="H89" s="90">
        <v>6.2849252371172906E-2</v>
      </c>
      <c r="I89" s="90">
        <v>11.989419143512571</v>
      </c>
      <c r="J89" s="91">
        <v>2.8130851147306521</v>
      </c>
      <c r="K89" s="74"/>
      <c r="M89" s="234"/>
      <c r="N89" s="233"/>
      <c r="P89" s="225"/>
      <c r="AA89" s="40"/>
    </row>
    <row r="90" spans="2:27" ht="18.75" customHeight="1" x14ac:dyDescent="0.25">
      <c r="B90" s="87" t="s">
        <v>117</v>
      </c>
      <c r="C90" s="66">
        <v>4</v>
      </c>
      <c r="D90" s="88">
        <v>5.5785484619481742E-3</v>
      </c>
      <c r="E90" s="88">
        <v>0.32376866768612295</v>
      </c>
      <c r="F90" s="88">
        <v>0.13195093605126332</v>
      </c>
      <c r="G90" s="89">
        <v>5.8937777777777773</v>
      </c>
      <c r="H90" s="90">
        <v>4.9155677505329703E-2</v>
      </c>
      <c r="I90" s="90">
        <v>13.547732161142827</v>
      </c>
      <c r="J90" s="91">
        <v>2.7187843932759561</v>
      </c>
      <c r="K90" s="74"/>
      <c r="M90" s="234"/>
      <c r="N90" s="233"/>
      <c r="P90" s="225"/>
      <c r="AA90" s="40"/>
    </row>
    <row r="91" spans="2:27" ht="18.75" customHeight="1" x14ac:dyDescent="0.25">
      <c r="B91" s="87" t="s">
        <v>117</v>
      </c>
      <c r="C91" s="66">
        <v>5</v>
      </c>
      <c r="D91" s="88">
        <v>5.6453232811338652E-3</v>
      </c>
      <c r="E91" s="88">
        <v>0.32245858849213271</v>
      </c>
      <c r="F91" s="88">
        <v>0.1415170983798098</v>
      </c>
      <c r="G91" s="89">
        <v>6.0825555555555555</v>
      </c>
      <c r="H91" s="90">
        <v>3.9212846277036403E-2</v>
      </c>
      <c r="I91" s="90">
        <v>15.25379720176716</v>
      </c>
      <c r="J91" s="91">
        <v>2.7324372415333991</v>
      </c>
      <c r="K91" s="74"/>
      <c r="M91" s="234"/>
      <c r="N91" s="233"/>
      <c r="P91" s="225"/>
      <c r="AA91" s="40"/>
    </row>
    <row r="92" spans="2:27" ht="18.75" customHeight="1" x14ac:dyDescent="0.25">
      <c r="B92" s="87" t="s">
        <v>117</v>
      </c>
      <c r="C92" s="66">
        <v>6</v>
      </c>
      <c r="D92" s="88">
        <v>6.2318425782629597E-3</v>
      </c>
      <c r="E92" s="88">
        <v>0.32082143635607913</v>
      </c>
      <c r="F92" s="88">
        <v>0.13309808952750396</v>
      </c>
      <c r="G92" s="89">
        <v>6.9261250000000008</v>
      </c>
      <c r="H92" s="90">
        <v>5.6250818070791658E-2</v>
      </c>
      <c r="I92" s="90">
        <v>17.506985378032542</v>
      </c>
      <c r="J92" s="91">
        <v>2.650971248422203</v>
      </c>
      <c r="K92" s="74"/>
      <c r="M92" s="234"/>
      <c r="N92" s="233"/>
      <c r="P92" s="225"/>
      <c r="AA92" s="40"/>
    </row>
    <row r="93" spans="2:27" ht="18.75" customHeight="1" x14ac:dyDescent="0.25">
      <c r="B93" s="87" t="s">
        <v>117</v>
      </c>
      <c r="C93" s="66">
        <v>7</v>
      </c>
      <c r="D93" s="88">
        <v>8.1934185292637327E-3</v>
      </c>
      <c r="E93" s="88">
        <v>0.32463000189938596</v>
      </c>
      <c r="F93" s="88">
        <v>0.13223471586761995</v>
      </c>
      <c r="G93" s="89">
        <v>7.753222222222222</v>
      </c>
      <c r="H93" s="90">
        <v>1.5060901579455575E-2</v>
      </c>
      <c r="I93" s="90">
        <v>15.86854242665388</v>
      </c>
      <c r="J93" s="91">
        <v>2.474185847921166</v>
      </c>
      <c r="K93" s="74"/>
      <c r="M93" s="234"/>
      <c r="N93" s="233"/>
      <c r="P93" s="225"/>
      <c r="AA93" s="40"/>
    </row>
    <row r="94" spans="2:27" ht="18.75" customHeight="1" x14ac:dyDescent="0.25">
      <c r="B94" s="87" t="s">
        <v>117</v>
      </c>
      <c r="C94" s="66">
        <v>8</v>
      </c>
      <c r="D94" s="88">
        <v>1.0690661497718683E-2</v>
      </c>
      <c r="E94" s="88">
        <v>0.32519657078907477</v>
      </c>
      <c r="F94" s="88">
        <v>0.11979982484988856</v>
      </c>
      <c r="G94" s="89">
        <v>8.05822222222222</v>
      </c>
      <c r="H94" s="90">
        <v>1.2579610589767788E-2</v>
      </c>
      <c r="I94" s="90">
        <v>15.917400599586173</v>
      </c>
      <c r="J94" s="91">
        <v>2.4328581369903293</v>
      </c>
      <c r="K94" s="74"/>
      <c r="M94" s="234"/>
      <c r="N94" s="233"/>
      <c r="P94" s="225"/>
      <c r="AA94" s="40"/>
    </row>
    <row r="95" spans="2:27" ht="18.75" customHeight="1" x14ac:dyDescent="0.25">
      <c r="B95" s="87" t="s">
        <v>117</v>
      </c>
      <c r="C95" s="66">
        <v>9</v>
      </c>
      <c r="D95" s="88">
        <v>7.6005819402452848E-3</v>
      </c>
      <c r="E95" s="88">
        <v>0.32965288334457976</v>
      </c>
      <c r="F95" s="88">
        <v>0.13956722621499665</v>
      </c>
      <c r="G95" s="89">
        <v>7.2702222222222206</v>
      </c>
      <c r="H95" s="90">
        <v>2.825724168348169E-2</v>
      </c>
      <c r="I95" s="90">
        <v>9.5862692411211636</v>
      </c>
      <c r="J95" s="91">
        <v>2.490420262843287</v>
      </c>
      <c r="K95" s="74"/>
      <c r="M95" s="234"/>
      <c r="N95" s="233"/>
      <c r="P95" s="225"/>
      <c r="AA95" s="40"/>
    </row>
    <row r="96" spans="2:27" ht="18.75" customHeight="1" x14ac:dyDescent="0.25">
      <c r="B96" s="87" t="s">
        <v>117</v>
      </c>
      <c r="C96" s="66">
        <v>10</v>
      </c>
      <c r="D96" s="88">
        <v>6.9787042051466242E-3</v>
      </c>
      <c r="E96" s="88">
        <v>0.33599980375310085</v>
      </c>
      <c r="F96" s="88">
        <v>0.17833737707000522</v>
      </c>
      <c r="G96" s="89">
        <v>6.3242222222222235</v>
      </c>
      <c r="H96" s="90">
        <v>6.7954227985712864E-2</v>
      </c>
      <c r="I96" s="90">
        <v>9.9807772354015771</v>
      </c>
      <c r="J96" s="91">
        <v>2.755270823332983</v>
      </c>
      <c r="K96" s="74" t="s">
        <v>66</v>
      </c>
      <c r="M96" s="234"/>
      <c r="N96" s="233"/>
      <c r="P96" s="225"/>
      <c r="AA96" s="40"/>
    </row>
    <row r="97" spans="2:27" ht="18.75" customHeight="1" x14ac:dyDescent="0.25">
      <c r="B97" s="87" t="s">
        <v>116</v>
      </c>
      <c r="C97" s="66">
        <v>1</v>
      </c>
      <c r="D97" s="88">
        <v>1.7696039683063814E-2</v>
      </c>
      <c r="E97" s="88">
        <v>0.35879102647149785</v>
      </c>
      <c r="F97" s="88">
        <v>0.17277898434604499</v>
      </c>
      <c r="G97" s="89">
        <v>10.301692307692308</v>
      </c>
      <c r="H97" s="90">
        <v>0.45272953707253832</v>
      </c>
      <c r="I97" s="90">
        <v>27.176561194326101</v>
      </c>
      <c r="J97" s="91">
        <v>2.7758111696462797</v>
      </c>
      <c r="K97" s="74"/>
      <c r="M97" s="234"/>
      <c r="N97" s="233"/>
      <c r="P97" s="225"/>
      <c r="AA97" s="40"/>
    </row>
    <row r="98" spans="2:27" ht="18.75" customHeight="1" x14ac:dyDescent="0.25">
      <c r="B98" s="87" t="s">
        <v>116</v>
      </c>
      <c r="C98" s="66">
        <v>2</v>
      </c>
      <c r="D98" s="88">
        <v>1.0145344993436686E-2</v>
      </c>
      <c r="E98" s="88">
        <v>0.33026611774024933</v>
      </c>
      <c r="F98" s="88">
        <v>0.140535047665998</v>
      </c>
      <c r="G98" s="89">
        <v>7.2709285714285725</v>
      </c>
      <c r="H98" s="90">
        <v>0.32562579372720435</v>
      </c>
      <c r="I98" s="90">
        <v>5.1561239239128094</v>
      </c>
      <c r="J98" s="91">
        <v>3.1120482817606403</v>
      </c>
      <c r="K98" s="74"/>
      <c r="M98" s="234"/>
      <c r="N98" s="233"/>
      <c r="P98" s="225"/>
      <c r="AA98" s="40"/>
    </row>
    <row r="99" spans="2:27" ht="20.25" customHeight="1" x14ac:dyDescent="0.25">
      <c r="B99" s="87" t="s">
        <v>116</v>
      </c>
      <c r="C99" s="66">
        <v>3</v>
      </c>
      <c r="D99" s="88">
        <v>5.9195435521763925E-3</v>
      </c>
      <c r="E99" s="88">
        <v>0.33361504765003125</v>
      </c>
      <c r="F99" s="88">
        <v>0.16368148783575132</v>
      </c>
      <c r="G99" s="89">
        <v>7.5644285714285733</v>
      </c>
      <c r="H99" s="90">
        <v>0.17428276426051512</v>
      </c>
      <c r="I99" s="90">
        <v>5.8223764238624325</v>
      </c>
      <c r="J99" s="91">
        <v>3.0549963141718082</v>
      </c>
      <c r="K99" s="74"/>
      <c r="M99" s="234"/>
      <c r="N99" s="233"/>
      <c r="P99" s="225"/>
      <c r="AA99" s="40"/>
    </row>
    <row r="100" spans="2:27" ht="20.25" customHeight="1" x14ac:dyDescent="0.25">
      <c r="B100" s="87" t="s">
        <v>116</v>
      </c>
      <c r="C100" s="66">
        <v>4</v>
      </c>
      <c r="D100" s="88">
        <v>5.2538223064200447E-3</v>
      </c>
      <c r="E100" s="88">
        <v>0.32897061693154361</v>
      </c>
      <c r="F100" s="88">
        <v>0.18477837571419398</v>
      </c>
      <c r="G100" s="89">
        <v>7.7841428571428564</v>
      </c>
      <c r="H100" s="90">
        <v>0.22978389973149749</v>
      </c>
      <c r="I100" s="90">
        <v>5.5444631290051651</v>
      </c>
      <c r="J100" s="91">
        <v>3.0124517939758495</v>
      </c>
      <c r="K100" s="74"/>
      <c r="M100" s="234"/>
      <c r="N100" s="233"/>
      <c r="P100" s="225"/>
      <c r="AA100" s="40"/>
    </row>
    <row r="101" spans="2:27" ht="20.25" customHeight="1" x14ac:dyDescent="0.25">
      <c r="B101" s="87" t="s">
        <v>116</v>
      </c>
      <c r="C101" s="66">
        <v>5</v>
      </c>
      <c r="D101" s="88">
        <v>5.5718346345976317E-3</v>
      </c>
      <c r="E101" s="88">
        <v>0.33061705965451227</v>
      </c>
      <c r="F101" s="88">
        <v>0.17270577975290233</v>
      </c>
      <c r="G101" s="89">
        <v>8.5407692307692304</v>
      </c>
      <c r="H101" s="90">
        <v>0.18301519696312743</v>
      </c>
      <c r="I101" s="90">
        <v>6.6596465197086223</v>
      </c>
      <c r="J101" s="91">
        <v>2.9048580485895892</v>
      </c>
      <c r="K101" s="74"/>
      <c r="M101" s="234"/>
      <c r="N101" s="233"/>
      <c r="P101" s="225"/>
      <c r="AA101" s="40"/>
    </row>
    <row r="102" spans="2:27" ht="20.25" customHeight="1" x14ac:dyDescent="0.25">
      <c r="B102" s="87" t="s">
        <v>116</v>
      </c>
      <c r="C102" s="66">
        <v>6</v>
      </c>
      <c r="D102" s="88">
        <v>6.1794973189788979E-3</v>
      </c>
      <c r="E102" s="88">
        <v>0.33082480046695456</v>
      </c>
      <c r="F102" s="88">
        <v>0.17641200597413967</v>
      </c>
      <c r="G102" s="89">
        <v>9.6781538461538457</v>
      </c>
      <c r="H102" s="90">
        <v>0.10758355207613113</v>
      </c>
      <c r="I102" s="90">
        <v>7.11802803852542</v>
      </c>
      <c r="J102" s="91">
        <v>2.7198859618127225</v>
      </c>
      <c r="K102" s="74"/>
      <c r="M102" s="234"/>
      <c r="N102" s="233"/>
      <c r="P102" s="225"/>
      <c r="AA102" s="40"/>
    </row>
    <row r="103" spans="2:27" ht="20.25" customHeight="1" x14ac:dyDescent="0.25">
      <c r="B103" s="87" t="s">
        <v>116</v>
      </c>
      <c r="C103" s="66">
        <v>7</v>
      </c>
      <c r="D103" s="88">
        <v>7.1339225497622401E-3</v>
      </c>
      <c r="E103" s="88">
        <v>0.33606591182382584</v>
      </c>
      <c r="F103" s="88">
        <v>0.17083680389525585</v>
      </c>
      <c r="G103" s="89">
        <v>9.9688461538461546</v>
      </c>
      <c r="H103" s="90">
        <v>0.17138577395244728</v>
      </c>
      <c r="I103" s="90">
        <v>7.1767792842587301</v>
      </c>
      <c r="J103" s="91">
        <v>2.6608782311534473</v>
      </c>
      <c r="K103" s="74"/>
    </row>
    <row r="104" spans="2:27" ht="20.25" customHeight="1" x14ac:dyDescent="0.25">
      <c r="B104" s="87" t="s">
        <v>116</v>
      </c>
      <c r="C104" s="66">
        <v>8</v>
      </c>
      <c r="D104" s="88">
        <v>9.3750697851809148E-3</v>
      </c>
      <c r="E104" s="88">
        <v>0.33526239262034369</v>
      </c>
      <c r="F104" s="88">
        <v>0.16261518842436948</v>
      </c>
      <c r="G104" s="89">
        <v>10.330538461538461</v>
      </c>
      <c r="H104" s="90">
        <v>0.11778440724648061</v>
      </c>
      <c r="I104" s="90">
        <v>6.4795965270409583</v>
      </c>
      <c r="J104" s="91">
        <v>2.6051203385359818</v>
      </c>
      <c r="K104" s="74"/>
    </row>
    <row r="105" spans="2:27" ht="20.25" customHeight="1" x14ac:dyDescent="0.25">
      <c r="B105" s="87" t="s">
        <v>116</v>
      </c>
      <c r="C105" s="66">
        <v>9</v>
      </c>
      <c r="D105" s="88">
        <v>7.9214143623120344E-3</v>
      </c>
      <c r="E105" s="88">
        <v>0.3401737880654721</v>
      </c>
      <c r="F105" s="88">
        <v>0.17070290788510195</v>
      </c>
      <c r="G105" s="89">
        <v>10.039846153846154</v>
      </c>
      <c r="H105" s="90">
        <v>0.14299069038905016</v>
      </c>
      <c r="I105" s="90">
        <v>6.8868668381943623</v>
      </c>
      <c r="J105" s="91">
        <v>2.6609506828431115</v>
      </c>
      <c r="K105" s="74"/>
    </row>
    <row r="106" spans="2:27" ht="20.25" customHeight="1" x14ac:dyDescent="0.25">
      <c r="B106" s="87" t="s">
        <v>116</v>
      </c>
      <c r="C106" s="66">
        <v>10</v>
      </c>
      <c r="D106" s="88">
        <v>6.5694413974220524E-3</v>
      </c>
      <c r="E106" s="88">
        <v>0.33931500311046331</v>
      </c>
      <c r="F106" s="88">
        <v>0.19214523533748049</v>
      </c>
      <c r="G106" s="89">
        <v>8.5542857142857152</v>
      </c>
      <c r="H106" s="90">
        <v>0.24694699620519234</v>
      </c>
      <c r="I106" s="90">
        <v>7.1435496363398387</v>
      </c>
      <c r="J106" s="91">
        <v>2.9354896273592739</v>
      </c>
      <c r="K106" s="74" t="s">
        <v>66</v>
      </c>
    </row>
    <row r="107" spans="2:27" ht="20.25" customHeight="1" x14ac:dyDescent="0.25">
      <c r="B107" s="87" t="s">
        <v>118</v>
      </c>
      <c r="C107" s="66">
        <v>1</v>
      </c>
      <c r="D107" s="88">
        <v>2.2160010880569323E-2</v>
      </c>
      <c r="E107" s="88">
        <v>0.33769996855218476</v>
      </c>
      <c r="F107" s="88">
        <v>0.11440003677907724</v>
      </c>
      <c r="G107" s="89">
        <v>4.8878888888888889</v>
      </c>
      <c r="H107" s="90">
        <v>10.124115404388505</v>
      </c>
      <c r="I107" s="90">
        <v>25.955896195166627</v>
      </c>
      <c r="J107" s="91">
        <v>2.8452851302096493</v>
      </c>
      <c r="K107" s="74"/>
    </row>
    <row r="108" spans="2:27" ht="20.25" customHeight="1" x14ac:dyDescent="0.25">
      <c r="B108" s="87" t="s">
        <v>118</v>
      </c>
      <c r="C108" s="66">
        <v>2</v>
      </c>
      <c r="D108" s="88">
        <v>1.3044025808155552E-2</v>
      </c>
      <c r="E108" s="88">
        <v>0.32250147856189537</v>
      </c>
      <c r="F108" s="88">
        <v>9.0472435842263194E-2</v>
      </c>
      <c r="G108" s="89">
        <v>3.6105555555555551</v>
      </c>
      <c r="H108" s="90">
        <v>7.3353560158862425</v>
      </c>
      <c r="I108" s="90">
        <v>11.349248211876796</v>
      </c>
      <c r="J108" s="91">
        <v>3.0480401153640821</v>
      </c>
      <c r="K108" s="74"/>
    </row>
    <row r="109" spans="2:27" ht="20.25" customHeight="1" x14ac:dyDescent="0.25">
      <c r="B109" s="87" t="s">
        <v>118</v>
      </c>
      <c r="C109" s="66">
        <v>3</v>
      </c>
      <c r="D109" s="88">
        <v>7.3322588195196426E-3</v>
      </c>
      <c r="E109" s="88">
        <v>0.32990298447676886</v>
      </c>
      <c r="F109" s="88">
        <v>0.11339725773031592</v>
      </c>
      <c r="G109" s="89">
        <v>3.921555555555555</v>
      </c>
      <c r="H109" s="90">
        <v>9.7077652385000608</v>
      </c>
      <c r="I109" s="90">
        <v>19.689809558433993</v>
      </c>
      <c r="J109" s="91">
        <v>3.0106651351525433</v>
      </c>
      <c r="K109" s="74"/>
    </row>
    <row r="110" spans="2:27" ht="20.25" customHeight="1" x14ac:dyDescent="0.25">
      <c r="B110" s="87" t="s">
        <v>118</v>
      </c>
      <c r="C110" s="66">
        <v>4</v>
      </c>
      <c r="D110" s="88">
        <v>6.8856448771750451E-3</v>
      </c>
      <c r="E110" s="88">
        <v>0.33983042340315983</v>
      </c>
      <c r="F110" s="88">
        <v>0.13046756559077002</v>
      </c>
      <c r="G110" s="89">
        <v>4.5005555555555548</v>
      </c>
      <c r="H110" s="90">
        <v>11.71492906284432</v>
      </c>
      <c r="I110" s="90">
        <v>23.176176697834794</v>
      </c>
      <c r="J110" s="91">
        <v>2.9249932653310031</v>
      </c>
      <c r="K110" s="74"/>
    </row>
    <row r="111" spans="2:27" ht="20.25" customHeight="1" x14ac:dyDescent="0.25">
      <c r="B111" s="87" t="s">
        <v>118</v>
      </c>
      <c r="C111" s="66">
        <v>5</v>
      </c>
      <c r="D111" s="88">
        <v>7.1172325130470504E-3</v>
      </c>
      <c r="E111" s="88">
        <v>0.33719971427080414</v>
      </c>
      <c r="F111" s="88">
        <v>0.13357963605289691</v>
      </c>
      <c r="G111" s="89">
        <v>4.6457777777777771</v>
      </c>
      <c r="H111" s="90">
        <v>10.918734404851781</v>
      </c>
      <c r="I111" s="90">
        <v>23.206963758383161</v>
      </c>
      <c r="J111" s="91">
        <v>2.8920443940736131</v>
      </c>
      <c r="K111" s="74"/>
    </row>
    <row r="112" spans="2:27" ht="20.25" customHeight="1" x14ac:dyDescent="0.25">
      <c r="B112" s="87" t="s">
        <v>118</v>
      </c>
      <c r="C112" s="66">
        <v>6</v>
      </c>
      <c r="D112" s="88">
        <v>7.3060131076947265E-3</v>
      </c>
      <c r="E112" s="88">
        <v>0.33800687301056287</v>
      </c>
      <c r="F112" s="88">
        <v>0.1224154947361642</v>
      </c>
      <c r="G112" s="89">
        <v>5.0607500000000005</v>
      </c>
      <c r="H112" s="90">
        <v>3.6590483315359607E-2</v>
      </c>
      <c r="I112" s="90">
        <v>11.641872108170249</v>
      </c>
      <c r="J112" s="91">
        <v>2.7715818249621829</v>
      </c>
      <c r="K112" s="74"/>
    </row>
    <row r="113" spans="2:11" ht="20.25" customHeight="1" x14ac:dyDescent="0.25">
      <c r="B113" s="87" t="s">
        <v>118</v>
      </c>
      <c r="C113" s="66">
        <v>7</v>
      </c>
      <c r="D113" s="88">
        <v>8.2414633005018414E-3</v>
      </c>
      <c r="E113" s="88">
        <v>0.34416725391704212</v>
      </c>
      <c r="F113" s="88">
        <v>0.11071056527771704</v>
      </c>
      <c r="G113" s="89">
        <v>5.86</v>
      </c>
      <c r="H113" s="90">
        <v>2.228473536185931E-2</v>
      </c>
      <c r="I113" s="90">
        <v>12.178607875256112</v>
      </c>
      <c r="J113" s="91">
        <v>2.5833059788008228</v>
      </c>
      <c r="K113" s="74"/>
    </row>
    <row r="114" spans="2:11" ht="20.25" customHeight="1" x14ac:dyDescent="0.25">
      <c r="B114" s="87" t="s">
        <v>118</v>
      </c>
      <c r="C114" s="66">
        <v>8</v>
      </c>
      <c r="D114" s="88">
        <v>8.418709236829594E-3</v>
      </c>
      <c r="E114" s="88">
        <v>0.34410557852813339</v>
      </c>
      <c r="F114" s="88">
        <v>0.11286519142318198</v>
      </c>
      <c r="G114" s="89">
        <v>6.5584285714285713</v>
      </c>
      <c r="H114" s="90">
        <v>1.7814122659803241E-2</v>
      </c>
      <c r="I114" s="90">
        <v>16.516236580303293</v>
      </c>
      <c r="J114" s="91">
        <v>2.4616240542212156</v>
      </c>
      <c r="K114" s="74"/>
    </row>
    <row r="115" spans="2:11" ht="20.25" customHeight="1" x14ac:dyDescent="0.25">
      <c r="B115" s="87" t="s">
        <v>118</v>
      </c>
      <c r="C115" s="66">
        <v>9</v>
      </c>
      <c r="D115" s="88">
        <v>8.1773292803391916E-3</v>
      </c>
      <c r="E115" s="88">
        <v>0.34821355120379727</v>
      </c>
      <c r="F115" s="88">
        <v>0.12241812111053414</v>
      </c>
      <c r="G115" s="89">
        <v>6.3622857142857141</v>
      </c>
      <c r="H115" s="90">
        <v>1.462232693627976E-2</v>
      </c>
      <c r="I115" s="90">
        <v>15.081468002078944</v>
      </c>
      <c r="J115" s="91">
        <v>2.5155531680780028</v>
      </c>
      <c r="K115" s="74"/>
    </row>
    <row r="116" spans="2:11" ht="20.25" customHeight="1" x14ac:dyDescent="0.25">
      <c r="B116" s="87" t="s">
        <v>118</v>
      </c>
      <c r="C116" s="66">
        <v>10</v>
      </c>
      <c r="D116" s="88">
        <v>6.589375161282102E-3</v>
      </c>
      <c r="E116" s="88">
        <v>0.34768061183192461</v>
      </c>
      <c r="F116" s="88">
        <v>0.13227309419332378</v>
      </c>
      <c r="G116" s="89">
        <v>4.7037500000000003</v>
      </c>
      <c r="H116" s="90">
        <v>3.5943775596011897E-2</v>
      </c>
      <c r="I116" s="90">
        <v>13.481312100210863</v>
      </c>
      <c r="J116" s="91">
        <v>2.8108489938238144</v>
      </c>
      <c r="K116" s="74" t="s">
        <v>68</v>
      </c>
    </row>
    <row r="117" spans="2:11" ht="20.25" customHeight="1" x14ac:dyDescent="0.25">
      <c r="B117" s="87" t="s">
        <v>119</v>
      </c>
      <c r="C117" s="66">
        <v>1</v>
      </c>
      <c r="D117" s="88">
        <v>1.3916730541426741E-2</v>
      </c>
      <c r="E117" s="88">
        <v>0.30611376118530831</v>
      </c>
      <c r="F117" s="88">
        <v>0.11119158949086307</v>
      </c>
      <c r="G117" s="89">
        <v>4.5326000000000004</v>
      </c>
      <c r="H117" s="90">
        <v>9.9278204902556316E-2</v>
      </c>
      <c r="I117" s="90">
        <v>12.126123598812235</v>
      </c>
      <c r="J117" s="91">
        <v>3.3272081133957672</v>
      </c>
      <c r="K117" s="74"/>
    </row>
    <row r="118" spans="2:11" ht="20.25" customHeight="1" x14ac:dyDescent="0.25">
      <c r="B118" s="87" t="s">
        <v>119</v>
      </c>
      <c r="C118" s="66">
        <v>2</v>
      </c>
      <c r="D118" s="88">
        <v>1.2864386097210931E-2</v>
      </c>
      <c r="E118" s="88">
        <v>0.28670506337002061</v>
      </c>
      <c r="F118" s="88">
        <v>7.5892240997567403E-2</v>
      </c>
      <c r="G118" s="89">
        <v>3.2310000000000003</v>
      </c>
      <c r="H118" s="90">
        <v>3.3717396963006623E-2</v>
      </c>
      <c r="I118" s="90">
        <v>3.5796636442392029</v>
      </c>
      <c r="J118" s="91">
        <v>3.6570346769509094</v>
      </c>
      <c r="K118" s="74"/>
    </row>
    <row r="119" spans="2:11" ht="20.25" customHeight="1" x14ac:dyDescent="0.25">
      <c r="B119" s="87" t="s">
        <v>119</v>
      </c>
      <c r="C119" s="66">
        <v>3</v>
      </c>
      <c r="D119" s="88">
        <v>8.5178515345539132E-3</v>
      </c>
      <c r="E119" s="88">
        <v>0.28669369900968089</v>
      </c>
      <c r="F119" s="88">
        <v>9.8003966913906282E-2</v>
      </c>
      <c r="G119" s="89">
        <v>4.0289999999999999</v>
      </c>
      <c r="H119" s="90">
        <v>3.4127904903275545E-2</v>
      </c>
      <c r="I119" s="90">
        <v>7.1298881327093167</v>
      </c>
      <c r="J119" s="91">
        <v>3.396868514069602</v>
      </c>
      <c r="K119" s="74"/>
    </row>
    <row r="120" spans="2:11" ht="20.25" customHeight="1" x14ac:dyDescent="0.25">
      <c r="B120" s="87" t="s">
        <v>119</v>
      </c>
      <c r="C120" s="66">
        <v>4</v>
      </c>
      <c r="D120" s="88">
        <v>6.118105741876931E-3</v>
      </c>
      <c r="E120" s="88">
        <v>0.27746201171444057</v>
      </c>
      <c r="F120" s="88">
        <v>9.8144681082528509E-2</v>
      </c>
      <c r="G120" s="89">
        <v>3.7698</v>
      </c>
      <c r="H120" s="90">
        <v>6.0367398529234118E-2</v>
      </c>
      <c r="I120" s="90">
        <v>3.8476273483632903</v>
      </c>
      <c r="J120" s="91">
        <v>3.4617543848071453</v>
      </c>
      <c r="K120" s="74"/>
    </row>
    <row r="121" spans="2:11" ht="20.25" customHeight="1" x14ac:dyDescent="0.25">
      <c r="B121" s="87" t="s">
        <v>119</v>
      </c>
      <c r="C121" s="66">
        <v>5</v>
      </c>
      <c r="D121" s="88">
        <v>5.2064426518160815E-3</v>
      </c>
      <c r="E121" s="88">
        <v>0.28865375459638115</v>
      </c>
      <c r="F121" s="88">
        <v>0.10127084777799446</v>
      </c>
      <c r="G121" s="89">
        <v>4.2350000000000003</v>
      </c>
      <c r="H121" s="90">
        <v>4.5385799721240419E-2</v>
      </c>
      <c r="I121" s="90">
        <v>5.4130130467532735</v>
      </c>
      <c r="J121" s="91">
        <v>3.3555331650184952</v>
      </c>
      <c r="K121" s="74"/>
    </row>
    <row r="122" spans="2:11" ht="20.25" customHeight="1" x14ac:dyDescent="0.25">
      <c r="B122" s="87" t="s">
        <v>119</v>
      </c>
      <c r="C122" s="66">
        <v>6</v>
      </c>
      <c r="D122" s="88">
        <v>4.9455582781081572E-3</v>
      </c>
      <c r="E122" s="88">
        <v>0.28972554186688104</v>
      </c>
      <c r="F122" s="88">
        <v>9.7356241221476916E-2</v>
      </c>
      <c r="G122" s="89">
        <v>4.9502000000000006</v>
      </c>
      <c r="H122" s="90">
        <v>3.3551834998785841E-2</v>
      </c>
      <c r="I122" s="90">
        <v>4.6832769685805236</v>
      </c>
      <c r="J122" s="91">
        <v>3.1621296358430784</v>
      </c>
      <c r="K122" s="74"/>
    </row>
    <row r="123" spans="2:11" ht="20.25" customHeight="1" x14ac:dyDescent="0.25">
      <c r="B123" s="87" t="s">
        <v>119</v>
      </c>
      <c r="C123" s="66">
        <v>7</v>
      </c>
      <c r="D123" s="88">
        <v>5.9314041595768226E-3</v>
      </c>
      <c r="E123" s="88">
        <v>0.29352613126058269</v>
      </c>
      <c r="F123" s="88">
        <v>0.10507089359012887</v>
      </c>
      <c r="G123" s="89">
        <v>5.9189999999999996</v>
      </c>
      <c r="H123" s="90">
        <v>2.2085316571755935E-2</v>
      </c>
      <c r="I123" s="90">
        <v>4.9691962286450861</v>
      </c>
      <c r="J123" s="91">
        <v>2.9566271599879692</v>
      </c>
      <c r="K123" s="74"/>
    </row>
    <row r="124" spans="2:11" ht="20.25" customHeight="1" x14ac:dyDescent="0.25">
      <c r="B124" s="87" t="s">
        <v>119</v>
      </c>
      <c r="C124" s="66">
        <v>8</v>
      </c>
      <c r="D124" s="88">
        <v>6.4058701904410823E-3</v>
      </c>
      <c r="E124" s="88">
        <v>0.29143431519950747</v>
      </c>
      <c r="F124" s="88">
        <v>8.721183846868856E-2</v>
      </c>
      <c r="G124" s="89">
        <v>6.1533999999999995</v>
      </c>
      <c r="H124" s="90">
        <v>4.0929743685666112E-2</v>
      </c>
      <c r="I124" s="90">
        <v>4.650248571056065</v>
      </c>
      <c r="J124" s="91">
        <v>2.8945459758267642</v>
      </c>
      <c r="K124" s="74"/>
    </row>
    <row r="125" spans="2:11" ht="20.25" customHeight="1" x14ac:dyDescent="0.25">
      <c r="B125" s="87" t="s">
        <v>119</v>
      </c>
      <c r="C125" s="66">
        <v>9</v>
      </c>
      <c r="D125" s="88">
        <v>5.5059862914120863E-3</v>
      </c>
      <c r="E125" s="88">
        <v>0.29895087223337591</v>
      </c>
      <c r="F125" s="88">
        <v>9.7726134263904377E-2</v>
      </c>
      <c r="G125" s="89">
        <v>6.121599999999999</v>
      </c>
      <c r="H125" s="90">
        <v>1.3043194429616867E-2</v>
      </c>
      <c r="I125" s="90">
        <v>5.4977064520835093</v>
      </c>
      <c r="J125" s="91">
        <v>2.9208322781262654</v>
      </c>
      <c r="K125" s="74"/>
    </row>
    <row r="126" spans="2:11" ht="20.25" customHeight="1" x14ac:dyDescent="0.25">
      <c r="B126" s="87" t="s">
        <v>119</v>
      </c>
      <c r="C126" s="66">
        <v>10</v>
      </c>
      <c r="D126" s="88">
        <v>5.2550607054145469E-3</v>
      </c>
      <c r="E126" s="88">
        <v>0.31917899077240075</v>
      </c>
      <c r="F126" s="88">
        <v>0.11377493090086688</v>
      </c>
      <c r="G126" s="89">
        <v>5.1189999999999998</v>
      </c>
      <c r="H126" s="90">
        <v>6.4820226503478143E-2</v>
      </c>
      <c r="I126" s="90">
        <v>5.8214736755028467</v>
      </c>
      <c r="J126" s="91">
        <v>3.1454704453523057</v>
      </c>
      <c r="K126" s="74" t="s">
        <v>68</v>
      </c>
    </row>
    <row r="127" spans="2:11" ht="20.25" customHeight="1" x14ac:dyDescent="0.25">
      <c r="B127" s="85" t="s">
        <v>124</v>
      </c>
      <c r="C127" s="84"/>
      <c r="D127" s="85"/>
      <c r="E127" s="85"/>
      <c r="F127" s="85"/>
      <c r="G127" s="85"/>
      <c r="H127" s="85"/>
      <c r="I127" s="85"/>
      <c r="J127" s="85"/>
      <c r="K127" s="84"/>
    </row>
    <row r="128" spans="2:11" ht="20.25" customHeight="1" x14ac:dyDescent="0.25">
      <c r="B128" s="222" t="str">
        <f>C66</f>
        <v>순환47</v>
      </c>
      <c r="C128" s="54"/>
      <c r="D128" s="67">
        <f t="shared" ref="D128:J132" si="2">(SUMIFS(D$77:D$126,$B$77:$B$126,$B128,$C$77:$C$126,MAX($C$77:$C$126))/SUMIFS(D$77:D$126,$B$77:$B$126,$B128,$C$77:$C$126,MAX($C$77:$C$126)-1))-1</f>
        <v>-0.17961371066993503</v>
      </c>
      <c r="E128" s="67">
        <f t="shared" si="2"/>
        <v>4.9446420187094331E-2</v>
      </c>
      <c r="F128" s="67">
        <f t="shared" si="2"/>
        <v>0.26946156611584215</v>
      </c>
      <c r="G128" s="67">
        <f t="shared" si="2"/>
        <v>-0.13451241278598103</v>
      </c>
      <c r="H128" s="67">
        <f t="shared" si="2"/>
        <v>0.28991859017063626</v>
      </c>
      <c r="I128" s="67">
        <f>(SUMIFS(I$77:I$126,$B$77:$B$126,$B128,$C$77:$C$126,MAX($C$77:$C$126))/SUMIFS(I$77:I$126,$B$77:$B$126,$B128,$C$77:$C$126,MAX($C$77:$C$126)-1))-1</f>
        <v>0.43760027324509987</v>
      </c>
      <c r="J128" s="86">
        <f t="shared" si="2"/>
        <v>7.4093867627460064E-2</v>
      </c>
      <c r="K128" s="55"/>
    </row>
    <row r="129" spans="2:11" ht="20.25" customHeight="1" x14ac:dyDescent="0.25">
      <c r="B129" s="42" t="str">
        <f>D66</f>
        <v>순환41</v>
      </c>
      <c r="C129" s="54"/>
      <c r="D129" s="67">
        <f t="shared" si="2"/>
        <v>-8.181975274890485E-2</v>
      </c>
      <c r="E129" s="67">
        <f t="shared" si="2"/>
        <v>1.925334413619173E-2</v>
      </c>
      <c r="F129" s="67">
        <f t="shared" si="2"/>
        <v>0.27778835982084371</v>
      </c>
      <c r="G129" s="67">
        <f t="shared" si="2"/>
        <v>-0.13011981904878311</v>
      </c>
      <c r="H129" s="67">
        <f t="shared" si="2"/>
        <v>1.4048429336058232</v>
      </c>
      <c r="I129" s="67">
        <f t="shared" si="2"/>
        <v>4.1153443989256688E-2</v>
      </c>
      <c r="J129" s="86">
        <f t="shared" si="2"/>
        <v>0.10634773754503546</v>
      </c>
      <c r="K129" s="55"/>
    </row>
    <row r="130" spans="2:11" ht="20.25" customHeight="1" x14ac:dyDescent="0.25">
      <c r="B130" s="42" t="str">
        <f>E66</f>
        <v>63</v>
      </c>
      <c r="C130" s="54"/>
      <c r="D130" s="67">
        <f t="shared" si="2"/>
        <v>-0.17067317817917804</v>
      </c>
      <c r="E130" s="67">
        <f t="shared" si="2"/>
        <v>-2.5245477021983431E-3</v>
      </c>
      <c r="F130" s="67">
        <f t="shared" si="2"/>
        <v>0.1256119636041062</v>
      </c>
      <c r="G130" s="67">
        <f>(SUMIFS(G$77:G$126,$B$77:$B$126,$B130,$C$77:$C$126,MAX($C$77:$C$126))/SUMIFS(G$77:G$126,$B$77:$B$126,$B130,$C$77:$C$126,MAX($C$77:$C$126)-1))-1</f>
        <v>-0.14796645454485746</v>
      </c>
      <c r="H130" s="67">
        <f>(SUMIFS(H$77:H$126,$B$77:$B$126,$B130,$C$77:$C$126,MAX($C$77:$C$126))/SUMIFS(H$77:H$126,$B$77:$B$126,$B130,$C$77:$C$126,MAX($C$77:$C$126)-1))-1</f>
        <v>0.72701450376452526</v>
      </c>
      <c r="I130" s="67">
        <f>(SUMIFS(I$77:I$126,$B$77:$B$126,$B130,$C$77:$C$126,MAX($C$77:$C$126))/SUMIFS(I$77:I$126,$B$77:$B$126,$B130,$C$77:$C$126,MAX($C$77:$C$126)-1))-1</f>
        <v>3.7271346197943256E-2</v>
      </c>
      <c r="J130" s="86">
        <f t="shared" si="2"/>
        <v>0.10317325544073186</v>
      </c>
      <c r="K130" s="55"/>
    </row>
    <row r="131" spans="2:11" ht="20.25" customHeight="1" x14ac:dyDescent="0.25">
      <c r="B131" s="42" t="str">
        <f>F66</f>
        <v>순환42</v>
      </c>
      <c r="C131" s="54"/>
      <c r="D131" s="67">
        <f t="shared" si="2"/>
        <v>-0.19418982220454528</v>
      </c>
      <c r="E131" s="67">
        <f t="shared" si="2"/>
        <v>-1.5304957834932909E-3</v>
      </c>
      <c r="F131" s="67">
        <f t="shared" si="2"/>
        <v>8.0502567703121031E-2</v>
      </c>
      <c r="G131" s="67">
        <f t="shared" si="2"/>
        <v>-0.26068236931920241</v>
      </c>
      <c r="H131" s="67">
        <f t="shared" si="2"/>
        <v>1.4581433415245999</v>
      </c>
      <c r="I131" s="67">
        <f t="shared" si="2"/>
        <v>-0.10610080541546119</v>
      </c>
      <c r="J131" s="86">
        <f t="shared" si="2"/>
        <v>0.11738802800635328</v>
      </c>
      <c r="K131" s="55"/>
    </row>
    <row r="132" spans="2:11" ht="20.25" customHeight="1" x14ac:dyDescent="0.25">
      <c r="B132" s="42" t="str">
        <f>G66</f>
        <v>순환43</v>
      </c>
      <c r="C132" s="54"/>
      <c r="D132" s="67">
        <f t="shared" si="2"/>
        <v>-4.5573231155500382E-2</v>
      </c>
      <c r="E132" s="67">
        <f t="shared" si="2"/>
        <v>6.7663687976243114E-2</v>
      </c>
      <c r="F132" s="67">
        <f t="shared" si="2"/>
        <v>0.16422215774568105</v>
      </c>
      <c r="G132" s="67">
        <f t="shared" si="2"/>
        <v>-0.16378071092524826</v>
      </c>
      <c r="H132" s="67">
        <f t="shared" si="2"/>
        <v>3.9696588403445414</v>
      </c>
      <c r="I132" s="67">
        <f t="shared" si="2"/>
        <v>5.8891326090471097E-2</v>
      </c>
      <c r="J132" s="86">
        <f t="shared" si="2"/>
        <v>7.6908958076205236E-2</v>
      </c>
      <c r="K132" s="55"/>
    </row>
    <row r="133" spans="2:11" ht="20.25" customHeight="1" thickBot="1" x14ac:dyDescent="0.3"/>
    <row r="134" spans="2:11" ht="17.25" thickTop="1" x14ac:dyDescent="0.25">
      <c r="B134" s="25" t="s">
        <v>51</v>
      </c>
      <c r="C134" s="25"/>
      <c r="D134" s="25"/>
      <c r="E134" s="25"/>
      <c r="F134" s="173" t="s">
        <v>74</v>
      </c>
      <c r="G134" s="43"/>
      <c r="H134" s="25"/>
      <c r="I134" s="25"/>
    </row>
    <row r="135" spans="2:11" x14ac:dyDescent="0.25">
      <c r="B135" s="26" t="s">
        <v>33</v>
      </c>
      <c r="C135" s="26" t="s">
        <v>52</v>
      </c>
      <c r="D135" s="26"/>
      <c r="E135" s="26"/>
      <c r="F135" s="92" t="s">
        <v>75</v>
      </c>
      <c r="G135" s="44"/>
      <c r="H135" s="46" t="s">
        <v>78</v>
      </c>
      <c r="I135" s="46"/>
    </row>
    <row r="136" spans="2:11" x14ac:dyDescent="0.25">
      <c r="B136" s="26" t="s">
        <v>34</v>
      </c>
      <c r="C136" s="26" t="s">
        <v>53</v>
      </c>
      <c r="D136" s="26"/>
      <c r="E136" s="26"/>
      <c r="F136" s="92" t="s">
        <v>76</v>
      </c>
      <c r="G136" s="44"/>
      <c r="H136" s="46" t="s">
        <v>79</v>
      </c>
      <c r="I136" s="46"/>
    </row>
    <row r="137" spans="2:11" x14ac:dyDescent="0.25">
      <c r="B137" s="26" t="s">
        <v>4</v>
      </c>
      <c r="C137" s="26" t="s">
        <v>54</v>
      </c>
      <c r="D137" s="26"/>
      <c r="E137" s="26"/>
      <c r="F137" s="92" t="s">
        <v>77</v>
      </c>
      <c r="G137" s="44"/>
      <c r="H137" s="46" t="s">
        <v>80</v>
      </c>
      <c r="I137" s="46"/>
    </row>
    <row r="138" spans="2:11" x14ac:dyDescent="0.25">
      <c r="B138" s="26" t="s">
        <v>5</v>
      </c>
      <c r="C138" s="26" t="s">
        <v>55</v>
      </c>
      <c r="D138" s="26"/>
      <c r="E138" s="26"/>
      <c r="F138" s="92" t="s">
        <v>84</v>
      </c>
      <c r="G138" s="44"/>
      <c r="H138" s="46" t="s">
        <v>81</v>
      </c>
      <c r="I138" s="46"/>
    </row>
    <row r="139" spans="2:11" x14ac:dyDescent="0.25">
      <c r="B139" s="26" t="s">
        <v>56</v>
      </c>
      <c r="C139" s="26" t="s">
        <v>57</v>
      </c>
      <c r="D139" s="26"/>
      <c r="E139" s="26"/>
      <c r="F139" s="92" t="s">
        <v>85</v>
      </c>
      <c r="G139" s="44"/>
      <c r="H139" s="46" t="s">
        <v>82</v>
      </c>
      <c r="I139" s="46"/>
    </row>
    <row r="140" spans="2:11" ht="17.25" thickBot="1" x14ac:dyDescent="0.3">
      <c r="B140" s="27" t="s">
        <v>58</v>
      </c>
      <c r="C140" s="27" t="s">
        <v>59</v>
      </c>
      <c r="D140" s="27"/>
      <c r="E140" s="27"/>
      <c r="F140" s="93" t="s">
        <v>86</v>
      </c>
      <c r="G140" s="45"/>
      <c r="H140" s="47" t="s">
        <v>83</v>
      </c>
      <c r="I140" s="47"/>
    </row>
    <row r="141" spans="2:11" ht="17.25" thickTop="1" x14ac:dyDescent="0.25"/>
    <row r="142" spans="2:11" ht="6.75" customHeight="1" x14ac:dyDescent="0.25"/>
  </sheetData>
  <mergeCells count="3">
    <mergeCell ref="O9:P9"/>
    <mergeCell ref="C4:D4"/>
    <mergeCell ref="C5:D5"/>
  </mergeCells>
  <phoneticPr fontId="3" type="noConversion"/>
  <conditionalFormatting sqref="B77:K126">
    <cfRule type="expression" dxfId="36" priority="10">
      <formula>$B77&lt;&gt;$B78</formula>
    </cfRule>
  </conditionalFormatting>
  <conditionalFormatting sqref="C67:K67">
    <cfRule type="containsText" dxfId="35" priority="11" operator="containsText" text="F">
      <formula>NOT(ISERROR(SEARCH("F",C67)))</formula>
    </cfRule>
    <cfRule type="containsText" dxfId="34" priority="12" operator="containsText" text="D">
      <formula>NOT(ISERROR(SEARCH("D",C67)))</formula>
    </cfRule>
    <cfRule type="containsText" dxfId="33" priority="13" operator="containsText" text="S">
      <formula>NOT(ISERROR(SEARCH("S",C67)))</formula>
    </cfRule>
    <cfRule type="containsText" dxfId="32" priority="14" operator="containsText" text="A">
      <formula>NOT(ISERROR(SEARCH("A",C67)))</formula>
    </cfRule>
  </conditionalFormatting>
  <conditionalFormatting sqref="D54:K54 D56:K57 D58:D63 D64:K65 D74:K74 D127:K127 K128:K132">
    <cfRule type="containsText" dxfId="31" priority="69" operator="containsText" text="악화">
      <formula>NOT(ISERROR(SEARCH("악화",D54)))</formula>
    </cfRule>
  </conditionalFormatting>
  <conditionalFormatting sqref="D54:K54 D56:K57 D64:K65 D74:K74 D127:K127 K128:K132 D58:D63">
    <cfRule type="containsText" dxfId="30" priority="68" operator="containsText" text="개선">
      <formula>NOT(ISERROR(SEARCH("개선",D54)))</formula>
    </cfRule>
  </conditionalFormatting>
  <conditionalFormatting sqref="G4:G5">
    <cfRule type="containsText" dxfId="29" priority="19" operator="containsText" text="S">
      <formula>NOT(ISERROR(SEARCH("S",G4)))</formula>
    </cfRule>
    <cfRule type="containsText" dxfId="28" priority="20" operator="containsText" text="A">
      <formula>NOT(ISERROR(SEARCH("A",G4)))</formula>
    </cfRule>
  </conditionalFormatting>
  <conditionalFormatting sqref="G5">
    <cfRule type="containsText" dxfId="27" priority="15" operator="containsText" text="F">
      <formula>NOT(ISERROR(SEARCH("F",G5)))</formula>
    </cfRule>
    <cfRule type="containsText" dxfId="26" priority="16" operator="containsText" text="D">
      <formula>NOT(ISERROR(SEARCH("D",G5)))</formula>
    </cfRule>
  </conditionalFormatting>
  <conditionalFormatting sqref="K1:K21 J22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4:K28 K30:K66 K68:K1048576">
    <cfRule type="containsText" dxfId="21" priority="21" operator="containsText" text="D">
      <formula>NOT(ISERROR(SEARCH("D",K24)))</formula>
    </cfRule>
    <cfRule type="containsText" dxfId="20" priority="22" operator="containsText" text="F">
      <formula>NOT(ISERROR(SEARCH("F",K24)))</formula>
    </cfRule>
    <cfRule type="containsText" dxfId="19" priority="23" operator="containsText" text="S">
      <formula>NOT(ISERROR(SEARCH("S",K24)))</formula>
    </cfRule>
    <cfRule type="containsText" dxfId="18" priority="24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D128:J132</xm:sqref>
        </x14:conditionalFormatting>
        <x14:conditionalFormatting xmlns:xm="http://schemas.microsoft.com/office/excel/2006/main">
          <x14:cfRule type="iconSet" priority="5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153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139</v>
      </c>
      <c r="C4" s="139" t="s">
        <v>1</v>
      </c>
      <c r="D4" s="139" t="s">
        <v>10</v>
      </c>
      <c r="E4" s="140" t="s">
        <v>138</v>
      </c>
      <c r="F4" s="126" t="s">
        <v>45</v>
      </c>
      <c r="G4" s="150" t="s">
        <v>143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87</v>
      </c>
      <c r="AZ4" s="99" t="s">
        <v>65</v>
      </c>
      <c r="BA4" s="99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0.76555555555555543</v>
      </c>
      <c r="G5" s="153">
        <f>AE5</f>
        <v>2.7559999999999998</v>
      </c>
      <c r="H5" s="154">
        <f>AF5</f>
        <v>3.6</v>
      </c>
      <c r="I5" s="155">
        <f>AC5</f>
        <v>6490.0680000000002</v>
      </c>
      <c r="J5" s="156">
        <f>AI5/AH5</f>
        <v>7.2729835312669109E-3</v>
      </c>
      <c r="K5" s="156">
        <f>AJ5/AH5</f>
        <v>0.33547738257916893</v>
      </c>
      <c r="L5" s="156">
        <f>AK5/AC5</f>
        <v>0.18274076635252512</v>
      </c>
      <c r="M5" s="157">
        <f>AG5</f>
        <v>9.82</v>
      </c>
      <c r="N5" s="158">
        <f>IF(AW5=0,AT5,"속도계이상")</f>
        <v>0.41599999999999998</v>
      </c>
      <c r="O5" s="158">
        <f>IF(AW5=0,AU5,"속도계이상")</f>
        <v>7.827</v>
      </c>
      <c r="P5" s="159">
        <f>AQ5/60</f>
        <v>0.29333333333333333</v>
      </c>
      <c r="Q5" s="160">
        <f>AN5</f>
        <v>85</v>
      </c>
      <c r="R5" s="161">
        <f>AC5/(AH5-AI5-AJ5)</f>
        <v>27.105243567192261</v>
      </c>
      <c r="S5" s="146">
        <f>IF(AW5=0,AL5,"속도계이상")</f>
        <v>27</v>
      </c>
      <c r="T5" s="146">
        <f>IF(AW5=0,AM5,"속도계이상")</f>
        <v>508</v>
      </c>
      <c r="U5" t="s">
        <v>115</v>
      </c>
      <c r="V5" s="5" t="s">
        <v>116</v>
      </c>
      <c r="W5" t="s">
        <v>115</v>
      </c>
      <c r="X5" s="5" t="s">
        <v>116</v>
      </c>
      <c r="Y5" t="s">
        <v>193</v>
      </c>
      <c r="Z5" t="s">
        <v>189</v>
      </c>
      <c r="AA5" t="s">
        <v>48</v>
      </c>
      <c r="AB5">
        <v>528</v>
      </c>
      <c r="AC5" s="1">
        <v>6490.0680000000002</v>
      </c>
      <c r="AD5" s="1">
        <v>2354.9659999999999</v>
      </c>
      <c r="AE5" s="28">
        <v>2.7559999999999998</v>
      </c>
      <c r="AF5">
        <v>3.6</v>
      </c>
      <c r="AG5">
        <v>9.82</v>
      </c>
      <c r="AH5">
        <v>364.30537600000002</v>
      </c>
      <c r="AI5">
        <v>2.6495869999999999</v>
      </c>
      <c r="AJ5">
        <v>122.21621399999999</v>
      </c>
      <c r="AK5">
        <v>1186</v>
      </c>
      <c r="AL5">
        <v>27</v>
      </c>
      <c r="AM5">
        <v>508</v>
      </c>
      <c r="AN5">
        <v>85</v>
      </c>
      <c r="AO5">
        <v>17.814910999999999</v>
      </c>
      <c r="AP5">
        <v>2229.6999999999998</v>
      </c>
      <c r="AQ5">
        <v>17.600000000000001</v>
      </c>
      <c r="AR5">
        <v>1</v>
      </c>
      <c r="AS5">
        <v>129</v>
      </c>
      <c r="AT5">
        <v>0.41599999999999998</v>
      </c>
      <c r="AU5">
        <v>7.827</v>
      </c>
      <c r="AV5">
        <v>45771</v>
      </c>
      <c r="AW5">
        <v>0</v>
      </c>
      <c r="AX5" s="29">
        <v>0.56999999999999995</v>
      </c>
      <c r="AY5">
        <v>0.76555555555555543</v>
      </c>
      <c r="AZ5" t="s">
        <v>68</v>
      </c>
      <c r="BA5" t="s">
        <v>194</v>
      </c>
      <c r="BB5">
        <v>4</v>
      </c>
      <c r="BC5" t="s">
        <v>360</v>
      </c>
      <c r="BD5">
        <v>8</v>
      </c>
      <c r="BE5">
        <v>78154.42300000001</v>
      </c>
      <c r="BF5">
        <v>8.3041595739245619E-2</v>
      </c>
      <c r="BG5">
        <v>6.3572954960378028E-2</v>
      </c>
      <c r="BH5">
        <v>230103.84800000003</v>
      </c>
      <c r="BI5">
        <v>2.8204952052779227E-2</v>
      </c>
      <c r="BJ5">
        <v>2.1592457738183204E-2</v>
      </c>
      <c r="BK5">
        <v>1</v>
      </c>
      <c r="BL5" t="s">
        <v>68</v>
      </c>
      <c r="BM5">
        <v>0</v>
      </c>
      <c r="BN5" t="s">
        <v>375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0.77972222222222221</v>
      </c>
      <c r="G6" s="163">
        <f>AE6</f>
        <v>2.8069999999999999</v>
      </c>
      <c r="H6" s="164">
        <f>AF6</f>
        <v>3.6</v>
      </c>
      <c r="I6" s="165">
        <f t="shared" ref="I6:I7" si="4">AC6</f>
        <v>5437.7349999999997</v>
      </c>
      <c r="J6" s="166">
        <f t="shared" ref="J6:J7" si="5">AI6/AH6</f>
        <v>7.8887616791534394E-3</v>
      </c>
      <c r="K6" s="166">
        <f t="shared" ref="K6:K7" si="6">AJ6/AH6</f>
        <v>0.34926211658338163</v>
      </c>
      <c r="L6" s="166">
        <f t="shared" ref="L6:L7" si="7">AK6/AC6</f>
        <v>0.1796703958541562</v>
      </c>
      <c r="M6" s="167">
        <f t="shared" ref="M6:M7" si="8">AG6</f>
        <v>7.9249999999999998</v>
      </c>
      <c r="N6" s="168">
        <f t="shared" ref="N6:N7" si="9">IF(AW6=0,AT6,"속도계이상")</f>
        <v>0.46</v>
      </c>
      <c r="O6" s="168">
        <f t="shared" ref="O6:O7" si="10">IF(AW6=0,AU6,"속도계이상")</f>
        <v>5.5170000000000003</v>
      </c>
      <c r="P6" s="169">
        <f t="shared" ref="P6:P7" si="11">AQ6/60</f>
        <v>0.01</v>
      </c>
      <c r="Q6" s="170">
        <f t="shared" ref="Q6:Q7" si="12">AN6</f>
        <v>89</v>
      </c>
      <c r="R6" s="171">
        <f t="shared" ref="R6:R7" si="13">AC6/(AH6-AI6-AJ6)</f>
        <v>26.854211170711022</v>
      </c>
      <c r="S6" s="143">
        <f t="shared" ref="S6:S7" si="14">IF(AW6=0,AL6,"속도계이상")</f>
        <v>25</v>
      </c>
      <c r="T6" s="143">
        <f t="shared" ref="T6:T7" si="15">IF(AW6=0,AM6,"속도계이상")</f>
        <v>300</v>
      </c>
      <c r="U6" t="s">
        <v>115</v>
      </c>
      <c r="V6" s="5" t="s">
        <v>116</v>
      </c>
      <c r="W6" t="s">
        <v>115</v>
      </c>
      <c r="X6" s="5" t="s">
        <v>116</v>
      </c>
      <c r="Y6" t="s">
        <v>195</v>
      </c>
      <c r="Z6" t="s">
        <v>189</v>
      </c>
      <c r="AA6" t="s">
        <v>48</v>
      </c>
      <c r="AB6">
        <v>528</v>
      </c>
      <c r="AC6" s="1">
        <v>5437.7349999999997</v>
      </c>
      <c r="AD6" s="1">
        <v>1937.3340000000001</v>
      </c>
      <c r="AE6" s="28">
        <v>2.8069999999999999</v>
      </c>
      <c r="AF6">
        <v>3.6</v>
      </c>
      <c r="AG6">
        <v>7.9249999999999998</v>
      </c>
      <c r="AH6">
        <v>314.989868</v>
      </c>
      <c r="AI6">
        <v>2.48488</v>
      </c>
      <c r="AJ6">
        <v>110.014028</v>
      </c>
      <c r="AK6">
        <v>977</v>
      </c>
      <c r="AL6">
        <v>25</v>
      </c>
      <c r="AM6">
        <v>300</v>
      </c>
      <c r="AN6">
        <v>89</v>
      </c>
      <c r="AO6">
        <v>17.263206</v>
      </c>
      <c r="AP6">
        <v>1002.8</v>
      </c>
      <c r="AQ6">
        <v>0.6</v>
      </c>
      <c r="AR6">
        <v>1</v>
      </c>
      <c r="AS6">
        <v>3826</v>
      </c>
      <c r="AT6">
        <v>0.46</v>
      </c>
      <c r="AU6">
        <v>5.5170000000000003</v>
      </c>
      <c r="AV6">
        <v>47378</v>
      </c>
      <c r="AW6">
        <v>0</v>
      </c>
      <c r="AX6" s="29">
        <v>0.52</v>
      </c>
      <c r="AY6">
        <v>0.77972222222222221</v>
      </c>
      <c r="AZ6" t="s">
        <v>68</v>
      </c>
      <c r="BA6" t="s">
        <v>194</v>
      </c>
      <c r="BB6">
        <v>2</v>
      </c>
      <c r="BC6" t="s">
        <v>204</v>
      </c>
      <c r="BD6">
        <v>9</v>
      </c>
      <c r="BE6">
        <v>78154.42300000001</v>
      </c>
      <c r="BF6">
        <v>6.9576804373566919E-2</v>
      </c>
      <c r="BG6">
        <v>5.425058052127843E-2</v>
      </c>
      <c r="BH6">
        <v>230103.84800000003</v>
      </c>
      <c r="BI6">
        <v>2.3631656085994698E-2</v>
      </c>
      <c r="BJ6">
        <v>1.8426127398163086E-2</v>
      </c>
      <c r="BK6">
        <v>1</v>
      </c>
      <c r="BL6" t="s">
        <v>68</v>
      </c>
      <c r="BM6">
        <v>0</v>
      </c>
      <c r="BN6" t="s">
        <v>375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70바4906</v>
      </c>
      <c r="D7" s="133" t="str">
        <f t="shared" si="3"/>
        <v>중형</v>
      </c>
      <c r="E7" s="129" t="str">
        <f t="shared" ref="E7:E44" si="16">AZ7</f>
        <v>D</v>
      </c>
      <c r="F7" s="152">
        <f t="shared" ref="F7:F44" si="17">G7/H7</f>
        <v>0.84</v>
      </c>
      <c r="G7" s="153">
        <f t="shared" ref="G7:G44" si="18">AE7</f>
        <v>3.024</v>
      </c>
      <c r="H7" s="154">
        <f t="shared" ref="H7:H44" si="19">AF7</f>
        <v>3.6</v>
      </c>
      <c r="I7" s="155">
        <f t="shared" si="4"/>
        <v>4960.875</v>
      </c>
      <c r="J7" s="156">
        <f t="shared" si="5"/>
        <v>3.6214661718766499E-3</v>
      </c>
      <c r="K7" s="156">
        <f t="shared" si="6"/>
        <v>0.3410556943746757</v>
      </c>
      <c r="L7" s="156">
        <f t="shared" si="7"/>
        <v>0.14856250157482298</v>
      </c>
      <c r="M7" s="157">
        <f t="shared" si="8"/>
        <v>8.0399999999999991</v>
      </c>
      <c r="N7" s="158">
        <f t="shared" si="9"/>
        <v>0.222</v>
      </c>
      <c r="O7" s="158">
        <f t="shared" si="10"/>
        <v>4.5759999999999996</v>
      </c>
      <c r="P7" s="159">
        <f t="shared" si="11"/>
        <v>0</v>
      </c>
      <c r="Q7" s="160">
        <f t="shared" si="12"/>
        <v>77</v>
      </c>
      <c r="R7" s="161">
        <f t="shared" si="13"/>
        <v>26.598144702367758</v>
      </c>
      <c r="S7" s="146">
        <f t="shared" si="14"/>
        <v>11</v>
      </c>
      <c r="T7" s="146">
        <f t="shared" si="15"/>
        <v>227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400</v>
      </c>
      <c r="Z7" s="4" t="s">
        <v>189</v>
      </c>
      <c r="AA7" s="4" t="s">
        <v>48</v>
      </c>
      <c r="AB7" s="4">
        <v>528</v>
      </c>
      <c r="AC7" s="4">
        <v>4960.875</v>
      </c>
      <c r="AD7" s="4">
        <v>1640.386</v>
      </c>
      <c r="AE7" s="4">
        <v>3.024</v>
      </c>
      <c r="AF7" s="4">
        <v>3.6</v>
      </c>
      <c r="AG7" s="4">
        <v>8.0399999999999991</v>
      </c>
      <c r="AH7" s="4">
        <v>284.61097000000001</v>
      </c>
      <c r="AI7" s="4">
        <v>1.0307090000000001</v>
      </c>
      <c r="AJ7" s="4">
        <v>97.068191999999996</v>
      </c>
      <c r="AK7" s="4">
        <v>737</v>
      </c>
      <c r="AL7" s="4">
        <v>11</v>
      </c>
      <c r="AM7" s="4">
        <v>227</v>
      </c>
      <c r="AN7" s="4">
        <v>77</v>
      </c>
      <c r="AO7" s="4">
        <v>17.430371000000001</v>
      </c>
      <c r="AP7" s="4">
        <v>159.69999999999999</v>
      </c>
      <c r="AQ7" s="4">
        <v>0</v>
      </c>
      <c r="AR7" s="4">
        <v>0</v>
      </c>
      <c r="AS7" s="4">
        <v>0</v>
      </c>
      <c r="AT7" s="4">
        <v>0.222</v>
      </c>
      <c r="AU7" s="4">
        <v>4.5759999999999996</v>
      </c>
      <c r="AV7" s="4">
        <v>42422</v>
      </c>
      <c r="AW7" s="4">
        <v>0</v>
      </c>
      <c r="AX7" s="30">
        <v>0.56999999999999995</v>
      </c>
      <c r="AY7">
        <v>0.84</v>
      </c>
      <c r="AZ7" t="s">
        <v>66</v>
      </c>
      <c r="BA7" t="s">
        <v>194</v>
      </c>
      <c r="BB7">
        <v>2</v>
      </c>
      <c r="BC7" t="s">
        <v>363</v>
      </c>
      <c r="BD7">
        <v>8</v>
      </c>
      <c r="BE7">
        <v>78154.42300000001</v>
      </c>
      <c r="BF7">
        <v>6.3475294290126091E-2</v>
      </c>
      <c r="BG7">
        <v>5.3319247203705913E-2</v>
      </c>
      <c r="BH7">
        <v>230103.84800000003</v>
      </c>
      <c r="BI7">
        <v>2.1559287439643336E-2</v>
      </c>
      <c r="BJ7">
        <v>1.8109801449300401E-2</v>
      </c>
      <c r="BK7">
        <v>1</v>
      </c>
      <c r="BL7" t="s">
        <v>68</v>
      </c>
      <c r="BM7">
        <v>1</v>
      </c>
      <c r="BN7" t="s">
        <v>374</v>
      </c>
    </row>
    <row r="8" spans="1:66" x14ac:dyDescent="0.25">
      <c r="A8" s="141" t="str">
        <f t="shared" ref="A8:A44" si="20">W8</f>
        <v>인천교통공사</v>
      </c>
      <c r="B8" s="141" t="str">
        <f t="shared" ref="B8:B44" si="21">V8</f>
        <v>63</v>
      </c>
      <c r="C8" s="142" t="str">
        <f t="shared" ref="C8:C44" si="22">Y8</f>
        <v>70바4907</v>
      </c>
      <c r="D8" s="116" t="str">
        <f t="shared" ref="D8:D44" si="23">Z8</f>
        <v>중형</v>
      </c>
      <c r="E8" s="112" t="str">
        <f t="shared" si="16"/>
        <v>F</v>
      </c>
      <c r="F8" s="162">
        <f t="shared" si="17"/>
        <v>0.75555555555555554</v>
      </c>
      <c r="G8" s="163">
        <f t="shared" si="18"/>
        <v>2.72</v>
      </c>
      <c r="H8" s="164">
        <f t="shared" si="19"/>
        <v>3.6</v>
      </c>
      <c r="I8" s="165">
        <f t="shared" ref="I8:I44" si="24">AC8</f>
        <v>5391.54</v>
      </c>
      <c r="J8" s="166">
        <f t="shared" ref="J8:J44" si="25">AI8/AH8</f>
        <v>5.9266268705857059E-3</v>
      </c>
      <c r="K8" s="166">
        <f t="shared" ref="K8:K44" si="26">AJ8/AH8</f>
        <v>0.3417757670286759</v>
      </c>
      <c r="L8" s="166">
        <f t="shared" ref="L8:L44" si="27">AK8/AC8</f>
        <v>0.15728344777187964</v>
      </c>
      <c r="M8" s="167">
        <f t="shared" ref="M8:M44" si="28">AG8</f>
        <v>9.173</v>
      </c>
      <c r="N8" s="168">
        <f t="shared" ref="N8:N44" si="29">IF(AW8=0,AT8,"속도계이상")</f>
        <v>3.6999999999999998E-2</v>
      </c>
      <c r="O8" s="168">
        <f t="shared" ref="O8:O44" si="30">IF(AW8=0,AU8,"속도계이상")</f>
        <v>5.7869999999999999</v>
      </c>
      <c r="P8" s="169">
        <f t="shared" ref="P8:P44" si="31">AQ8/60</f>
        <v>0</v>
      </c>
      <c r="Q8" s="170">
        <f t="shared" ref="Q8:Q44" si="32">AN8</f>
        <v>73</v>
      </c>
      <c r="R8" s="171">
        <f t="shared" ref="R8:R44" si="33">AC8/(AH8-AI8-AJ8)</f>
        <v>26.185855796108395</v>
      </c>
      <c r="S8" s="143">
        <f t="shared" ref="S8:S44" si="34">IF(AW8=0,AL8,"속도계이상")</f>
        <v>2</v>
      </c>
      <c r="T8" s="143">
        <f t="shared" ref="T8:T44" si="35">IF(AW8=0,AM8,"속도계이상")</f>
        <v>312</v>
      </c>
      <c r="U8" t="s">
        <v>115</v>
      </c>
      <c r="V8" s="5" t="s">
        <v>116</v>
      </c>
      <c r="W8" t="s">
        <v>115</v>
      </c>
      <c r="X8" s="5" t="s">
        <v>116</v>
      </c>
      <c r="Y8" t="s">
        <v>472</v>
      </c>
      <c r="Z8" t="s">
        <v>189</v>
      </c>
      <c r="AA8" t="s">
        <v>48</v>
      </c>
      <c r="AB8">
        <v>528</v>
      </c>
      <c r="AC8" s="1">
        <v>5391.54</v>
      </c>
      <c r="AD8" s="1">
        <v>1982.2190000000001</v>
      </c>
      <c r="AE8" s="28">
        <v>2.72</v>
      </c>
      <c r="AF8">
        <v>3.6</v>
      </c>
      <c r="AG8">
        <v>9.173</v>
      </c>
      <c r="AH8">
        <v>315.64598899999999</v>
      </c>
      <c r="AI8">
        <v>1.870716</v>
      </c>
      <c r="AJ8">
        <v>107.88015</v>
      </c>
      <c r="AK8">
        <v>848</v>
      </c>
      <c r="AL8">
        <v>2</v>
      </c>
      <c r="AM8">
        <v>312</v>
      </c>
      <c r="AN8">
        <v>73</v>
      </c>
      <c r="AO8">
        <v>17.080971000000002</v>
      </c>
      <c r="AP8">
        <v>921.1</v>
      </c>
      <c r="AQ8">
        <v>0</v>
      </c>
      <c r="AR8">
        <v>0</v>
      </c>
      <c r="AS8">
        <v>0</v>
      </c>
      <c r="AT8">
        <v>3.6999999999999998E-2</v>
      </c>
      <c r="AU8">
        <v>5.7869999999999999</v>
      </c>
      <c r="AV8">
        <v>46438</v>
      </c>
      <c r="AW8">
        <v>0</v>
      </c>
      <c r="AX8" s="29">
        <v>0.56000000000000005</v>
      </c>
      <c r="AY8">
        <v>0.75555555555555554</v>
      </c>
      <c r="AZ8" t="s">
        <v>68</v>
      </c>
      <c r="BA8" t="s">
        <v>194</v>
      </c>
      <c r="BB8">
        <v>5</v>
      </c>
      <c r="BC8" t="s">
        <v>362</v>
      </c>
      <c r="BD8">
        <v>9</v>
      </c>
      <c r="BE8">
        <v>78154.42300000001</v>
      </c>
      <c r="BF8">
        <v>6.898573098031828E-2</v>
      </c>
      <c r="BG8">
        <v>5.2122552296240479E-2</v>
      </c>
      <c r="BH8">
        <v>230103.84800000003</v>
      </c>
      <c r="BI8">
        <v>2.3430898904393808E-2</v>
      </c>
      <c r="BJ8">
        <v>1.7703345838875322E-2</v>
      </c>
      <c r="BK8">
        <v>1</v>
      </c>
      <c r="BL8" t="s">
        <v>68</v>
      </c>
      <c r="BM8">
        <v>0</v>
      </c>
      <c r="BN8" t="s">
        <v>375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70바4908</v>
      </c>
      <c r="D9" s="133" t="str">
        <f t="shared" si="23"/>
        <v>중형</v>
      </c>
      <c r="E9" s="129" t="str">
        <f t="shared" si="16"/>
        <v>D</v>
      </c>
      <c r="F9" s="152">
        <f t="shared" si="17"/>
        <v>0.81861111111111107</v>
      </c>
      <c r="G9" s="153">
        <f t="shared" si="18"/>
        <v>2.9470000000000001</v>
      </c>
      <c r="H9" s="154">
        <f t="shared" si="19"/>
        <v>3.6</v>
      </c>
      <c r="I9" s="155">
        <f t="shared" si="24"/>
        <v>5374.0839999999998</v>
      </c>
      <c r="J9" s="156">
        <f t="shared" si="25"/>
        <v>5.3115191385790577E-3</v>
      </c>
      <c r="K9" s="156">
        <f t="shared" si="26"/>
        <v>0.34129386868059108</v>
      </c>
      <c r="L9" s="156">
        <f t="shared" si="27"/>
        <v>0.28842124536944341</v>
      </c>
      <c r="M9" s="157">
        <f t="shared" si="28"/>
        <v>7.6369999999999996</v>
      </c>
      <c r="N9" s="158">
        <f t="shared" si="29"/>
        <v>0.26100000000000001</v>
      </c>
      <c r="O9" s="158">
        <f t="shared" si="30"/>
        <v>5.0060000000000002</v>
      </c>
      <c r="P9" s="159">
        <f t="shared" si="31"/>
        <v>0</v>
      </c>
      <c r="Q9" s="160">
        <f t="shared" si="32"/>
        <v>77</v>
      </c>
      <c r="R9" s="161">
        <f t="shared" si="33"/>
        <v>26.139303930458127</v>
      </c>
      <c r="S9" s="146">
        <f t="shared" si="34"/>
        <v>14</v>
      </c>
      <c r="T9" s="146">
        <f t="shared" si="35"/>
        <v>269</v>
      </c>
      <c r="U9" t="s">
        <v>115</v>
      </c>
      <c r="V9" s="5" t="s">
        <v>116</v>
      </c>
      <c r="W9" t="s">
        <v>115</v>
      </c>
      <c r="X9" s="5" t="s">
        <v>116</v>
      </c>
      <c r="Y9" t="s">
        <v>198</v>
      </c>
      <c r="Z9" t="s">
        <v>189</v>
      </c>
      <c r="AA9" t="s">
        <v>48</v>
      </c>
      <c r="AB9">
        <v>528</v>
      </c>
      <c r="AC9" s="1">
        <v>5374.0839999999998</v>
      </c>
      <c r="AD9" s="1">
        <v>1823.597</v>
      </c>
      <c r="AE9" s="28">
        <v>2.9470000000000001</v>
      </c>
      <c r="AF9">
        <v>3.6</v>
      </c>
      <c r="AG9">
        <v>7.6369999999999996</v>
      </c>
      <c r="AH9">
        <v>314.65517799999998</v>
      </c>
      <c r="AI9">
        <v>1.671297</v>
      </c>
      <c r="AJ9">
        <v>107.389883</v>
      </c>
      <c r="AK9">
        <v>1550</v>
      </c>
      <c r="AL9">
        <v>14</v>
      </c>
      <c r="AM9">
        <v>269</v>
      </c>
      <c r="AN9">
        <v>77</v>
      </c>
      <c r="AO9">
        <v>17.079280000000001</v>
      </c>
      <c r="AP9">
        <v>359.1</v>
      </c>
      <c r="AQ9">
        <v>0</v>
      </c>
      <c r="AR9">
        <v>1</v>
      </c>
      <c r="AS9">
        <v>282</v>
      </c>
      <c r="AT9">
        <v>0.26100000000000001</v>
      </c>
      <c r="AU9">
        <v>5.0060000000000002</v>
      </c>
      <c r="AV9">
        <v>44852</v>
      </c>
      <c r="AW9">
        <v>0</v>
      </c>
      <c r="AX9" s="29">
        <v>0.55000000000000004</v>
      </c>
      <c r="AY9">
        <v>0.81861111111111107</v>
      </c>
      <c r="AZ9" t="s">
        <v>66</v>
      </c>
      <c r="BA9" t="s">
        <v>194</v>
      </c>
      <c r="BB9">
        <v>3</v>
      </c>
      <c r="BC9" t="s">
        <v>427</v>
      </c>
      <c r="BD9">
        <v>6</v>
      </c>
      <c r="BE9">
        <v>78154.42300000001</v>
      </c>
      <c r="BF9">
        <v>6.8762378298154653E-2</v>
      </c>
      <c r="BG9">
        <v>5.6289646901294933E-2</v>
      </c>
      <c r="BH9">
        <v>230103.84800000003</v>
      </c>
      <c r="BI9">
        <v>2.3355037504631384E-2</v>
      </c>
      <c r="BJ9">
        <v>1.9118693201707969E-2</v>
      </c>
      <c r="BK9">
        <v>1</v>
      </c>
      <c r="BL9" t="s">
        <v>68</v>
      </c>
      <c r="BM9">
        <v>1</v>
      </c>
      <c r="BN9" t="s">
        <v>374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70바4909</v>
      </c>
      <c r="D10" s="116" t="str">
        <f t="shared" si="23"/>
        <v>중형</v>
      </c>
      <c r="E10" s="112" t="str">
        <f t="shared" si="16"/>
        <v>D</v>
      </c>
      <c r="F10" s="162">
        <f t="shared" si="17"/>
        <v>0.8438888888888888</v>
      </c>
      <c r="G10" s="163">
        <f t="shared" si="18"/>
        <v>3.0379999999999998</v>
      </c>
      <c r="H10" s="164">
        <f t="shared" si="19"/>
        <v>3.6</v>
      </c>
      <c r="I10" s="165">
        <f t="shared" si="24"/>
        <v>5544.558</v>
      </c>
      <c r="J10" s="166">
        <f t="shared" si="25"/>
        <v>4.3288845453877496E-3</v>
      </c>
      <c r="K10" s="166">
        <f t="shared" si="26"/>
        <v>0.34073955268838646</v>
      </c>
      <c r="L10" s="166">
        <f t="shared" si="27"/>
        <v>0.11037850086517266</v>
      </c>
      <c r="M10" s="167">
        <f t="shared" si="28"/>
        <v>8.359</v>
      </c>
      <c r="N10" s="168">
        <f t="shared" si="29"/>
        <v>0.27100000000000002</v>
      </c>
      <c r="O10" s="168">
        <f t="shared" si="30"/>
        <v>4.87</v>
      </c>
      <c r="P10" s="169">
        <f t="shared" si="31"/>
        <v>0</v>
      </c>
      <c r="Q10" s="170">
        <f t="shared" si="32"/>
        <v>77</v>
      </c>
      <c r="R10" s="171">
        <f t="shared" si="33"/>
        <v>26.361741836545264</v>
      </c>
      <c r="S10" s="143">
        <f t="shared" si="34"/>
        <v>15</v>
      </c>
      <c r="T10" s="143">
        <f t="shared" si="35"/>
        <v>270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199</v>
      </c>
      <c r="Z10" s="4" t="s">
        <v>189</v>
      </c>
      <c r="AA10" s="4" t="s">
        <v>48</v>
      </c>
      <c r="AB10" s="4">
        <v>528</v>
      </c>
      <c r="AC10" s="4">
        <v>5544.558</v>
      </c>
      <c r="AD10" s="4">
        <v>1824.9079999999999</v>
      </c>
      <c r="AE10" s="4">
        <v>3.0379999999999998</v>
      </c>
      <c r="AF10" s="4">
        <v>3.6</v>
      </c>
      <c r="AG10" s="4">
        <v>8.359</v>
      </c>
      <c r="AH10" s="4">
        <v>321.14185199999997</v>
      </c>
      <c r="AI10" s="4">
        <v>1.3901859999999999</v>
      </c>
      <c r="AJ10" s="4">
        <v>109.425731</v>
      </c>
      <c r="AK10" s="4">
        <v>612</v>
      </c>
      <c r="AL10" s="4">
        <v>15</v>
      </c>
      <c r="AM10" s="4">
        <v>270</v>
      </c>
      <c r="AN10" s="4">
        <v>77</v>
      </c>
      <c r="AO10" s="4">
        <v>17.265135999999998</v>
      </c>
      <c r="AP10" s="4">
        <v>983</v>
      </c>
      <c r="AQ10" s="4">
        <v>0</v>
      </c>
      <c r="AR10" s="4">
        <v>0</v>
      </c>
      <c r="AS10" s="4">
        <v>0</v>
      </c>
      <c r="AT10" s="4">
        <v>0.27100000000000002</v>
      </c>
      <c r="AU10" s="4">
        <v>4.87</v>
      </c>
      <c r="AV10" s="4">
        <v>47971</v>
      </c>
      <c r="AW10" s="4">
        <v>0</v>
      </c>
      <c r="AX10" s="30">
        <v>0.59</v>
      </c>
      <c r="AY10">
        <v>0.8438888888888888</v>
      </c>
      <c r="AZ10" t="s">
        <v>66</v>
      </c>
      <c r="BA10" t="s">
        <v>194</v>
      </c>
      <c r="BB10">
        <v>1</v>
      </c>
      <c r="BC10" t="s">
        <v>206</v>
      </c>
      <c r="BD10">
        <v>11</v>
      </c>
      <c r="BE10">
        <v>78154.42300000001</v>
      </c>
      <c r="BF10">
        <v>7.0943624009609782E-2</v>
      </c>
      <c r="BG10">
        <v>5.9868536039220696E-2</v>
      </c>
      <c r="BH10">
        <v>230103.84800000003</v>
      </c>
      <c r="BI10">
        <v>2.4095894302471634E-2</v>
      </c>
      <c r="BJ10">
        <v>2.0334257469696894E-2</v>
      </c>
      <c r="BK10">
        <v>1</v>
      </c>
      <c r="BL10" t="s">
        <v>68</v>
      </c>
      <c r="BM10">
        <v>1</v>
      </c>
      <c r="BN10" t="s">
        <v>374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70바4910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0.77500000000000002</v>
      </c>
      <c r="G11" s="153">
        <f t="shared" si="18"/>
        <v>2.79</v>
      </c>
      <c r="H11" s="154">
        <f t="shared" si="19"/>
        <v>3.6</v>
      </c>
      <c r="I11" s="155">
        <f t="shared" si="24"/>
        <v>5861.9470000000001</v>
      </c>
      <c r="J11" s="156">
        <f t="shared" si="25"/>
        <v>6.4838624874572533E-3</v>
      </c>
      <c r="K11" s="156">
        <f t="shared" si="26"/>
        <v>0.36106967301219034</v>
      </c>
      <c r="L11" s="156">
        <f t="shared" si="27"/>
        <v>0.23951086558783286</v>
      </c>
      <c r="M11" s="157">
        <f t="shared" si="28"/>
        <v>8.3710000000000004</v>
      </c>
      <c r="N11" s="158">
        <f t="shared" si="29"/>
        <v>0.25600000000000001</v>
      </c>
      <c r="O11" s="158">
        <f t="shared" si="30"/>
        <v>11.071</v>
      </c>
      <c r="P11" s="159">
        <f t="shared" si="31"/>
        <v>0</v>
      </c>
      <c r="Q11" s="160">
        <f t="shared" si="32"/>
        <v>78</v>
      </c>
      <c r="R11" s="161">
        <f t="shared" si="33"/>
        <v>26.974202784079484</v>
      </c>
      <c r="S11" s="146">
        <f t="shared" si="34"/>
        <v>15</v>
      </c>
      <c r="T11" s="146">
        <f t="shared" si="35"/>
        <v>649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200</v>
      </c>
      <c r="Z11" t="s">
        <v>189</v>
      </c>
      <c r="AA11" t="s">
        <v>48</v>
      </c>
      <c r="AB11">
        <v>528</v>
      </c>
      <c r="AC11" s="1">
        <v>5861.9470000000001</v>
      </c>
      <c r="AD11" s="1">
        <v>2100.7339999999999</v>
      </c>
      <c r="AE11" s="28">
        <v>2.79</v>
      </c>
      <c r="AF11">
        <v>3.6</v>
      </c>
      <c r="AG11">
        <v>8.3710000000000004</v>
      </c>
      <c r="AH11">
        <v>343.612932</v>
      </c>
      <c r="AI11">
        <v>2.2279390000000001</v>
      </c>
      <c r="AJ11">
        <v>124.068209</v>
      </c>
      <c r="AK11">
        <v>1404</v>
      </c>
      <c r="AL11">
        <v>15</v>
      </c>
      <c r="AM11">
        <v>649</v>
      </c>
      <c r="AN11">
        <v>78</v>
      </c>
      <c r="AO11">
        <v>17.059739</v>
      </c>
      <c r="AP11">
        <v>505.7</v>
      </c>
      <c r="AQ11">
        <v>0</v>
      </c>
      <c r="AR11">
        <v>0</v>
      </c>
      <c r="AS11">
        <v>0</v>
      </c>
      <c r="AT11">
        <v>0.25600000000000001</v>
      </c>
      <c r="AU11">
        <v>11.071</v>
      </c>
      <c r="AV11">
        <v>49403</v>
      </c>
      <c r="AW11">
        <v>0</v>
      </c>
      <c r="AX11" s="29">
        <v>0.53</v>
      </c>
      <c r="AY11">
        <v>0.77500000000000002</v>
      </c>
      <c r="AZ11" t="s">
        <v>68</v>
      </c>
      <c r="BA11" t="s">
        <v>194</v>
      </c>
      <c r="BB11">
        <v>3</v>
      </c>
      <c r="BC11" t="s">
        <v>197</v>
      </c>
      <c r="BD11">
        <v>14</v>
      </c>
      <c r="BE11">
        <v>78154.42300000001</v>
      </c>
      <c r="BF11">
        <v>7.5004673759794749E-2</v>
      </c>
      <c r="BG11">
        <v>5.8128622163840932E-2</v>
      </c>
      <c r="BH11">
        <v>230103.84800000003</v>
      </c>
      <c r="BI11">
        <v>2.5475223691174428E-2</v>
      </c>
      <c r="BJ11">
        <v>1.9743298360660182E-2</v>
      </c>
      <c r="BK11">
        <v>1</v>
      </c>
      <c r="BL11" t="s">
        <v>68</v>
      </c>
      <c r="BM11">
        <v>0</v>
      </c>
      <c r="BN11" t="s">
        <v>375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70바4911</v>
      </c>
      <c r="D12" s="116" t="str">
        <f t="shared" si="23"/>
        <v>중형</v>
      </c>
      <c r="E12" s="112" t="str">
        <f t="shared" si="16"/>
        <v>F</v>
      </c>
      <c r="F12" s="162">
        <f t="shared" si="17"/>
        <v>0.78805555555555562</v>
      </c>
      <c r="G12" s="163">
        <f t="shared" si="18"/>
        <v>2.8370000000000002</v>
      </c>
      <c r="H12" s="164">
        <f t="shared" si="19"/>
        <v>3.6</v>
      </c>
      <c r="I12" s="165">
        <f t="shared" si="24"/>
        <v>5592.732</v>
      </c>
      <c r="J12" s="166">
        <f t="shared" si="25"/>
        <v>1.1197908416685045E-2</v>
      </c>
      <c r="K12" s="166">
        <f t="shared" si="26"/>
        <v>0.33667043904712812</v>
      </c>
      <c r="L12" s="166">
        <f t="shared" si="27"/>
        <v>0.12176517666142415</v>
      </c>
      <c r="M12" s="167">
        <f t="shared" si="28"/>
        <v>10.061</v>
      </c>
      <c r="N12" s="168">
        <f t="shared" si="29"/>
        <v>7.1999999999999995E-2</v>
      </c>
      <c r="O12" s="168">
        <f t="shared" si="30"/>
        <v>8.4570000000000007</v>
      </c>
      <c r="P12" s="169">
        <f t="shared" si="31"/>
        <v>0.78333333333333333</v>
      </c>
      <c r="Q12" s="170">
        <f t="shared" si="32"/>
        <v>97</v>
      </c>
      <c r="R12" s="171">
        <f t="shared" si="33"/>
        <v>26.444378992560267</v>
      </c>
      <c r="S12" s="143">
        <f t="shared" si="34"/>
        <v>4</v>
      </c>
      <c r="T12" s="143">
        <f t="shared" si="35"/>
        <v>473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201</v>
      </c>
      <c r="Z12" t="s">
        <v>189</v>
      </c>
      <c r="AA12" t="s">
        <v>48</v>
      </c>
      <c r="AB12">
        <v>528</v>
      </c>
      <c r="AC12" s="1">
        <v>5592.732</v>
      </c>
      <c r="AD12" s="1">
        <v>1971.559</v>
      </c>
      <c r="AE12" s="28">
        <v>2.8370000000000002</v>
      </c>
      <c r="AF12">
        <v>3.6</v>
      </c>
      <c r="AG12">
        <v>10.061</v>
      </c>
      <c r="AH12">
        <v>324.30627800000002</v>
      </c>
      <c r="AI12">
        <v>3.6315520000000001</v>
      </c>
      <c r="AJ12">
        <v>109.184337</v>
      </c>
      <c r="AK12">
        <v>681</v>
      </c>
      <c r="AL12">
        <v>4</v>
      </c>
      <c r="AM12">
        <v>473</v>
      </c>
      <c r="AN12">
        <v>97</v>
      </c>
      <c r="AO12">
        <v>17.245215999999999</v>
      </c>
      <c r="AP12">
        <v>1134</v>
      </c>
      <c r="AQ12">
        <v>47</v>
      </c>
      <c r="AR12">
        <v>0</v>
      </c>
      <c r="AS12">
        <v>0</v>
      </c>
      <c r="AT12">
        <v>7.1999999999999995E-2</v>
      </c>
      <c r="AU12">
        <v>8.4570000000000007</v>
      </c>
      <c r="AV12">
        <v>48826</v>
      </c>
      <c r="AW12">
        <v>0</v>
      </c>
      <c r="AX12" s="29">
        <v>0.61</v>
      </c>
      <c r="AY12" s="2">
        <v>0.78805555555555562</v>
      </c>
      <c r="AZ12" s="2" t="s">
        <v>68</v>
      </c>
      <c r="BA12" s="2" t="s">
        <v>194</v>
      </c>
      <c r="BB12" s="2">
        <v>1</v>
      </c>
      <c r="BC12" s="2" t="s">
        <v>196</v>
      </c>
      <c r="BD12" s="2">
        <v>12</v>
      </c>
      <c r="BE12" s="2">
        <v>78154.42300000001</v>
      </c>
      <c r="BF12" s="2">
        <v>7.1560019066355327E-2</v>
      </c>
      <c r="BG12" s="2">
        <v>5.63932705809028E-2</v>
      </c>
      <c r="BH12" s="2">
        <v>230103.84800000003</v>
      </c>
      <c r="BI12" s="2">
        <v>2.4305251948676665E-2</v>
      </c>
      <c r="BJ12" s="2">
        <v>1.9153888827332141E-2</v>
      </c>
      <c r="BK12" s="2">
        <v>1</v>
      </c>
      <c r="BL12" s="2" t="s">
        <v>68</v>
      </c>
      <c r="BM12" s="2">
        <v>0</v>
      </c>
      <c r="BN12" s="2" t="s">
        <v>375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70바4912</v>
      </c>
      <c r="D13" s="133" t="str">
        <f t="shared" si="23"/>
        <v>중형</v>
      </c>
      <c r="E13" s="129" t="str">
        <f t="shared" si="16"/>
        <v>B</v>
      </c>
      <c r="F13" s="152">
        <f t="shared" si="17"/>
        <v>0.90277777777777779</v>
      </c>
      <c r="G13" s="153">
        <f t="shared" si="18"/>
        <v>3.25</v>
      </c>
      <c r="H13" s="154">
        <f t="shared" si="19"/>
        <v>3.6</v>
      </c>
      <c r="I13" s="155">
        <f t="shared" si="24"/>
        <v>5874.49</v>
      </c>
      <c r="J13" s="156">
        <f t="shared" si="25"/>
        <v>5.9860113021467844E-3</v>
      </c>
      <c r="K13" s="156">
        <f t="shared" si="26"/>
        <v>0.30580098729313421</v>
      </c>
      <c r="L13" s="156">
        <f t="shared" si="27"/>
        <v>0.11473336408777614</v>
      </c>
      <c r="M13" s="157">
        <f t="shared" si="28"/>
        <v>6.6920000000000002</v>
      </c>
      <c r="N13" s="158">
        <f t="shared" si="29"/>
        <v>0.153</v>
      </c>
      <c r="O13" s="158">
        <f t="shared" si="30"/>
        <v>2.86</v>
      </c>
      <c r="P13" s="159">
        <f t="shared" si="31"/>
        <v>0</v>
      </c>
      <c r="Q13" s="160">
        <f t="shared" si="32"/>
        <v>68</v>
      </c>
      <c r="R13" s="161">
        <f t="shared" si="33"/>
        <v>25.577791182139332</v>
      </c>
      <c r="S13" s="146">
        <f t="shared" si="34"/>
        <v>9</v>
      </c>
      <c r="T13" s="146">
        <f t="shared" si="35"/>
        <v>168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202</v>
      </c>
      <c r="Z13" s="4" t="s">
        <v>189</v>
      </c>
      <c r="AA13" s="4" t="s">
        <v>48</v>
      </c>
      <c r="AB13" s="4">
        <v>528</v>
      </c>
      <c r="AC13" s="4">
        <v>5874.49</v>
      </c>
      <c r="AD13" s="4">
        <v>1807.415</v>
      </c>
      <c r="AE13" s="4">
        <v>3.25</v>
      </c>
      <c r="AF13" s="4">
        <v>3.6</v>
      </c>
      <c r="AG13" s="4">
        <v>6.6920000000000002</v>
      </c>
      <c r="AH13" s="4">
        <v>333.72155500000002</v>
      </c>
      <c r="AI13" s="4">
        <v>1.9976609999999999</v>
      </c>
      <c r="AJ13" s="4">
        <v>102.052381</v>
      </c>
      <c r="AK13" s="4">
        <v>674</v>
      </c>
      <c r="AL13" s="4">
        <v>9</v>
      </c>
      <c r="AM13" s="4">
        <v>168</v>
      </c>
      <c r="AN13" s="4">
        <v>68</v>
      </c>
      <c r="AO13" s="4">
        <v>17.602968000000001</v>
      </c>
      <c r="AP13" s="4">
        <v>285.7</v>
      </c>
      <c r="AQ13" s="4">
        <v>0</v>
      </c>
      <c r="AR13" s="4">
        <v>1</v>
      </c>
      <c r="AS13" s="4">
        <v>30</v>
      </c>
      <c r="AT13" s="4">
        <v>0.153</v>
      </c>
      <c r="AU13" s="4">
        <v>2.86</v>
      </c>
      <c r="AV13" s="4">
        <v>47127</v>
      </c>
      <c r="AW13" s="4">
        <v>0</v>
      </c>
      <c r="AX13" s="30">
        <v>0.57999999999999996</v>
      </c>
      <c r="AY13">
        <v>0.90277777777777779</v>
      </c>
      <c r="AZ13" t="s">
        <v>430</v>
      </c>
      <c r="BA13" t="s">
        <v>194</v>
      </c>
      <c r="BB13">
        <v>3</v>
      </c>
      <c r="BC13" t="s">
        <v>473</v>
      </c>
      <c r="BD13">
        <v>12</v>
      </c>
      <c r="BE13">
        <v>78154.42300000001</v>
      </c>
      <c r="BF13">
        <v>7.5165163716965827E-2</v>
      </c>
      <c r="BG13">
        <v>6.7857439466705263E-2</v>
      </c>
      <c r="BH13">
        <v>230103.84800000003</v>
      </c>
      <c r="BI13">
        <v>2.5529733861730113E-2</v>
      </c>
      <c r="BJ13">
        <v>2.3047676402950797E-2</v>
      </c>
      <c r="BK13">
        <v>1</v>
      </c>
      <c r="BL13" t="s">
        <v>66</v>
      </c>
      <c r="BM13">
        <v>2</v>
      </c>
      <c r="BN13" t="s">
        <v>374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70바4913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0.75416666666666665</v>
      </c>
      <c r="G14" s="163">
        <f t="shared" si="18"/>
        <v>2.7149999999999999</v>
      </c>
      <c r="H14" s="164">
        <f t="shared" si="19"/>
        <v>3.6</v>
      </c>
      <c r="I14" s="165">
        <f t="shared" si="24"/>
        <v>5425.0110000000004</v>
      </c>
      <c r="J14" s="166">
        <f t="shared" si="25"/>
        <v>9.2963356190317228E-3</v>
      </c>
      <c r="K14" s="166">
        <f t="shared" si="26"/>
        <v>0.36047235603113742</v>
      </c>
      <c r="L14" s="166">
        <f t="shared" si="27"/>
        <v>0.26783355830983568</v>
      </c>
      <c r="M14" s="167">
        <f t="shared" si="28"/>
        <v>10.054</v>
      </c>
      <c r="N14" s="168">
        <f t="shared" si="29"/>
        <v>0.29499999999999998</v>
      </c>
      <c r="O14" s="168">
        <f t="shared" si="30"/>
        <v>10.249000000000001</v>
      </c>
      <c r="P14" s="169">
        <f t="shared" si="31"/>
        <v>0</v>
      </c>
      <c r="Q14" s="170">
        <f t="shared" si="32"/>
        <v>81</v>
      </c>
      <c r="R14" s="171">
        <f t="shared" si="33"/>
        <v>26.606110660372092</v>
      </c>
      <c r="S14" s="143">
        <f t="shared" si="34"/>
        <v>16</v>
      </c>
      <c r="T14" s="143">
        <f t="shared" si="35"/>
        <v>556</v>
      </c>
      <c r="U14" t="s">
        <v>115</v>
      </c>
      <c r="V14" s="5" t="s">
        <v>116</v>
      </c>
      <c r="W14" t="s">
        <v>115</v>
      </c>
      <c r="X14" s="5" t="s">
        <v>116</v>
      </c>
      <c r="Y14" t="s">
        <v>203</v>
      </c>
      <c r="Z14" t="s">
        <v>189</v>
      </c>
      <c r="AA14" t="s">
        <v>48</v>
      </c>
      <c r="AB14">
        <v>528</v>
      </c>
      <c r="AC14" s="1">
        <v>5425.0110000000004</v>
      </c>
      <c r="AD14" s="1">
        <v>1998.421</v>
      </c>
      <c r="AE14" s="28">
        <v>2.7149999999999999</v>
      </c>
      <c r="AF14">
        <v>3.6</v>
      </c>
      <c r="AG14">
        <v>10.054</v>
      </c>
      <c r="AH14">
        <v>323.5335</v>
      </c>
      <c r="AI14">
        <v>3.007676</v>
      </c>
      <c r="AJ14">
        <v>116.624883</v>
      </c>
      <c r="AK14">
        <v>1453</v>
      </c>
      <c r="AL14">
        <v>16</v>
      </c>
      <c r="AM14">
        <v>556</v>
      </c>
      <c r="AN14">
        <v>81</v>
      </c>
      <c r="AO14">
        <v>16.768003</v>
      </c>
      <c r="AP14">
        <v>301</v>
      </c>
      <c r="AQ14">
        <v>0</v>
      </c>
      <c r="AR14">
        <v>4</v>
      </c>
      <c r="AS14">
        <v>186</v>
      </c>
      <c r="AT14">
        <v>0.29499999999999998</v>
      </c>
      <c r="AU14">
        <v>10.249000000000001</v>
      </c>
      <c r="AV14">
        <v>46497</v>
      </c>
      <c r="AW14">
        <v>0</v>
      </c>
      <c r="AX14" s="29">
        <v>0.57999999999999996</v>
      </c>
      <c r="AY14">
        <v>0.75416666666666665</v>
      </c>
      <c r="AZ14" t="s">
        <v>68</v>
      </c>
      <c r="BA14" t="s">
        <v>194</v>
      </c>
      <c r="BB14">
        <v>6</v>
      </c>
      <c r="BC14" t="s">
        <v>361</v>
      </c>
      <c r="BD14">
        <v>11</v>
      </c>
      <c r="BE14">
        <v>78154.42300000001</v>
      </c>
      <c r="BF14">
        <v>6.9413998488607603E-2</v>
      </c>
      <c r="BG14">
        <v>5.234972386015823E-2</v>
      </c>
      <c r="BH14">
        <v>230103.84800000003</v>
      </c>
      <c r="BI14">
        <v>2.357635931407805E-2</v>
      </c>
      <c r="BJ14">
        <v>1.7780504316033861E-2</v>
      </c>
      <c r="BK14">
        <v>2</v>
      </c>
      <c r="BL14" t="s">
        <v>68</v>
      </c>
      <c r="BM14">
        <v>0</v>
      </c>
      <c r="BN14" t="s">
        <v>375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70바4914</v>
      </c>
      <c r="D15" s="133" t="str">
        <f t="shared" si="23"/>
        <v>중형</v>
      </c>
      <c r="E15" s="129" t="str">
        <f t="shared" si="16"/>
        <v>B</v>
      </c>
      <c r="F15" s="152">
        <f t="shared" si="17"/>
        <v>0.90749999999999997</v>
      </c>
      <c r="G15" s="153">
        <f t="shared" si="18"/>
        <v>3.2669999999999999</v>
      </c>
      <c r="H15" s="154">
        <f t="shared" si="19"/>
        <v>3.6</v>
      </c>
      <c r="I15" s="155">
        <f t="shared" si="24"/>
        <v>6249.1959999999999</v>
      </c>
      <c r="J15" s="156">
        <f t="shared" si="25"/>
        <v>2.8147200270575165E-3</v>
      </c>
      <c r="K15" s="156">
        <f t="shared" si="26"/>
        <v>0.31108675412056946</v>
      </c>
      <c r="L15" s="156">
        <f t="shared" si="27"/>
        <v>0.11793517118042066</v>
      </c>
      <c r="M15" s="157">
        <f t="shared" si="28"/>
        <v>7.4269999999999996</v>
      </c>
      <c r="N15" s="158">
        <f t="shared" si="29"/>
        <v>0.28799999999999998</v>
      </c>
      <c r="O15" s="158">
        <f t="shared" si="30"/>
        <v>4.641</v>
      </c>
      <c r="P15" s="159">
        <f t="shared" si="31"/>
        <v>0</v>
      </c>
      <c r="Q15" s="160">
        <f t="shared" si="32"/>
        <v>73</v>
      </c>
      <c r="R15" s="161">
        <f t="shared" si="33"/>
        <v>25.343902400071364</v>
      </c>
      <c r="S15" s="146">
        <f t="shared" si="34"/>
        <v>18</v>
      </c>
      <c r="T15" s="146">
        <f t="shared" si="35"/>
        <v>290</v>
      </c>
      <c r="U15" t="s">
        <v>115</v>
      </c>
      <c r="V15" s="5" t="s">
        <v>116</v>
      </c>
      <c r="W15" t="s">
        <v>115</v>
      </c>
      <c r="X15" s="5" t="s">
        <v>116</v>
      </c>
      <c r="Y15" t="s">
        <v>205</v>
      </c>
      <c r="Z15" t="s">
        <v>189</v>
      </c>
      <c r="AA15" t="s">
        <v>48</v>
      </c>
      <c r="AB15">
        <v>528</v>
      </c>
      <c r="AC15" s="1">
        <v>6249.1959999999999</v>
      </c>
      <c r="AD15" s="1">
        <v>1912.6420000000001</v>
      </c>
      <c r="AE15" s="28">
        <v>3.2669999999999999</v>
      </c>
      <c r="AF15">
        <v>3.6</v>
      </c>
      <c r="AG15">
        <v>7.4269999999999996</v>
      </c>
      <c r="AH15">
        <v>359.38849699999997</v>
      </c>
      <c r="AI15">
        <v>1.0115780000000001</v>
      </c>
      <c r="AJ15">
        <v>111.801001</v>
      </c>
      <c r="AK15">
        <v>737</v>
      </c>
      <c r="AL15">
        <v>18</v>
      </c>
      <c r="AM15">
        <v>290</v>
      </c>
      <c r="AN15">
        <v>73</v>
      </c>
      <c r="AO15">
        <v>17.388414000000001</v>
      </c>
      <c r="AP15">
        <v>835.8</v>
      </c>
      <c r="AQ15">
        <v>0</v>
      </c>
      <c r="AR15">
        <v>0</v>
      </c>
      <c r="AS15">
        <v>0</v>
      </c>
      <c r="AT15">
        <v>0.28799999999999998</v>
      </c>
      <c r="AU15">
        <v>4.641</v>
      </c>
      <c r="AV15">
        <v>53762</v>
      </c>
      <c r="AW15">
        <v>0</v>
      </c>
      <c r="AX15" s="29">
        <v>0.62</v>
      </c>
      <c r="AY15">
        <v>0.90749999999999997</v>
      </c>
      <c r="AZ15" t="s">
        <v>430</v>
      </c>
      <c r="BA15" t="s">
        <v>194</v>
      </c>
      <c r="BB15">
        <v>2</v>
      </c>
      <c r="BC15" t="s">
        <v>474</v>
      </c>
      <c r="BD15">
        <v>10</v>
      </c>
      <c r="BE15">
        <v>78154.42300000001</v>
      </c>
      <c r="BF15">
        <v>7.9959594865155609E-2</v>
      </c>
      <c r="BG15">
        <v>7.2563332340128711E-2</v>
      </c>
      <c r="BH15">
        <v>230103.84800000003</v>
      </c>
      <c r="BI15">
        <v>2.715815513002633E-2</v>
      </c>
      <c r="BJ15">
        <v>2.4646025780498893E-2</v>
      </c>
      <c r="BK15">
        <v>1</v>
      </c>
      <c r="BL15" t="s">
        <v>66</v>
      </c>
      <c r="BM15">
        <v>2</v>
      </c>
      <c r="BN15" t="s">
        <v>374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70바4915</v>
      </c>
      <c r="D16" s="116" t="str">
        <f t="shared" si="23"/>
        <v>중형</v>
      </c>
      <c r="E16" s="112" t="str">
        <f t="shared" si="16"/>
        <v>F</v>
      </c>
      <c r="F16" s="162">
        <f t="shared" si="17"/>
        <v>0.75416666666666665</v>
      </c>
      <c r="G16" s="163">
        <f t="shared" si="18"/>
        <v>2.7149999999999999</v>
      </c>
      <c r="H16" s="164">
        <f t="shared" si="19"/>
        <v>3.6</v>
      </c>
      <c r="I16" s="165">
        <f t="shared" si="24"/>
        <v>4883.12</v>
      </c>
      <c r="J16" s="166">
        <f t="shared" si="25"/>
        <v>1.0865390568943147E-2</v>
      </c>
      <c r="K16" s="166">
        <f t="shared" si="26"/>
        <v>0.37097241450466234</v>
      </c>
      <c r="L16" s="166">
        <f t="shared" si="27"/>
        <v>0.24472058847622014</v>
      </c>
      <c r="M16" s="167">
        <f t="shared" si="28"/>
        <v>11.018000000000001</v>
      </c>
      <c r="N16" s="168">
        <f t="shared" si="29"/>
        <v>0.20499999999999999</v>
      </c>
      <c r="O16" s="168">
        <f t="shared" si="30"/>
        <v>19.024999999999999</v>
      </c>
      <c r="P16" s="169">
        <f t="shared" si="31"/>
        <v>0</v>
      </c>
      <c r="Q16" s="170">
        <f t="shared" si="32"/>
        <v>85</v>
      </c>
      <c r="R16" s="171">
        <f t="shared" si="33"/>
        <v>28.111280885719268</v>
      </c>
      <c r="S16" s="143">
        <f t="shared" si="34"/>
        <v>10</v>
      </c>
      <c r="T16" s="143">
        <f t="shared" si="35"/>
        <v>929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207</v>
      </c>
      <c r="Z16" s="4" t="s">
        <v>189</v>
      </c>
      <c r="AA16" s="4" t="s">
        <v>48</v>
      </c>
      <c r="AB16" s="4">
        <v>528</v>
      </c>
      <c r="AC16" s="4">
        <v>4883.12</v>
      </c>
      <c r="AD16" s="4">
        <v>1798.6780000000001</v>
      </c>
      <c r="AE16" s="4">
        <v>2.7149999999999999</v>
      </c>
      <c r="AF16" s="4">
        <v>3.6</v>
      </c>
      <c r="AG16" s="4">
        <v>11.018000000000001</v>
      </c>
      <c r="AH16" s="4">
        <v>281.005177</v>
      </c>
      <c r="AI16" s="4">
        <v>3.0532309999999998</v>
      </c>
      <c r="AJ16" s="4">
        <v>104.245169</v>
      </c>
      <c r="AK16" s="4">
        <v>1195</v>
      </c>
      <c r="AL16" s="4">
        <v>10</v>
      </c>
      <c r="AM16" s="4">
        <v>929</v>
      </c>
      <c r="AN16" s="4">
        <v>85</v>
      </c>
      <c r="AO16" s="4">
        <v>17.377331000000002</v>
      </c>
      <c r="AP16" s="4">
        <v>384.3</v>
      </c>
      <c r="AQ16" s="4">
        <v>0</v>
      </c>
      <c r="AR16" s="4">
        <v>0</v>
      </c>
      <c r="AS16" s="4">
        <v>0</v>
      </c>
      <c r="AT16" s="4">
        <v>0.20499999999999999</v>
      </c>
      <c r="AU16" s="4">
        <v>19.024999999999999</v>
      </c>
      <c r="AV16" s="4">
        <v>38837</v>
      </c>
      <c r="AW16" s="4">
        <v>0</v>
      </c>
      <c r="AX16" s="30">
        <v>0.57999999999999996</v>
      </c>
      <c r="AY16">
        <v>0.75416666666666665</v>
      </c>
      <c r="AZ16" t="s">
        <v>68</v>
      </c>
      <c r="BA16" t="s">
        <v>194</v>
      </c>
      <c r="BB16">
        <v>6</v>
      </c>
      <c r="BC16" t="s">
        <v>361</v>
      </c>
      <c r="BD16">
        <v>13</v>
      </c>
      <c r="BE16">
        <v>78154.42300000001</v>
      </c>
      <c r="BF16">
        <v>6.2480404979766778E-2</v>
      </c>
      <c r="BG16">
        <v>4.712063875557411E-2</v>
      </c>
      <c r="BH16">
        <v>230103.84800000003</v>
      </c>
      <c r="BI16">
        <v>2.1221374794218997E-2</v>
      </c>
      <c r="BJ16">
        <v>1.6004453490640159E-2</v>
      </c>
      <c r="BK16">
        <v>2</v>
      </c>
      <c r="BL16" t="s">
        <v>68</v>
      </c>
      <c r="BM16">
        <v>0</v>
      </c>
      <c r="BN16" t="s">
        <v>375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70바4916</v>
      </c>
      <c r="D17" s="133" t="str">
        <f t="shared" si="23"/>
        <v>중형</v>
      </c>
      <c r="E17" s="129" t="str">
        <f t="shared" si="16"/>
        <v>B</v>
      </c>
      <c r="F17" s="152">
        <f t="shared" si="17"/>
        <v>0.92694444444444446</v>
      </c>
      <c r="G17" s="153">
        <f t="shared" si="18"/>
        <v>3.3370000000000002</v>
      </c>
      <c r="H17" s="154">
        <f t="shared" si="19"/>
        <v>3.6</v>
      </c>
      <c r="I17" s="155">
        <f t="shared" si="24"/>
        <v>5334.8909999999996</v>
      </c>
      <c r="J17" s="156">
        <f t="shared" si="25"/>
        <v>4.9375671607318622E-3</v>
      </c>
      <c r="K17" s="156">
        <f t="shared" si="26"/>
        <v>0.32431807759472531</v>
      </c>
      <c r="L17" s="156">
        <f t="shared" si="27"/>
        <v>0.27479474276044252</v>
      </c>
      <c r="M17" s="157">
        <f t="shared" si="28"/>
        <v>6.5510000000000002</v>
      </c>
      <c r="N17" s="158">
        <f t="shared" si="29"/>
        <v>0.22500000000000001</v>
      </c>
      <c r="O17" s="158">
        <f t="shared" si="30"/>
        <v>4.218</v>
      </c>
      <c r="P17" s="159">
        <f t="shared" si="31"/>
        <v>0</v>
      </c>
      <c r="Q17" s="160">
        <f t="shared" si="32"/>
        <v>74</v>
      </c>
      <c r="R17" s="161">
        <f t="shared" si="33"/>
        <v>25.549008405244763</v>
      </c>
      <c r="S17" s="146">
        <f t="shared" si="34"/>
        <v>12</v>
      </c>
      <c r="T17" s="146">
        <f t="shared" si="35"/>
        <v>225</v>
      </c>
      <c r="U17" t="s">
        <v>115</v>
      </c>
      <c r="V17" s="5" t="s">
        <v>116</v>
      </c>
      <c r="W17" t="s">
        <v>115</v>
      </c>
      <c r="X17" s="5" t="s">
        <v>116</v>
      </c>
      <c r="Y17" t="s">
        <v>208</v>
      </c>
      <c r="Z17" t="s">
        <v>189</v>
      </c>
      <c r="AA17" t="s">
        <v>48</v>
      </c>
      <c r="AB17">
        <v>528</v>
      </c>
      <c r="AC17" s="1">
        <v>5334.8909999999996</v>
      </c>
      <c r="AD17" s="1">
        <v>1598.5450000000001</v>
      </c>
      <c r="AE17" s="28">
        <v>3.3370000000000002</v>
      </c>
      <c r="AF17">
        <v>3.6</v>
      </c>
      <c r="AG17">
        <v>6.5510000000000002</v>
      </c>
      <c r="AH17">
        <v>311.31100600000002</v>
      </c>
      <c r="AI17">
        <v>1.5371189999999999</v>
      </c>
      <c r="AJ17">
        <v>100.963787</v>
      </c>
      <c r="AK17">
        <v>1466</v>
      </c>
      <c r="AL17">
        <v>12</v>
      </c>
      <c r="AM17">
        <v>225</v>
      </c>
      <c r="AN17">
        <v>74</v>
      </c>
      <c r="AO17">
        <v>17.136852999999999</v>
      </c>
      <c r="AP17">
        <v>186.4</v>
      </c>
      <c r="AQ17">
        <v>0</v>
      </c>
      <c r="AR17">
        <v>0</v>
      </c>
      <c r="AS17">
        <v>0</v>
      </c>
      <c r="AT17">
        <v>0.22500000000000001</v>
      </c>
      <c r="AU17">
        <v>4.218</v>
      </c>
      <c r="AV17">
        <v>45885</v>
      </c>
      <c r="AW17">
        <v>0</v>
      </c>
      <c r="AX17" s="29">
        <v>0.59</v>
      </c>
      <c r="AY17">
        <v>0.92694444444444446</v>
      </c>
      <c r="AZ17" t="s">
        <v>430</v>
      </c>
      <c r="BA17" t="s">
        <v>194</v>
      </c>
      <c r="BB17">
        <v>1</v>
      </c>
      <c r="BC17" t="s">
        <v>475</v>
      </c>
      <c r="BD17">
        <v>12</v>
      </c>
      <c r="BE17">
        <v>78154.42300000001</v>
      </c>
      <c r="BF17">
        <v>6.8260896763322004E-2</v>
      </c>
      <c r="BG17">
        <v>6.3274059027557089E-2</v>
      </c>
      <c r="BH17">
        <v>230103.84800000003</v>
      </c>
      <c r="BI17">
        <v>2.3184710061867366E-2</v>
      </c>
      <c r="BJ17">
        <v>2.1490938187903166E-2</v>
      </c>
      <c r="BK17">
        <v>1</v>
      </c>
      <c r="BL17" t="s">
        <v>66</v>
      </c>
      <c r="BM17">
        <v>2</v>
      </c>
      <c r="BN17" t="s">
        <v>374</v>
      </c>
    </row>
    <row r="18" spans="1:66" x14ac:dyDescent="0.25">
      <c r="A18" s="141" t="str">
        <f t="shared" si="20"/>
        <v>인천교통공사</v>
      </c>
      <c r="B18" s="141" t="str">
        <f t="shared" si="21"/>
        <v>63</v>
      </c>
      <c r="C18" s="142" t="str">
        <f t="shared" si="22"/>
        <v>70바4917</v>
      </c>
      <c r="D18" s="116" t="str">
        <f t="shared" si="23"/>
        <v>중형</v>
      </c>
      <c r="E18" s="112" t="str">
        <f t="shared" si="16"/>
        <v>C</v>
      </c>
      <c r="F18" s="162">
        <f t="shared" si="17"/>
        <v>0.85055555555555551</v>
      </c>
      <c r="G18" s="163">
        <f t="shared" si="18"/>
        <v>3.0619999999999998</v>
      </c>
      <c r="H18" s="164">
        <f t="shared" si="19"/>
        <v>3.6</v>
      </c>
      <c r="I18" s="165">
        <f t="shared" si="24"/>
        <v>5734.1760000000004</v>
      </c>
      <c r="J18" s="166">
        <f t="shared" si="25"/>
        <v>6.4978962303926047E-3</v>
      </c>
      <c r="K18" s="166">
        <f t="shared" si="26"/>
        <v>0.3379528838931572</v>
      </c>
      <c r="L18" s="166">
        <f t="shared" si="27"/>
        <v>0.26106628049086739</v>
      </c>
      <c r="M18" s="167">
        <f t="shared" si="28"/>
        <v>8.6319999999999997</v>
      </c>
      <c r="N18" s="168">
        <f t="shared" si="29"/>
        <v>0.26200000000000001</v>
      </c>
      <c r="O18" s="168">
        <f t="shared" si="30"/>
        <v>7.0979999999999999</v>
      </c>
      <c r="P18" s="169">
        <f t="shared" si="31"/>
        <v>0</v>
      </c>
      <c r="Q18" s="170">
        <f t="shared" si="32"/>
        <v>83</v>
      </c>
      <c r="R18" s="171">
        <f t="shared" si="33"/>
        <v>26.59233913991746</v>
      </c>
      <c r="S18" s="143">
        <f t="shared" si="34"/>
        <v>15</v>
      </c>
      <c r="T18" s="143">
        <f t="shared" si="35"/>
        <v>407</v>
      </c>
      <c r="U18" t="s">
        <v>115</v>
      </c>
      <c r="V18" s="5" t="s">
        <v>116</v>
      </c>
      <c r="W18" t="s">
        <v>115</v>
      </c>
      <c r="X18" s="5" t="s">
        <v>116</v>
      </c>
      <c r="Y18" t="s">
        <v>209</v>
      </c>
      <c r="Z18" t="s">
        <v>189</v>
      </c>
      <c r="AA18" t="s">
        <v>48</v>
      </c>
      <c r="AB18">
        <v>528</v>
      </c>
      <c r="AC18" s="1">
        <v>5734.1760000000004</v>
      </c>
      <c r="AD18" s="1">
        <v>1872.578</v>
      </c>
      <c r="AE18" s="28">
        <v>3.0619999999999998</v>
      </c>
      <c r="AF18">
        <v>3.6</v>
      </c>
      <c r="AG18">
        <v>8.6319999999999997</v>
      </c>
      <c r="AH18">
        <v>328.93430799999999</v>
      </c>
      <c r="AI18">
        <v>2.137381</v>
      </c>
      <c r="AJ18">
        <v>111.164298</v>
      </c>
      <c r="AK18">
        <v>1497</v>
      </c>
      <c r="AL18">
        <v>15</v>
      </c>
      <c r="AM18">
        <v>407</v>
      </c>
      <c r="AN18">
        <v>83</v>
      </c>
      <c r="AO18">
        <v>17.432587000000002</v>
      </c>
      <c r="AP18">
        <v>590.4</v>
      </c>
      <c r="AQ18">
        <v>0</v>
      </c>
      <c r="AR18">
        <v>1</v>
      </c>
      <c r="AS18">
        <v>32</v>
      </c>
      <c r="AT18">
        <v>0.26200000000000001</v>
      </c>
      <c r="AU18">
        <v>7.0979999999999999</v>
      </c>
      <c r="AV18">
        <v>48468</v>
      </c>
      <c r="AW18">
        <v>0</v>
      </c>
      <c r="AX18" s="29">
        <v>0.6</v>
      </c>
      <c r="AY18">
        <v>0.85055555555555551</v>
      </c>
      <c r="AZ18" t="s">
        <v>67</v>
      </c>
      <c r="BA18" t="s">
        <v>194</v>
      </c>
      <c r="BB18">
        <v>1</v>
      </c>
      <c r="BC18" t="s">
        <v>428</v>
      </c>
      <c r="BD18">
        <v>15</v>
      </c>
      <c r="BE18">
        <v>78154.42300000001</v>
      </c>
      <c r="BF18">
        <v>7.3369820669010627E-2</v>
      </c>
      <c r="BG18">
        <v>6.240510858014181E-2</v>
      </c>
      <c r="BH18">
        <v>230103.84800000003</v>
      </c>
      <c r="BI18">
        <v>2.4919948318291484E-2</v>
      </c>
      <c r="BJ18">
        <v>2.1195800486280145E-2</v>
      </c>
      <c r="BK18">
        <v>1</v>
      </c>
      <c r="BL18" t="s">
        <v>68</v>
      </c>
      <c r="BM18">
        <v>2</v>
      </c>
      <c r="BN18" t="s">
        <v>374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70바4919</v>
      </c>
      <c r="D19" s="133" t="str">
        <f t="shared" si="23"/>
        <v>중형</v>
      </c>
      <c r="E19" s="129" t="str">
        <f t="shared" si="16"/>
        <v>D</v>
      </c>
      <c r="F19" s="152">
        <f t="shared" si="17"/>
        <v>0.83264705882352941</v>
      </c>
      <c r="G19" s="153">
        <f t="shared" si="18"/>
        <v>2.831</v>
      </c>
      <c r="H19" s="154">
        <f t="shared" si="19"/>
        <v>3.4</v>
      </c>
      <c r="I19" s="155">
        <f t="shared" si="24"/>
        <v>5291.3729999999996</v>
      </c>
      <c r="J19" s="156">
        <f t="shared" si="25"/>
        <v>9.9276471362011644E-3</v>
      </c>
      <c r="K19" s="156">
        <f t="shared" si="26"/>
        <v>0.35847365458415947</v>
      </c>
      <c r="L19" s="156">
        <f t="shared" si="27"/>
        <v>0.21487806661900419</v>
      </c>
      <c r="M19" s="157">
        <f t="shared" si="28"/>
        <v>7.6379999999999999</v>
      </c>
      <c r="N19" s="158">
        <f t="shared" si="29"/>
        <v>7.5999999999999998E-2</v>
      </c>
      <c r="O19" s="158">
        <f t="shared" si="30"/>
        <v>10.867000000000001</v>
      </c>
      <c r="P19" s="159">
        <f t="shared" si="31"/>
        <v>0</v>
      </c>
      <c r="Q19" s="160">
        <f t="shared" si="32"/>
        <v>75</v>
      </c>
      <c r="R19" s="161">
        <f t="shared" si="33"/>
        <v>23.815213416348282</v>
      </c>
      <c r="S19" s="146">
        <f t="shared" si="34"/>
        <v>4</v>
      </c>
      <c r="T19" s="146">
        <f t="shared" si="35"/>
        <v>575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210</v>
      </c>
      <c r="Z19" s="4" t="s">
        <v>189</v>
      </c>
      <c r="AA19" s="4" t="s">
        <v>48</v>
      </c>
      <c r="AB19" s="4">
        <v>528</v>
      </c>
      <c r="AC19" s="4">
        <v>5291.3729999999996</v>
      </c>
      <c r="AD19" s="4">
        <v>1869.058</v>
      </c>
      <c r="AE19" s="4">
        <v>2.831</v>
      </c>
      <c r="AF19" s="4">
        <v>3.4</v>
      </c>
      <c r="AG19" s="4">
        <v>7.6379999999999999</v>
      </c>
      <c r="AH19" s="4">
        <v>351.78123799999997</v>
      </c>
      <c r="AI19" s="4">
        <v>3.4923600000000001</v>
      </c>
      <c r="AJ19" s="4">
        <v>126.10430599999999</v>
      </c>
      <c r="AK19" s="4">
        <v>1137</v>
      </c>
      <c r="AL19" s="4">
        <v>4</v>
      </c>
      <c r="AM19" s="4">
        <v>575</v>
      </c>
      <c r="AN19" s="4">
        <v>75</v>
      </c>
      <c r="AO19" s="4">
        <v>15.041657000000001</v>
      </c>
      <c r="AP19" s="4">
        <v>34.9</v>
      </c>
      <c r="AQ19" s="4">
        <v>0</v>
      </c>
      <c r="AR19" s="4">
        <v>0</v>
      </c>
      <c r="AS19" s="4">
        <v>0</v>
      </c>
      <c r="AT19" s="4">
        <v>7.5999999999999998E-2</v>
      </c>
      <c r="AU19" s="4">
        <v>10.867000000000001</v>
      </c>
      <c r="AV19" s="4">
        <v>44696</v>
      </c>
      <c r="AW19" s="4">
        <v>0</v>
      </c>
      <c r="AX19" s="30">
        <v>0.57999999999999996</v>
      </c>
      <c r="AY19">
        <v>0.83264705882352941</v>
      </c>
      <c r="AZ19" t="s">
        <v>66</v>
      </c>
      <c r="BA19" t="s">
        <v>401</v>
      </c>
      <c r="BB19">
        <v>1</v>
      </c>
      <c r="BC19" t="s">
        <v>403</v>
      </c>
      <c r="BD19">
        <v>12</v>
      </c>
      <c r="BE19">
        <v>47090.521000000008</v>
      </c>
      <c r="BF19">
        <v>0.1123659897498267</v>
      </c>
      <c r="BG19">
        <v>9.3561210876988057E-2</v>
      </c>
      <c r="BH19">
        <v>230103.84800000003</v>
      </c>
      <c r="BI19">
        <v>2.2995586757853778E-2</v>
      </c>
      <c r="BJ19">
        <v>1.914720767984825E-2</v>
      </c>
      <c r="BK19">
        <v>1</v>
      </c>
      <c r="BL19" t="s">
        <v>68</v>
      </c>
      <c r="BM19">
        <v>1</v>
      </c>
      <c r="BN19" t="s">
        <v>374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70바4920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0.71205882352941174</v>
      </c>
      <c r="G20" s="163">
        <f t="shared" si="18"/>
        <v>2.4209999999999998</v>
      </c>
      <c r="H20" s="164">
        <f t="shared" si="19"/>
        <v>3.4</v>
      </c>
      <c r="I20" s="165">
        <f t="shared" si="24"/>
        <v>5460.0559999999996</v>
      </c>
      <c r="J20" s="166">
        <f t="shared" si="25"/>
        <v>7.0435766672455975E-3</v>
      </c>
      <c r="K20" s="166">
        <f t="shared" si="26"/>
        <v>0.35768298968422957</v>
      </c>
      <c r="L20" s="166">
        <f t="shared" si="27"/>
        <v>0.16959533015778594</v>
      </c>
      <c r="M20" s="167">
        <f t="shared" si="28"/>
        <v>9.2789999999999999</v>
      </c>
      <c r="N20" s="168">
        <f t="shared" si="29"/>
        <v>3.6999999999999998E-2</v>
      </c>
      <c r="O20" s="168">
        <f t="shared" si="30"/>
        <v>19.542000000000002</v>
      </c>
      <c r="P20" s="169">
        <f t="shared" si="31"/>
        <v>0</v>
      </c>
      <c r="Q20" s="170">
        <f t="shared" si="32"/>
        <v>63</v>
      </c>
      <c r="R20" s="171">
        <f t="shared" si="33"/>
        <v>23.455653310785205</v>
      </c>
      <c r="S20" s="143">
        <f t="shared" si="34"/>
        <v>2</v>
      </c>
      <c r="T20" s="143">
        <f t="shared" si="35"/>
        <v>1067</v>
      </c>
      <c r="U20" t="s">
        <v>115</v>
      </c>
      <c r="V20" s="5" t="s">
        <v>117</v>
      </c>
      <c r="W20" t="s">
        <v>115</v>
      </c>
      <c r="X20" s="5" t="s">
        <v>117</v>
      </c>
      <c r="Y20" t="s">
        <v>211</v>
      </c>
      <c r="Z20" t="s">
        <v>189</v>
      </c>
      <c r="AA20" t="s">
        <v>48</v>
      </c>
      <c r="AB20">
        <v>528</v>
      </c>
      <c r="AC20" s="1">
        <v>5460.0559999999996</v>
      </c>
      <c r="AD20" s="1">
        <v>2255.4720000000002</v>
      </c>
      <c r="AE20" s="28">
        <v>2.4209999999999998</v>
      </c>
      <c r="AF20">
        <v>3.4</v>
      </c>
      <c r="AG20">
        <v>9.2789999999999999</v>
      </c>
      <c r="AH20">
        <v>366.42818299999999</v>
      </c>
      <c r="AI20">
        <v>2.580965</v>
      </c>
      <c r="AJ20">
        <v>131.06512799999999</v>
      </c>
      <c r="AK20">
        <v>926</v>
      </c>
      <c r="AL20">
        <v>2</v>
      </c>
      <c r="AM20">
        <v>1067</v>
      </c>
      <c r="AN20">
        <v>63</v>
      </c>
      <c r="AO20">
        <v>14.900753</v>
      </c>
      <c r="AP20">
        <v>0</v>
      </c>
      <c r="AQ20">
        <v>0</v>
      </c>
      <c r="AR20">
        <v>1</v>
      </c>
      <c r="AS20">
        <v>351</v>
      </c>
      <c r="AT20">
        <v>3.6999999999999998E-2</v>
      </c>
      <c r="AU20">
        <v>19.542000000000002</v>
      </c>
      <c r="AV20">
        <v>49470</v>
      </c>
      <c r="AW20">
        <v>0</v>
      </c>
      <c r="AX20" s="29">
        <v>0.56000000000000005</v>
      </c>
      <c r="AY20">
        <v>0.71205882352941174</v>
      </c>
      <c r="AZ20" t="s">
        <v>68</v>
      </c>
      <c r="BA20" t="s">
        <v>401</v>
      </c>
      <c r="BB20">
        <v>2</v>
      </c>
      <c r="BC20" t="s">
        <v>402</v>
      </c>
      <c r="BD20">
        <v>8</v>
      </c>
      <c r="BE20">
        <v>47090.521000000008</v>
      </c>
      <c r="BF20">
        <v>0.11594809069961232</v>
      </c>
      <c r="BG20">
        <v>8.2561861054047475E-2</v>
      </c>
      <c r="BH20">
        <v>230103.84800000003</v>
      </c>
      <c r="BI20">
        <v>2.3728660113497967E-2</v>
      </c>
      <c r="BJ20">
        <v>1.6896201804346641E-2</v>
      </c>
      <c r="BK20">
        <v>1</v>
      </c>
      <c r="BL20" t="s">
        <v>68</v>
      </c>
      <c r="BM20">
        <v>0</v>
      </c>
      <c r="BN20" t="s">
        <v>375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70바4921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0.78</v>
      </c>
      <c r="G21" s="153">
        <f t="shared" si="18"/>
        <v>2.6520000000000001</v>
      </c>
      <c r="H21" s="154">
        <f t="shared" si="19"/>
        <v>3.4</v>
      </c>
      <c r="I21" s="155">
        <f t="shared" si="24"/>
        <v>5189.6850000000004</v>
      </c>
      <c r="J21" s="156">
        <f t="shared" si="25"/>
        <v>5.318132620405488E-3</v>
      </c>
      <c r="K21" s="156">
        <f t="shared" si="26"/>
        <v>0.32697515771130942</v>
      </c>
      <c r="L21" s="156">
        <f t="shared" si="27"/>
        <v>0.21966651155127911</v>
      </c>
      <c r="M21" s="157">
        <f t="shared" si="28"/>
        <v>7.3</v>
      </c>
      <c r="N21" s="158">
        <f t="shared" si="29"/>
        <v>5.8000000000000003E-2</v>
      </c>
      <c r="O21" s="158">
        <f t="shared" si="30"/>
        <v>9.1530000000000005</v>
      </c>
      <c r="P21" s="159">
        <f t="shared" si="31"/>
        <v>0</v>
      </c>
      <c r="Q21" s="160">
        <f t="shared" si="32"/>
        <v>71</v>
      </c>
      <c r="R21" s="161">
        <f t="shared" si="33"/>
        <v>22.571929263735132</v>
      </c>
      <c r="S21" s="146">
        <f t="shared" si="34"/>
        <v>3</v>
      </c>
      <c r="T21" s="146">
        <f t="shared" si="35"/>
        <v>475</v>
      </c>
      <c r="U21" t="s">
        <v>115</v>
      </c>
      <c r="V21" s="5" t="s">
        <v>117</v>
      </c>
      <c r="W21" t="s">
        <v>115</v>
      </c>
      <c r="X21" s="5" t="s">
        <v>117</v>
      </c>
      <c r="Y21" t="s">
        <v>212</v>
      </c>
      <c r="Z21" t="s">
        <v>189</v>
      </c>
      <c r="AA21" t="s">
        <v>48</v>
      </c>
      <c r="AB21">
        <v>528</v>
      </c>
      <c r="AC21" s="1">
        <v>5189.6850000000004</v>
      </c>
      <c r="AD21" s="1">
        <v>1957.047</v>
      </c>
      <c r="AE21" s="28">
        <v>2.6520000000000001</v>
      </c>
      <c r="AF21">
        <v>3.4</v>
      </c>
      <c r="AG21">
        <v>7.3</v>
      </c>
      <c r="AH21">
        <v>344.33928800000001</v>
      </c>
      <c r="AI21">
        <v>1.831242</v>
      </c>
      <c r="AJ21">
        <v>112.59039300000001</v>
      </c>
      <c r="AK21">
        <v>1140</v>
      </c>
      <c r="AL21">
        <v>3</v>
      </c>
      <c r="AM21">
        <v>475</v>
      </c>
      <c r="AN21">
        <v>71</v>
      </c>
      <c r="AO21">
        <v>15.071427999999999</v>
      </c>
      <c r="AP21">
        <v>20.6</v>
      </c>
      <c r="AQ21">
        <v>0</v>
      </c>
      <c r="AR21">
        <v>0</v>
      </c>
      <c r="AS21">
        <v>0</v>
      </c>
      <c r="AT21">
        <v>5.8000000000000003E-2</v>
      </c>
      <c r="AU21">
        <v>9.1530000000000005</v>
      </c>
      <c r="AV21">
        <v>44335</v>
      </c>
      <c r="AW21">
        <v>0</v>
      </c>
      <c r="AX21" s="29">
        <v>0.56000000000000005</v>
      </c>
      <c r="AY21">
        <v>0.78</v>
      </c>
      <c r="AZ21" t="s">
        <v>68</v>
      </c>
      <c r="BA21" t="s">
        <v>401</v>
      </c>
      <c r="BB21">
        <v>1</v>
      </c>
      <c r="BC21" t="s">
        <v>404</v>
      </c>
      <c r="BD21">
        <v>7</v>
      </c>
      <c r="BE21">
        <v>47090.521000000008</v>
      </c>
      <c r="BF21">
        <v>0.11020657427001072</v>
      </c>
      <c r="BG21">
        <v>8.5961127930608366E-2</v>
      </c>
      <c r="BH21">
        <v>230103.84800000003</v>
      </c>
      <c r="BI21">
        <v>2.255366455236333E-2</v>
      </c>
      <c r="BJ21">
        <v>1.7591858350843398E-2</v>
      </c>
      <c r="BK21">
        <v>1</v>
      </c>
      <c r="BL21" t="s">
        <v>68</v>
      </c>
      <c r="BM21">
        <v>0</v>
      </c>
      <c r="BN21" t="s">
        <v>375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70바4922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0.82235294117647051</v>
      </c>
      <c r="G22" s="163">
        <f t="shared" si="18"/>
        <v>2.7959999999999998</v>
      </c>
      <c r="H22" s="164">
        <f t="shared" si="19"/>
        <v>3.4</v>
      </c>
      <c r="I22" s="165">
        <f t="shared" si="24"/>
        <v>5604.31</v>
      </c>
      <c r="J22" s="166">
        <f t="shared" si="25"/>
        <v>5.4293062417153544E-3</v>
      </c>
      <c r="K22" s="166">
        <f t="shared" si="26"/>
        <v>0.32297063149127003</v>
      </c>
      <c r="L22" s="166">
        <f t="shared" si="27"/>
        <v>0.21965237469019377</v>
      </c>
      <c r="M22" s="167">
        <f t="shared" si="28"/>
        <v>7.4429999999999996</v>
      </c>
      <c r="N22" s="168">
        <f t="shared" si="29"/>
        <v>0.14299999999999999</v>
      </c>
      <c r="O22" s="168">
        <f t="shared" si="30"/>
        <v>13.132999999999999</v>
      </c>
      <c r="P22" s="169">
        <f t="shared" si="31"/>
        <v>0</v>
      </c>
      <c r="Q22" s="170">
        <f t="shared" si="32"/>
        <v>69</v>
      </c>
      <c r="R22" s="171">
        <f t="shared" si="33"/>
        <v>22.816309853948603</v>
      </c>
      <c r="S22" s="143">
        <f t="shared" si="34"/>
        <v>8</v>
      </c>
      <c r="T22" s="143">
        <f t="shared" si="35"/>
        <v>736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213</v>
      </c>
      <c r="Z22" s="4" t="s">
        <v>189</v>
      </c>
      <c r="AA22" s="4" t="s">
        <v>48</v>
      </c>
      <c r="AB22" s="4">
        <v>528</v>
      </c>
      <c r="AC22" s="4">
        <v>5604.31</v>
      </c>
      <c r="AD22" s="4">
        <v>2004.232</v>
      </c>
      <c r="AE22" s="4">
        <v>2.7959999999999998</v>
      </c>
      <c r="AF22" s="4">
        <v>3.4</v>
      </c>
      <c r="AG22" s="4">
        <v>7.4429999999999996</v>
      </c>
      <c r="AH22" s="4">
        <v>365.73457300000001</v>
      </c>
      <c r="AI22" s="4">
        <v>1.9856849999999999</v>
      </c>
      <c r="AJ22" s="4">
        <v>118.121526</v>
      </c>
      <c r="AK22" s="4">
        <v>1231</v>
      </c>
      <c r="AL22" s="4">
        <v>8</v>
      </c>
      <c r="AM22" s="4">
        <v>736</v>
      </c>
      <c r="AN22" s="4">
        <v>69</v>
      </c>
      <c r="AO22" s="4">
        <v>15.323435</v>
      </c>
      <c r="AP22" s="4">
        <v>17.399999999999999</v>
      </c>
      <c r="AQ22" s="4">
        <v>0</v>
      </c>
      <c r="AR22" s="4">
        <v>0</v>
      </c>
      <c r="AS22" s="4">
        <v>0</v>
      </c>
      <c r="AT22" s="4">
        <v>0.14299999999999999</v>
      </c>
      <c r="AU22" s="4">
        <v>13.132999999999999</v>
      </c>
      <c r="AV22" s="4">
        <v>49800</v>
      </c>
      <c r="AW22" s="4">
        <v>0</v>
      </c>
      <c r="AX22" s="30">
        <v>0.59</v>
      </c>
      <c r="AY22">
        <v>0.82235294117647051</v>
      </c>
      <c r="AZ22" t="s">
        <v>66</v>
      </c>
      <c r="BA22" t="s">
        <v>401</v>
      </c>
      <c r="BB22">
        <v>2</v>
      </c>
      <c r="BC22" t="s">
        <v>476</v>
      </c>
      <c r="BD22">
        <v>9</v>
      </c>
      <c r="BE22">
        <v>47090.521000000008</v>
      </c>
      <c r="BF22">
        <v>0.11901142482581578</v>
      </c>
      <c r="BG22">
        <v>9.7869395239112034E-2</v>
      </c>
      <c r="BH22">
        <v>230103.84800000003</v>
      </c>
      <c r="BI22">
        <v>2.4355568360595169E-2</v>
      </c>
      <c r="BJ22">
        <v>2.0028873275360026E-2</v>
      </c>
      <c r="BK22">
        <v>1</v>
      </c>
      <c r="BL22" t="s">
        <v>68</v>
      </c>
      <c r="BM22">
        <v>1</v>
      </c>
      <c r="BN22" t="s">
        <v>374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70바4923</v>
      </c>
      <c r="D23" s="133" t="str">
        <f t="shared" si="23"/>
        <v>중형</v>
      </c>
      <c r="E23" s="129" t="str">
        <f t="shared" si="16"/>
        <v>D</v>
      </c>
      <c r="F23" s="152">
        <f t="shared" si="17"/>
        <v>0.80764705882352938</v>
      </c>
      <c r="G23" s="153">
        <f t="shared" si="18"/>
        <v>2.746</v>
      </c>
      <c r="H23" s="154">
        <f t="shared" si="19"/>
        <v>3.4</v>
      </c>
      <c r="I23" s="155">
        <f t="shared" si="24"/>
        <v>5410.4809999999998</v>
      </c>
      <c r="J23" s="156">
        <f t="shared" si="25"/>
        <v>6.5703418416718186E-3</v>
      </c>
      <c r="K23" s="156">
        <f t="shared" si="26"/>
        <v>0.33832429229185385</v>
      </c>
      <c r="L23" s="156">
        <f t="shared" si="27"/>
        <v>0.25561498136672139</v>
      </c>
      <c r="M23" s="157">
        <f t="shared" si="28"/>
        <v>7.9379999999999997</v>
      </c>
      <c r="N23" s="158">
        <f t="shared" si="29"/>
        <v>3.6999999999999998E-2</v>
      </c>
      <c r="O23" s="158">
        <f t="shared" si="30"/>
        <v>9.2040000000000006</v>
      </c>
      <c r="P23" s="159">
        <f t="shared" si="31"/>
        <v>0</v>
      </c>
      <c r="Q23" s="160">
        <f t="shared" si="32"/>
        <v>71</v>
      </c>
      <c r="R23" s="161">
        <f t="shared" si="33"/>
        <v>23.172035314828335</v>
      </c>
      <c r="S23" s="146">
        <f t="shared" si="34"/>
        <v>2</v>
      </c>
      <c r="T23" s="146">
        <f t="shared" si="35"/>
        <v>498</v>
      </c>
      <c r="U23" t="s">
        <v>115</v>
      </c>
      <c r="V23" s="5" t="s">
        <v>117</v>
      </c>
      <c r="W23" t="s">
        <v>115</v>
      </c>
      <c r="X23" s="5" t="s">
        <v>117</v>
      </c>
      <c r="Y23" t="s">
        <v>214</v>
      </c>
      <c r="Z23" t="s">
        <v>189</v>
      </c>
      <c r="AA23" t="s">
        <v>48</v>
      </c>
      <c r="AB23">
        <v>528</v>
      </c>
      <c r="AC23" s="1">
        <v>5410.4809999999998</v>
      </c>
      <c r="AD23" s="1">
        <v>1970.5830000000001</v>
      </c>
      <c r="AE23" s="28">
        <v>2.746</v>
      </c>
      <c r="AF23">
        <v>3.4</v>
      </c>
      <c r="AG23">
        <v>7.9379999999999997</v>
      </c>
      <c r="AH23">
        <v>356.418746</v>
      </c>
      <c r="AI23">
        <v>2.341793</v>
      </c>
      <c r="AJ23">
        <v>120.58512</v>
      </c>
      <c r="AK23">
        <v>1383</v>
      </c>
      <c r="AL23">
        <v>2</v>
      </c>
      <c r="AM23">
        <v>498</v>
      </c>
      <c r="AN23">
        <v>71</v>
      </c>
      <c r="AO23">
        <v>15.180123999999999</v>
      </c>
      <c r="AP23">
        <v>4.0999999999999996</v>
      </c>
      <c r="AQ23">
        <v>0</v>
      </c>
      <c r="AR23">
        <v>0</v>
      </c>
      <c r="AS23">
        <v>0</v>
      </c>
      <c r="AT23">
        <v>3.6999999999999998E-2</v>
      </c>
      <c r="AU23">
        <v>9.2040000000000006</v>
      </c>
      <c r="AV23">
        <v>46123</v>
      </c>
      <c r="AW23">
        <v>0</v>
      </c>
      <c r="AX23" s="29">
        <v>0.59</v>
      </c>
      <c r="AY23">
        <v>0.80764705882352938</v>
      </c>
      <c r="AZ23" t="s">
        <v>66</v>
      </c>
      <c r="BA23" t="s">
        <v>401</v>
      </c>
      <c r="BB23">
        <v>4</v>
      </c>
      <c r="BC23" t="s">
        <v>477</v>
      </c>
      <c r="BD23">
        <v>6</v>
      </c>
      <c r="BE23">
        <v>47090.521000000008</v>
      </c>
      <c r="BF23">
        <v>0.11489533105823992</v>
      </c>
      <c r="BG23">
        <v>9.2794876201743176E-2</v>
      </c>
      <c r="BH23">
        <v>230103.84800000003</v>
      </c>
      <c r="BI23">
        <v>2.3513213912007239E-2</v>
      </c>
      <c r="BJ23">
        <v>1.899037805952114E-2</v>
      </c>
      <c r="BK23">
        <v>1</v>
      </c>
      <c r="BL23" t="s">
        <v>68</v>
      </c>
      <c r="BM23">
        <v>1</v>
      </c>
      <c r="BN23" t="s">
        <v>374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70바4924</v>
      </c>
      <c r="D24" s="116" t="str">
        <f t="shared" si="23"/>
        <v>중형</v>
      </c>
      <c r="E24" s="112" t="str">
        <f t="shared" si="16"/>
        <v>D</v>
      </c>
      <c r="F24" s="162">
        <f t="shared" si="17"/>
        <v>0.81121212121212127</v>
      </c>
      <c r="G24" s="163">
        <f t="shared" si="18"/>
        <v>2.677</v>
      </c>
      <c r="H24" s="164">
        <f t="shared" si="19"/>
        <v>3.3</v>
      </c>
      <c r="I24" s="165">
        <f t="shared" si="24"/>
        <v>4867.0889999999999</v>
      </c>
      <c r="J24" s="166">
        <f t="shared" si="25"/>
        <v>7.8897126869920085E-3</v>
      </c>
      <c r="K24" s="166">
        <f t="shared" si="26"/>
        <v>0.33322128529378575</v>
      </c>
      <c r="L24" s="166">
        <f t="shared" si="27"/>
        <v>7.4377107137346368E-2</v>
      </c>
      <c r="M24" s="167">
        <f t="shared" si="28"/>
        <v>5.0659999999999998</v>
      </c>
      <c r="N24" s="168">
        <f t="shared" si="29"/>
        <v>8.2000000000000003E-2</v>
      </c>
      <c r="O24" s="168">
        <f t="shared" si="30"/>
        <v>8.157</v>
      </c>
      <c r="P24" s="169">
        <f t="shared" si="31"/>
        <v>0</v>
      </c>
      <c r="Q24" s="170">
        <f t="shared" si="32"/>
        <v>69</v>
      </c>
      <c r="R24" s="171">
        <f t="shared" si="33"/>
        <v>23.406735487911426</v>
      </c>
      <c r="S24" s="143">
        <f t="shared" si="34"/>
        <v>4</v>
      </c>
      <c r="T24" s="143">
        <f t="shared" si="35"/>
        <v>397</v>
      </c>
      <c r="U24" t="s">
        <v>115</v>
      </c>
      <c r="V24" s="5" t="s">
        <v>117</v>
      </c>
      <c r="W24" t="s">
        <v>115</v>
      </c>
      <c r="X24" s="5" t="s">
        <v>117</v>
      </c>
      <c r="Y24" t="s">
        <v>215</v>
      </c>
      <c r="Z24" t="s">
        <v>189</v>
      </c>
      <c r="AA24" t="s">
        <v>216</v>
      </c>
      <c r="AB24">
        <v>528</v>
      </c>
      <c r="AC24" s="1">
        <v>4867.0889999999999</v>
      </c>
      <c r="AD24" s="1">
        <v>1818.153</v>
      </c>
      <c r="AE24" s="28">
        <v>2.677</v>
      </c>
      <c r="AF24">
        <v>3.3</v>
      </c>
      <c r="AG24">
        <v>5.0659999999999998</v>
      </c>
      <c r="AH24">
        <v>315.58487600000001</v>
      </c>
      <c r="AI24">
        <v>2.4898739999999999</v>
      </c>
      <c r="AJ24">
        <v>105.159598</v>
      </c>
      <c r="AK24">
        <v>362</v>
      </c>
      <c r="AL24">
        <v>4</v>
      </c>
      <c r="AM24">
        <v>397</v>
      </c>
      <c r="AN24">
        <v>69</v>
      </c>
      <c r="AO24">
        <v>15.42244</v>
      </c>
      <c r="AP24">
        <v>37.5</v>
      </c>
      <c r="AQ24">
        <v>0</v>
      </c>
      <c r="AR24">
        <v>0</v>
      </c>
      <c r="AS24">
        <v>0</v>
      </c>
      <c r="AT24">
        <v>8.2000000000000003E-2</v>
      </c>
      <c r="AU24">
        <v>8.157</v>
      </c>
      <c r="AV24">
        <v>43132</v>
      </c>
      <c r="AW24">
        <v>0</v>
      </c>
      <c r="AX24" s="29">
        <v>0.46</v>
      </c>
      <c r="AY24">
        <v>0.81121212121212127</v>
      </c>
      <c r="AZ24" t="s">
        <v>66</v>
      </c>
      <c r="BA24" t="s">
        <v>401</v>
      </c>
      <c r="BB24">
        <v>3</v>
      </c>
      <c r="BC24" t="s">
        <v>478</v>
      </c>
      <c r="BD24">
        <v>11</v>
      </c>
      <c r="BE24">
        <v>47090.521000000008</v>
      </c>
      <c r="BF24">
        <v>0.10335602360398602</v>
      </c>
      <c r="BG24">
        <v>8.3843659147839575E-2</v>
      </c>
      <c r="BH24">
        <v>230103.84800000003</v>
      </c>
      <c r="BI24">
        <v>2.1151706250475216E-2</v>
      </c>
      <c r="BJ24">
        <v>1.7158520494703684E-2</v>
      </c>
      <c r="BK24">
        <v>1</v>
      </c>
      <c r="BL24" t="s">
        <v>68</v>
      </c>
      <c r="BM24">
        <v>1</v>
      </c>
      <c r="BN24" t="s">
        <v>374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70바4925</v>
      </c>
      <c r="D25" s="133" t="str">
        <f t="shared" si="23"/>
        <v>중형</v>
      </c>
      <c r="E25" s="129" t="str">
        <f t="shared" si="16"/>
        <v>B</v>
      </c>
      <c r="F25" s="152">
        <f t="shared" si="17"/>
        <v>0.90878787878787892</v>
      </c>
      <c r="G25" s="153">
        <f t="shared" si="18"/>
        <v>2.9990000000000001</v>
      </c>
      <c r="H25" s="154">
        <f t="shared" si="19"/>
        <v>3.3</v>
      </c>
      <c r="I25" s="155">
        <f t="shared" si="24"/>
        <v>5420.1490000000003</v>
      </c>
      <c r="J25" s="156">
        <f t="shared" si="25"/>
        <v>4.0076323012270048E-3</v>
      </c>
      <c r="K25" s="156">
        <f t="shared" si="26"/>
        <v>0.31930735535036542</v>
      </c>
      <c r="L25" s="156">
        <f t="shared" si="27"/>
        <v>0.15479279259666107</v>
      </c>
      <c r="M25" s="157">
        <f t="shared" si="28"/>
        <v>3.3250000000000002</v>
      </c>
      <c r="N25" s="158">
        <f t="shared" si="29"/>
        <v>7.3999999999999996E-2</v>
      </c>
      <c r="O25" s="158">
        <f t="shared" si="30"/>
        <v>5.5350000000000001</v>
      </c>
      <c r="P25" s="159">
        <f t="shared" si="31"/>
        <v>0</v>
      </c>
      <c r="Q25" s="160">
        <f t="shared" si="32"/>
        <v>74</v>
      </c>
      <c r="R25" s="161">
        <f t="shared" si="33"/>
        <v>23.457429983649455</v>
      </c>
      <c r="S25" s="146">
        <f t="shared" si="34"/>
        <v>4</v>
      </c>
      <c r="T25" s="146">
        <f t="shared" si="35"/>
        <v>300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376</v>
      </c>
      <c r="Z25" s="4" t="s">
        <v>189</v>
      </c>
      <c r="AA25" s="4" t="s">
        <v>216</v>
      </c>
      <c r="AB25" s="4">
        <v>528</v>
      </c>
      <c r="AC25" s="4">
        <v>5420.1490000000003</v>
      </c>
      <c r="AD25" s="4">
        <v>1807.3440000000001</v>
      </c>
      <c r="AE25" s="4">
        <v>2.9990000000000001</v>
      </c>
      <c r="AF25" s="4">
        <v>3.3</v>
      </c>
      <c r="AG25" s="4">
        <v>3.3250000000000002</v>
      </c>
      <c r="AH25" s="4">
        <v>341.46346199999999</v>
      </c>
      <c r="AI25" s="4">
        <v>1.36846</v>
      </c>
      <c r="AJ25" s="4">
        <v>109.031795</v>
      </c>
      <c r="AK25" s="4">
        <v>839</v>
      </c>
      <c r="AL25" s="4">
        <v>4</v>
      </c>
      <c r="AM25" s="4">
        <v>300</v>
      </c>
      <c r="AN25" s="4">
        <v>74</v>
      </c>
      <c r="AO25" s="4">
        <v>15.873291</v>
      </c>
      <c r="AP25" s="4">
        <v>38.6</v>
      </c>
      <c r="AQ25" s="4">
        <v>0</v>
      </c>
      <c r="AR25" s="4">
        <v>0</v>
      </c>
      <c r="AS25" s="4">
        <v>0</v>
      </c>
      <c r="AT25" s="4">
        <v>7.3999999999999996E-2</v>
      </c>
      <c r="AU25" s="4">
        <v>5.5350000000000001</v>
      </c>
      <c r="AV25" s="4">
        <v>46876</v>
      </c>
      <c r="AW25" s="4">
        <v>0</v>
      </c>
      <c r="AX25" s="30">
        <v>0.44</v>
      </c>
      <c r="AY25">
        <v>0.90878787878787892</v>
      </c>
      <c r="AZ25" t="s">
        <v>430</v>
      </c>
      <c r="BA25" t="s">
        <v>401</v>
      </c>
      <c r="BB25">
        <v>1</v>
      </c>
      <c r="BC25" t="s">
        <v>479</v>
      </c>
      <c r="BD25">
        <v>9</v>
      </c>
      <c r="BE25">
        <v>47090.521000000008</v>
      </c>
      <c r="BF25">
        <v>0.11510063776954176</v>
      </c>
      <c r="BG25">
        <v>0.10460206444571388</v>
      </c>
      <c r="BH25">
        <v>230103.84800000003</v>
      </c>
      <c r="BI25">
        <v>2.3555229723928824E-2</v>
      </c>
      <c r="BJ25">
        <v>2.1406707255170472E-2</v>
      </c>
      <c r="BK25">
        <v>1</v>
      </c>
      <c r="BL25" t="s">
        <v>68</v>
      </c>
      <c r="BM25">
        <v>3</v>
      </c>
      <c r="BN25" t="s">
        <v>374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70바4926</v>
      </c>
      <c r="D26" s="116" t="str">
        <f t="shared" si="23"/>
        <v>중형</v>
      </c>
      <c r="E26" s="112" t="str">
        <f t="shared" si="16"/>
        <v>C</v>
      </c>
      <c r="F26" s="162">
        <f t="shared" si="17"/>
        <v>0.87787878787878781</v>
      </c>
      <c r="G26" s="163">
        <f t="shared" si="18"/>
        <v>2.8969999999999998</v>
      </c>
      <c r="H26" s="164">
        <f t="shared" si="19"/>
        <v>3.3</v>
      </c>
      <c r="I26" s="165">
        <f t="shared" si="24"/>
        <v>4895.5370000000003</v>
      </c>
      <c r="J26" s="166">
        <f t="shared" si="25"/>
        <v>8.5396442386807374E-3</v>
      </c>
      <c r="K26" s="166">
        <f t="shared" si="26"/>
        <v>0.32872768720687628</v>
      </c>
      <c r="L26" s="166">
        <f t="shared" si="27"/>
        <v>0.15646904517318527</v>
      </c>
      <c r="M26" s="167">
        <f t="shared" si="28"/>
        <v>4.6970000000000001</v>
      </c>
      <c r="N26" s="168">
        <f t="shared" si="29"/>
        <v>4.1000000000000002E-2</v>
      </c>
      <c r="O26" s="168">
        <f t="shared" si="30"/>
        <v>7.109</v>
      </c>
      <c r="P26" s="169">
        <f t="shared" si="31"/>
        <v>0</v>
      </c>
      <c r="Q26" s="170">
        <f t="shared" si="32"/>
        <v>65</v>
      </c>
      <c r="R26" s="171">
        <f t="shared" si="33"/>
        <v>23.053839418052874</v>
      </c>
      <c r="S26" s="143">
        <f t="shared" si="34"/>
        <v>2</v>
      </c>
      <c r="T26" s="143">
        <f t="shared" si="35"/>
        <v>348</v>
      </c>
      <c r="U26" t="s">
        <v>115</v>
      </c>
      <c r="V26" s="5" t="s">
        <v>117</v>
      </c>
      <c r="W26" t="s">
        <v>115</v>
      </c>
      <c r="X26" s="5" t="s">
        <v>117</v>
      </c>
      <c r="Y26" t="s">
        <v>217</v>
      </c>
      <c r="Z26" t="s">
        <v>189</v>
      </c>
      <c r="AA26" t="s">
        <v>216</v>
      </c>
      <c r="AB26">
        <v>528</v>
      </c>
      <c r="AC26" s="1">
        <v>4895.5370000000003</v>
      </c>
      <c r="AD26" s="1">
        <v>1689.7339999999999</v>
      </c>
      <c r="AE26" s="28">
        <v>2.8969999999999998</v>
      </c>
      <c r="AF26">
        <v>3.3</v>
      </c>
      <c r="AG26">
        <v>4.6970000000000001</v>
      </c>
      <c r="AH26">
        <v>320.41932000000003</v>
      </c>
      <c r="AI26">
        <v>2.7362669999999998</v>
      </c>
      <c r="AJ26">
        <v>105.330702</v>
      </c>
      <c r="AK26">
        <v>766</v>
      </c>
      <c r="AL26">
        <v>2</v>
      </c>
      <c r="AM26">
        <v>348</v>
      </c>
      <c r="AN26">
        <v>65</v>
      </c>
      <c r="AO26">
        <v>15.278532</v>
      </c>
      <c r="AP26">
        <v>18</v>
      </c>
      <c r="AQ26">
        <v>0</v>
      </c>
      <c r="AR26">
        <v>1</v>
      </c>
      <c r="AS26">
        <v>82</v>
      </c>
      <c r="AT26">
        <v>4.1000000000000002E-2</v>
      </c>
      <c r="AU26">
        <v>7.109</v>
      </c>
      <c r="AV26">
        <v>38296</v>
      </c>
      <c r="AW26">
        <v>0</v>
      </c>
      <c r="AX26" s="29">
        <v>0.49</v>
      </c>
      <c r="AY26">
        <v>0.87787878787878781</v>
      </c>
      <c r="AZ26" t="s">
        <v>67</v>
      </c>
      <c r="BA26" t="s">
        <v>401</v>
      </c>
      <c r="BB26">
        <v>1</v>
      </c>
      <c r="BC26" t="s">
        <v>480</v>
      </c>
      <c r="BD26">
        <v>15</v>
      </c>
      <c r="BE26">
        <v>47090.521000000008</v>
      </c>
      <c r="BF26">
        <v>0.10396013669077901</v>
      </c>
      <c r="BG26">
        <v>9.1264398785814174E-2</v>
      </c>
      <c r="BH26">
        <v>230103.84800000003</v>
      </c>
      <c r="BI26">
        <v>2.1275337385926723E-2</v>
      </c>
      <c r="BJ26">
        <v>1.8677167396069609E-2</v>
      </c>
      <c r="BK26">
        <v>1</v>
      </c>
      <c r="BL26" t="s">
        <v>66</v>
      </c>
      <c r="BM26">
        <v>1</v>
      </c>
      <c r="BN26" t="s">
        <v>374</v>
      </c>
    </row>
    <row r="27" spans="1:66" x14ac:dyDescent="0.25">
      <c r="A27" s="144" t="str">
        <f t="shared" si="20"/>
        <v>인천교통공사</v>
      </c>
      <c r="B27" s="144" t="str">
        <f t="shared" si="21"/>
        <v>순환41</v>
      </c>
      <c r="C27" s="145" t="str">
        <f t="shared" si="22"/>
        <v>70바4927</v>
      </c>
      <c r="D27" s="133" t="str">
        <f t="shared" si="23"/>
        <v>중형</v>
      </c>
      <c r="E27" s="129" t="str">
        <f t="shared" si="16"/>
        <v>C</v>
      </c>
      <c r="F27" s="152">
        <f t="shared" si="17"/>
        <v>0.8727272727272728</v>
      </c>
      <c r="G27" s="153">
        <f t="shared" si="18"/>
        <v>2.88</v>
      </c>
      <c r="H27" s="154">
        <f t="shared" si="19"/>
        <v>3.3</v>
      </c>
      <c r="I27" s="155">
        <f t="shared" si="24"/>
        <v>4951.8410000000003</v>
      </c>
      <c r="J27" s="156">
        <f t="shared" si="25"/>
        <v>8.3738185391498392E-3</v>
      </c>
      <c r="K27" s="156">
        <f t="shared" si="26"/>
        <v>0.33630972625510774</v>
      </c>
      <c r="L27" s="156">
        <f t="shared" si="27"/>
        <v>0.1239942881849397</v>
      </c>
      <c r="M27" s="157">
        <f t="shared" si="28"/>
        <v>4.2320000000000002</v>
      </c>
      <c r="N27" s="158">
        <f t="shared" si="29"/>
        <v>6.0999999999999999E-2</v>
      </c>
      <c r="O27" s="158">
        <f t="shared" si="30"/>
        <v>6.1390000000000002</v>
      </c>
      <c r="P27" s="159">
        <f t="shared" si="31"/>
        <v>0</v>
      </c>
      <c r="Q27" s="160">
        <f t="shared" si="32"/>
        <v>70</v>
      </c>
      <c r="R27" s="161">
        <f t="shared" si="33"/>
        <v>23.441423795240656</v>
      </c>
      <c r="S27" s="146">
        <f t="shared" si="34"/>
        <v>3</v>
      </c>
      <c r="T27" s="146">
        <f t="shared" si="35"/>
        <v>304</v>
      </c>
      <c r="U27" t="s">
        <v>115</v>
      </c>
      <c r="V27" t="s">
        <v>117</v>
      </c>
      <c r="W27" t="s">
        <v>115</v>
      </c>
      <c r="X27" s="4" t="s">
        <v>117</v>
      </c>
      <c r="Y27" s="4" t="s">
        <v>218</v>
      </c>
      <c r="Z27" s="4" t="s">
        <v>189</v>
      </c>
      <c r="AA27" s="4" t="s">
        <v>216</v>
      </c>
      <c r="AB27" s="4">
        <v>528</v>
      </c>
      <c r="AC27" s="4">
        <v>4951.8410000000003</v>
      </c>
      <c r="AD27" s="4">
        <v>1719.4449999999999</v>
      </c>
      <c r="AE27" s="4">
        <v>2.88</v>
      </c>
      <c r="AF27" s="4">
        <v>3.3</v>
      </c>
      <c r="AG27" s="4">
        <v>4.2320000000000002</v>
      </c>
      <c r="AH27" s="4">
        <v>322.352937</v>
      </c>
      <c r="AI27" s="4">
        <v>2.699325</v>
      </c>
      <c r="AJ27" s="4">
        <v>108.410428</v>
      </c>
      <c r="AK27" s="4">
        <v>614</v>
      </c>
      <c r="AL27" s="4">
        <v>3</v>
      </c>
      <c r="AM27" s="4">
        <v>304</v>
      </c>
      <c r="AN27" s="4">
        <v>70</v>
      </c>
      <c r="AO27" s="4">
        <v>15.361549999999999</v>
      </c>
      <c r="AP27" s="4">
        <v>61.2</v>
      </c>
      <c r="AQ27" s="4">
        <v>0</v>
      </c>
      <c r="AR27" s="4">
        <v>0</v>
      </c>
      <c r="AS27" s="4">
        <v>0</v>
      </c>
      <c r="AT27" s="4">
        <v>6.0999999999999999E-2</v>
      </c>
      <c r="AU27" s="4">
        <v>6.1390000000000002</v>
      </c>
      <c r="AV27" s="4">
        <v>42491</v>
      </c>
      <c r="AW27" s="4">
        <v>0</v>
      </c>
      <c r="AX27" s="30">
        <v>0.46</v>
      </c>
      <c r="AY27">
        <v>0.8727272727272728</v>
      </c>
      <c r="AZ27" t="s">
        <v>67</v>
      </c>
      <c r="BA27" t="s">
        <v>401</v>
      </c>
      <c r="BB27">
        <v>2</v>
      </c>
      <c r="BC27" t="s">
        <v>481</v>
      </c>
      <c r="BD27">
        <v>10</v>
      </c>
      <c r="BE27">
        <v>47090.521000000008</v>
      </c>
      <c r="BF27">
        <v>0.10515579133218762</v>
      </c>
      <c r="BG27">
        <v>9.1772326980818303E-2</v>
      </c>
      <c r="BH27">
        <v>230103.84800000003</v>
      </c>
      <c r="BI27">
        <v>2.1520026905417069E-2</v>
      </c>
      <c r="BJ27">
        <v>1.8781114390182169E-2</v>
      </c>
      <c r="BK27">
        <v>1</v>
      </c>
      <c r="BL27" t="s">
        <v>68</v>
      </c>
      <c r="BM27">
        <v>2</v>
      </c>
      <c r="BN27" t="s">
        <v>374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70바4928</v>
      </c>
      <c r="D28" s="116" t="str">
        <f t="shared" si="23"/>
        <v>중형</v>
      </c>
      <c r="E28" s="112" t="str">
        <f t="shared" si="16"/>
        <v>D</v>
      </c>
      <c r="F28" s="162">
        <f t="shared" si="17"/>
        <v>0.81111111111111112</v>
      </c>
      <c r="G28" s="163">
        <f t="shared" si="18"/>
        <v>2.92</v>
      </c>
      <c r="H28" s="164">
        <f t="shared" si="19"/>
        <v>3.6</v>
      </c>
      <c r="I28" s="165">
        <f t="shared" si="24"/>
        <v>5068.1390000000001</v>
      </c>
      <c r="J28" s="166">
        <f t="shared" si="25"/>
        <v>5.5560714221346494E-3</v>
      </c>
      <c r="K28" s="166">
        <f t="shared" si="26"/>
        <v>0.34775616459743386</v>
      </c>
      <c r="L28" s="166">
        <f t="shared" si="27"/>
        <v>0.14147204723469503</v>
      </c>
      <c r="M28" s="167">
        <f t="shared" si="28"/>
        <v>3.8290000000000002</v>
      </c>
      <c r="N28" s="168">
        <f t="shared" si="29"/>
        <v>0</v>
      </c>
      <c r="O28" s="168">
        <f t="shared" si="30"/>
        <v>7.8140000000000001</v>
      </c>
      <c r="P28" s="169">
        <f t="shared" si="31"/>
        <v>0</v>
      </c>
      <c r="Q28" s="170">
        <f t="shared" si="32"/>
        <v>62</v>
      </c>
      <c r="R28" s="171">
        <f t="shared" si="33"/>
        <v>22.423785047563008</v>
      </c>
      <c r="S28" s="143">
        <f t="shared" si="34"/>
        <v>0</v>
      </c>
      <c r="T28" s="143">
        <f t="shared" si="35"/>
        <v>396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219</v>
      </c>
      <c r="Z28" s="4" t="s">
        <v>189</v>
      </c>
      <c r="AA28" s="4" t="s">
        <v>216</v>
      </c>
      <c r="AB28" s="4">
        <v>528</v>
      </c>
      <c r="AC28" s="4">
        <v>5068.1390000000001</v>
      </c>
      <c r="AD28" s="4">
        <v>1735.9059999999999</v>
      </c>
      <c r="AE28" s="4">
        <v>2.92</v>
      </c>
      <c r="AF28" s="4">
        <v>3.6</v>
      </c>
      <c r="AG28" s="4">
        <v>3.8290000000000002</v>
      </c>
      <c r="AH28" s="4">
        <v>349.49820699999998</v>
      </c>
      <c r="AI28" s="4">
        <v>1.941837</v>
      </c>
      <c r="AJ28" s="4">
        <v>121.540156</v>
      </c>
      <c r="AK28" s="4">
        <v>717</v>
      </c>
      <c r="AL28" s="4">
        <v>0</v>
      </c>
      <c r="AM28" s="4">
        <v>396</v>
      </c>
      <c r="AN28" s="4">
        <v>62</v>
      </c>
      <c r="AO28" s="4">
        <v>14.501187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7.8140000000000001</v>
      </c>
      <c r="AV28" s="4">
        <v>42750</v>
      </c>
      <c r="AW28" s="4">
        <v>0</v>
      </c>
      <c r="AX28" s="30">
        <v>0.47</v>
      </c>
      <c r="AY28">
        <v>0.81111111111111112</v>
      </c>
      <c r="AZ28" t="s">
        <v>66</v>
      </c>
      <c r="BA28" t="s">
        <v>405</v>
      </c>
      <c r="BB28">
        <v>2</v>
      </c>
      <c r="BC28" t="s">
        <v>482</v>
      </c>
      <c r="BD28">
        <v>6</v>
      </c>
      <c r="BE28">
        <v>46757.926999999996</v>
      </c>
      <c r="BF28">
        <v>0.10839101143213643</v>
      </c>
      <c r="BG28">
        <v>8.7917153717177329E-2</v>
      </c>
      <c r="BH28">
        <v>230103.84800000003</v>
      </c>
      <c r="BI28">
        <v>2.2025442182088149E-2</v>
      </c>
      <c r="BJ28">
        <v>1.7865080881027055E-2</v>
      </c>
      <c r="BK28">
        <v>1</v>
      </c>
      <c r="BL28" t="s">
        <v>68</v>
      </c>
      <c r="BM28">
        <v>1</v>
      </c>
      <c r="BN28" t="s">
        <v>374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70바4929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0.7252777777777778</v>
      </c>
      <c r="G29" s="153">
        <f t="shared" si="18"/>
        <v>2.6110000000000002</v>
      </c>
      <c r="H29" s="154">
        <f t="shared" si="19"/>
        <v>3.6</v>
      </c>
      <c r="I29" s="155">
        <f t="shared" si="24"/>
        <v>5026.0839999999998</v>
      </c>
      <c r="J29" s="156">
        <f t="shared" si="25"/>
        <v>8.0932600193107627E-3</v>
      </c>
      <c r="K29" s="156">
        <f t="shared" si="26"/>
        <v>0.38686212173729417</v>
      </c>
      <c r="L29" s="156">
        <f t="shared" si="27"/>
        <v>0.11460214353759308</v>
      </c>
      <c r="M29" s="157">
        <f t="shared" si="28"/>
        <v>4.8879999999999999</v>
      </c>
      <c r="N29" s="158" t="str">
        <f t="shared" si="29"/>
        <v>속도계이상</v>
      </c>
      <c r="O29" s="158" t="str">
        <f t="shared" si="30"/>
        <v>속도계이상</v>
      </c>
      <c r="P29" s="159">
        <f t="shared" si="31"/>
        <v>0</v>
      </c>
      <c r="Q29" s="160">
        <f t="shared" si="32"/>
        <v>79</v>
      </c>
      <c r="R29" s="161">
        <f t="shared" si="33"/>
        <v>21.554795893453726</v>
      </c>
      <c r="S29" s="146" t="str">
        <f t="shared" si="34"/>
        <v>속도계이상</v>
      </c>
      <c r="T29" s="146" t="str">
        <f t="shared" si="35"/>
        <v>속도계이상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220</v>
      </c>
      <c r="Z29" t="s">
        <v>189</v>
      </c>
      <c r="AA29" t="s">
        <v>216</v>
      </c>
      <c r="AB29">
        <v>528</v>
      </c>
      <c r="AC29" s="1">
        <v>5026.0839999999998</v>
      </c>
      <c r="AD29" s="1">
        <v>1925.0060000000001</v>
      </c>
      <c r="AE29" s="28">
        <v>2.6110000000000002</v>
      </c>
      <c r="AF29">
        <v>3.6</v>
      </c>
      <c r="AG29">
        <v>4.8879999999999999</v>
      </c>
      <c r="AH29">
        <v>385.38821100000001</v>
      </c>
      <c r="AI29">
        <v>3.1190470000000001</v>
      </c>
      <c r="AJ29">
        <v>149.09210100000001</v>
      </c>
      <c r="AK29">
        <v>576</v>
      </c>
      <c r="AL29">
        <v>3603</v>
      </c>
      <c r="AM29">
        <v>845</v>
      </c>
      <c r="AN29">
        <v>79</v>
      </c>
      <c r="AO29">
        <v>13.041613</v>
      </c>
      <c r="AP29">
        <v>11.4</v>
      </c>
      <c r="AQ29">
        <v>0</v>
      </c>
      <c r="AR29">
        <v>1</v>
      </c>
      <c r="AS29">
        <v>52</v>
      </c>
      <c r="AT29">
        <v>71.686000000000007</v>
      </c>
      <c r="AU29">
        <v>16.812000000000001</v>
      </c>
      <c r="AV29">
        <v>50358</v>
      </c>
      <c r="AW29">
        <v>17</v>
      </c>
      <c r="AX29" s="29">
        <v>0.48</v>
      </c>
      <c r="AY29">
        <v>0.7252777777777778</v>
      </c>
      <c r="AZ29" t="s">
        <v>68</v>
      </c>
      <c r="BA29" t="s">
        <v>405</v>
      </c>
      <c r="BB29">
        <v>5</v>
      </c>
      <c r="BC29" t="s">
        <v>407</v>
      </c>
      <c r="BD29">
        <v>7</v>
      </c>
      <c r="BE29">
        <v>46757.926999999996</v>
      </c>
      <c r="BF29">
        <v>0.10749159174657166</v>
      </c>
      <c r="BG29">
        <v>7.7961262791749614E-2</v>
      </c>
      <c r="BH29">
        <v>230103.84800000003</v>
      </c>
      <c r="BI29">
        <v>2.1842676876920368E-2</v>
      </c>
      <c r="BJ29">
        <v>1.5842008146010857E-2</v>
      </c>
      <c r="BK29">
        <v>1</v>
      </c>
      <c r="BL29" t="s">
        <v>68</v>
      </c>
      <c r="BM29">
        <v>0</v>
      </c>
      <c r="BN29" t="s">
        <v>375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70바4930</v>
      </c>
      <c r="D30" s="116" t="str">
        <f t="shared" si="23"/>
        <v>중형</v>
      </c>
      <c r="E30" s="112" t="str">
        <f t="shared" si="16"/>
        <v>C</v>
      </c>
      <c r="F30" s="162">
        <f t="shared" si="17"/>
        <v>0.86750000000000005</v>
      </c>
      <c r="G30" s="163">
        <f t="shared" si="18"/>
        <v>3.1230000000000002</v>
      </c>
      <c r="H30" s="164">
        <f t="shared" si="19"/>
        <v>3.6</v>
      </c>
      <c r="I30" s="165">
        <f t="shared" si="24"/>
        <v>5735.9539999999997</v>
      </c>
      <c r="J30" s="166">
        <f t="shared" si="25"/>
        <v>7.2835521023495338E-3</v>
      </c>
      <c r="K30" s="166">
        <f t="shared" si="26"/>
        <v>0.3635709094479217</v>
      </c>
      <c r="L30" s="166">
        <f t="shared" si="27"/>
        <v>0.13685604870610887</v>
      </c>
      <c r="M30" s="167">
        <f t="shared" si="28"/>
        <v>4.5979999999999999</v>
      </c>
      <c r="N30" s="168">
        <f t="shared" si="29"/>
        <v>1.7000000000000001E-2</v>
      </c>
      <c r="O30" s="168">
        <f t="shared" si="30"/>
        <v>7.8979999999999997</v>
      </c>
      <c r="P30" s="169">
        <f t="shared" si="31"/>
        <v>0</v>
      </c>
      <c r="Q30" s="170">
        <f t="shared" si="32"/>
        <v>62</v>
      </c>
      <c r="R30" s="171">
        <f t="shared" si="33"/>
        <v>23.672332994808556</v>
      </c>
      <c r="S30" s="143">
        <f t="shared" si="34"/>
        <v>1</v>
      </c>
      <c r="T30" s="143">
        <f t="shared" si="35"/>
        <v>453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221</v>
      </c>
      <c r="Z30" s="4" t="s">
        <v>189</v>
      </c>
      <c r="AA30" s="4" t="s">
        <v>216</v>
      </c>
      <c r="AB30" s="4">
        <v>528</v>
      </c>
      <c r="AC30" s="4">
        <v>5735.9539999999997</v>
      </c>
      <c r="AD30" s="4">
        <v>1836.7529999999999</v>
      </c>
      <c r="AE30" s="4">
        <v>3.1230000000000002</v>
      </c>
      <c r="AF30" s="4">
        <v>3.6</v>
      </c>
      <c r="AG30" s="4">
        <v>4.5979999999999999</v>
      </c>
      <c r="AH30" s="4">
        <v>385.13543399999998</v>
      </c>
      <c r="AI30" s="4">
        <v>2.8051539999999999</v>
      </c>
      <c r="AJ30" s="4">
        <v>140.02404000000001</v>
      </c>
      <c r="AK30" s="4">
        <v>785</v>
      </c>
      <c r="AL30" s="4">
        <v>1</v>
      </c>
      <c r="AM30" s="4">
        <v>453</v>
      </c>
      <c r="AN30" s="4">
        <v>62</v>
      </c>
      <c r="AO30" s="4">
        <v>14.893342000000001</v>
      </c>
      <c r="AP30" s="4">
        <v>0</v>
      </c>
      <c r="AQ30" s="4">
        <v>0</v>
      </c>
      <c r="AR30" s="4">
        <v>0</v>
      </c>
      <c r="AS30" s="4">
        <v>0</v>
      </c>
      <c r="AT30" s="4">
        <v>1.7000000000000001E-2</v>
      </c>
      <c r="AU30" s="4">
        <v>7.8979999999999997</v>
      </c>
      <c r="AV30" s="4">
        <v>46423</v>
      </c>
      <c r="AW30" s="4">
        <v>0</v>
      </c>
      <c r="AX30" s="30">
        <v>0.51</v>
      </c>
      <c r="AY30">
        <v>0.86750000000000005</v>
      </c>
      <c r="AZ30" t="s">
        <v>67</v>
      </c>
      <c r="BA30" t="s">
        <v>405</v>
      </c>
      <c r="BB30">
        <v>1</v>
      </c>
      <c r="BC30" t="s">
        <v>483</v>
      </c>
      <c r="BD30">
        <v>7</v>
      </c>
      <c r="BE30">
        <v>46757.926999999996</v>
      </c>
      <c r="BF30">
        <v>0.12267340252274229</v>
      </c>
      <c r="BG30">
        <v>0.10641917668847894</v>
      </c>
      <c r="BH30">
        <v>230103.84800000003</v>
      </c>
      <c r="BI30">
        <v>2.4927675264257203E-2</v>
      </c>
      <c r="BJ30">
        <v>2.1624758291743124E-2</v>
      </c>
      <c r="BK30">
        <v>1</v>
      </c>
      <c r="BL30" t="s">
        <v>68</v>
      </c>
      <c r="BM30">
        <v>2</v>
      </c>
      <c r="BN30" t="s">
        <v>374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70바4931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0.71472222222222215</v>
      </c>
      <c r="G31" s="153">
        <f t="shared" si="18"/>
        <v>2.573</v>
      </c>
      <c r="H31" s="154">
        <f t="shared" si="19"/>
        <v>3.6</v>
      </c>
      <c r="I31" s="155">
        <f t="shared" si="24"/>
        <v>4882.8540000000003</v>
      </c>
      <c r="J31" s="156">
        <f t="shared" si="25"/>
        <v>5.6336454623269507E-3</v>
      </c>
      <c r="K31" s="156">
        <f t="shared" si="26"/>
        <v>0.35337391828740611</v>
      </c>
      <c r="L31" s="156">
        <f t="shared" si="27"/>
        <v>0.14253958852752918</v>
      </c>
      <c r="M31" s="157">
        <f t="shared" si="28"/>
        <v>5.6760000000000002</v>
      </c>
      <c r="N31" s="158">
        <f t="shared" si="29"/>
        <v>4.1000000000000002E-2</v>
      </c>
      <c r="O31" s="158">
        <f t="shared" si="30"/>
        <v>10.218999999999999</v>
      </c>
      <c r="P31" s="159">
        <f t="shared" si="31"/>
        <v>0</v>
      </c>
      <c r="Q31" s="160">
        <f t="shared" si="32"/>
        <v>71</v>
      </c>
      <c r="R31" s="161">
        <f t="shared" si="33"/>
        <v>23.63521490936316</v>
      </c>
      <c r="S31" s="146">
        <f t="shared" si="34"/>
        <v>2</v>
      </c>
      <c r="T31" s="146">
        <f t="shared" si="35"/>
        <v>499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222</v>
      </c>
      <c r="Z31" s="4" t="s">
        <v>189</v>
      </c>
      <c r="AA31" s="4" t="s">
        <v>216</v>
      </c>
      <c r="AB31" s="4">
        <v>528</v>
      </c>
      <c r="AC31" s="4">
        <v>4882.8540000000003</v>
      </c>
      <c r="AD31" s="4">
        <v>1897.5170000000001</v>
      </c>
      <c r="AE31" s="4">
        <v>2.573</v>
      </c>
      <c r="AF31" s="4">
        <v>3.6</v>
      </c>
      <c r="AG31" s="4">
        <v>5.6760000000000002</v>
      </c>
      <c r="AH31" s="4">
        <v>322.30072200000001</v>
      </c>
      <c r="AI31" s="4">
        <v>1.815728</v>
      </c>
      <c r="AJ31" s="4">
        <v>113.892669</v>
      </c>
      <c r="AK31" s="4">
        <v>696</v>
      </c>
      <c r="AL31" s="4">
        <v>2</v>
      </c>
      <c r="AM31" s="4">
        <v>499</v>
      </c>
      <c r="AN31" s="4">
        <v>71</v>
      </c>
      <c r="AO31" s="4">
        <v>15.149993</v>
      </c>
      <c r="AP31" s="4">
        <v>51.3</v>
      </c>
      <c r="AQ31" s="4">
        <v>0</v>
      </c>
      <c r="AR31" s="4">
        <v>1</v>
      </c>
      <c r="AS31" s="4">
        <v>35</v>
      </c>
      <c r="AT31" s="4">
        <v>4.1000000000000002E-2</v>
      </c>
      <c r="AU31" s="4">
        <v>10.218999999999999</v>
      </c>
      <c r="AV31" s="4">
        <v>39917</v>
      </c>
      <c r="AW31" s="4">
        <v>0</v>
      </c>
      <c r="AX31" s="4">
        <v>0.46</v>
      </c>
      <c r="AY31">
        <v>0.71472222222222215</v>
      </c>
      <c r="AZ31" t="s">
        <v>68</v>
      </c>
      <c r="BA31" t="s">
        <v>405</v>
      </c>
      <c r="BB31">
        <v>6</v>
      </c>
      <c r="BC31" t="s">
        <v>410</v>
      </c>
      <c r="BD31">
        <v>7</v>
      </c>
      <c r="BE31">
        <v>46757.926999999996</v>
      </c>
      <c r="BF31">
        <v>0.10442836783589658</v>
      </c>
      <c r="BG31">
        <v>7.4637275122711635E-2</v>
      </c>
      <c r="BH31">
        <v>230103.84800000003</v>
      </c>
      <c r="BI31">
        <v>2.1220218794428852E-2</v>
      </c>
      <c r="BJ31">
        <v>1.5166561932795952E-2</v>
      </c>
      <c r="BK31">
        <v>1</v>
      </c>
      <c r="BL31" t="s">
        <v>393</v>
      </c>
      <c r="BM31">
        <v>1</v>
      </c>
      <c r="BN31" t="s">
        <v>374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70바4932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0.79472222222222222</v>
      </c>
      <c r="G32" s="163">
        <f t="shared" si="18"/>
        <v>2.8610000000000002</v>
      </c>
      <c r="H32" s="164">
        <f t="shared" si="19"/>
        <v>3.6</v>
      </c>
      <c r="I32" s="165">
        <f t="shared" si="24"/>
        <v>5353.817</v>
      </c>
      <c r="J32" s="166">
        <f t="shared" si="25"/>
        <v>6.8239202138073397E-3</v>
      </c>
      <c r="K32" s="166">
        <f t="shared" si="26"/>
        <v>0.34535128465920367</v>
      </c>
      <c r="L32" s="166">
        <f t="shared" si="27"/>
        <v>0.10478505335539112</v>
      </c>
      <c r="M32" s="167">
        <f t="shared" si="28"/>
        <v>4.4640000000000004</v>
      </c>
      <c r="N32" s="168">
        <f t="shared" si="29"/>
        <v>5.6000000000000001E-2</v>
      </c>
      <c r="O32" s="168">
        <f t="shared" si="30"/>
        <v>13.747</v>
      </c>
      <c r="P32" s="169">
        <f t="shared" si="31"/>
        <v>0</v>
      </c>
      <c r="Q32" s="170">
        <f t="shared" si="32"/>
        <v>63</v>
      </c>
      <c r="R32" s="171">
        <f t="shared" si="33"/>
        <v>23.76591849376776</v>
      </c>
      <c r="S32" s="143">
        <f t="shared" si="34"/>
        <v>3</v>
      </c>
      <c r="T32" s="143">
        <f t="shared" si="35"/>
        <v>736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223</v>
      </c>
      <c r="Z32" t="s">
        <v>189</v>
      </c>
      <c r="AA32" t="s">
        <v>216</v>
      </c>
      <c r="AB32">
        <v>528</v>
      </c>
      <c r="AC32" s="1">
        <v>5353.817</v>
      </c>
      <c r="AD32" s="1">
        <v>1871.4069999999999</v>
      </c>
      <c r="AE32" s="28">
        <v>2.8610000000000002</v>
      </c>
      <c r="AF32">
        <v>3.6</v>
      </c>
      <c r="AG32">
        <v>4.4640000000000004</v>
      </c>
      <c r="AH32">
        <v>347.73736000000002</v>
      </c>
      <c r="AI32">
        <v>2.372932</v>
      </c>
      <c r="AJ32">
        <v>120.091544</v>
      </c>
      <c r="AK32">
        <v>561</v>
      </c>
      <c r="AL32">
        <v>3</v>
      </c>
      <c r="AM32">
        <v>736</v>
      </c>
      <c r="AN32">
        <v>63</v>
      </c>
      <c r="AO32">
        <v>15.396151</v>
      </c>
      <c r="AP32">
        <v>24.7</v>
      </c>
      <c r="AQ32">
        <v>0</v>
      </c>
      <c r="AR32">
        <v>1</v>
      </c>
      <c r="AS32">
        <v>28</v>
      </c>
      <c r="AT32">
        <v>5.6000000000000001E-2</v>
      </c>
      <c r="AU32">
        <v>13.747</v>
      </c>
      <c r="AV32">
        <v>41933</v>
      </c>
      <c r="AW32">
        <v>0</v>
      </c>
      <c r="AX32">
        <v>0.46</v>
      </c>
      <c r="AY32">
        <v>0.79472222222222222</v>
      </c>
      <c r="AZ32" t="s">
        <v>68</v>
      </c>
      <c r="BA32" t="s">
        <v>405</v>
      </c>
      <c r="BB32">
        <v>1</v>
      </c>
      <c r="BC32" t="s">
        <v>409</v>
      </c>
      <c r="BD32">
        <v>6</v>
      </c>
      <c r="BE32">
        <v>46757.926999999996</v>
      </c>
      <c r="BF32">
        <v>0.11450073481657988</v>
      </c>
      <c r="BG32">
        <v>9.0996278419509732E-2</v>
      </c>
      <c r="BH32">
        <v>230103.84800000003</v>
      </c>
      <c r="BI32">
        <v>2.3266959881522709E-2</v>
      </c>
      <c r="BJ32">
        <v>1.8490770061399021E-2</v>
      </c>
      <c r="BK32">
        <v>1</v>
      </c>
      <c r="BL32" t="s">
        <v>68</v>
      </c>
      <c r="BM32">
        <v>0</v>
      </c>
      <c r="BN32" t="s">
        <v>375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70바4933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0.75194444444444442</v>
      </c>
      <c r="G33" s="153">
        <f t="shared" si="18"/>
        <v>2.7069999999999999</v>
      </c>
      <c r="H33" s="154">
        <f t="shared" si="19"/>
        <v>3.6</v>
      </c>
      <c r="I33" s="155">
        <f t="shared" si="24"/>
        <v>5231.9669999999996</v>
      </c>
      <c r="J33" s="156">
        <f t="shared" si="25"/>
        <v>6.0110688152148588E-3</v>
      </c>
      <c r="K33" s="156">
        <f t="shared" si="26"/>
        <v>0.34650951328582241</v>
      </c>
      <c r="L33" s="156">
        <f t="shared" si="27"/>
        <v>0.16896131034465622</v>
      </c>
      <c r="M33" s="157">
        <f t="shared" si="28"/>
        <v>4.0289999999999999</v>
      </c>
      <c r="N33" s="158">
        <f t="shared" si="29"/>
        <v>3.7999999999999999E-2</v>
      </c>
      <c r="O33" s="158">
        <f t="shared" si="30"/>
        <v>14.182</v>
      </c>
      <c r="P33" s="159">
        <f t="shared" si="31"/>
        <v>0</v>
      </c>
      <c r="Q33" s="160">
        <f t="shared" si="32"/>
        <v>64</v>
      </c>
      <c r="R33" s="161">
        <f t="shared" si="33"/>
        <v>23.143287628163119</v>
      </c>
      <c r="S33" s="146">
        <f t="shared" si="34"/>
        <v>2</v>
      </c>
      <c r="T33" s="146">
        <f t="shared" si="35"/>
        <v>742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224</v>
      </c>
      <c r="Z33" s="4" t="s">
        <v>189</v>
      </c>
      <c r="AA33" s="4" t="s">
        <v>216</v>
      </c>
      <c r="AB33" s="4">
        <v>528</v>
      </c>
      <c r="AC33" s="4">
        <v>5231.9669999999996</v>
      </c>
      <c r="AD33" s="4">
        <v>1932.799</v>
      </c>
      <c r="AE33" s="4">
        <v>2.7069999999999999</v>
      </c>
      <c r="AF33" s="4">
        <v>3.6</v>
      </c>
      <c r="AG33" s="4">
        <v>4.0289999999999999</v>
      </c>
      <c r="AH33" s="4">
        <v>349.15155099999998</v>
      </c>
      <c r="AI33" s="4">
        <v>2.0987740000000001</v>
      </c>
      <c r="AJ33" s="4">
        <v>120.984334</v>
      </c>
      <c r="AK33" s="4">
        <v>884</v>
      </c>
      <c r="AL33" s="4">
        <v>2</v>
      </c>
      <c r="AM33" s="4">
        <v>742</v>
      </c>
      <c r="AN33" s="4">
        <v>64</v>
      </c>
      <c r="AO33" s="4">
        <v>14.984802</v>
      </c>
      <c r="AP33" s="4">
        <v>0</v>
      </c>
      <c r="AQ33" s="4">
        <v>0</v>
      </c>
      <c r="AR33" s="4">
        <v>0</v>
      </c>
      <c r="AS33" s="4">
        <v>0</v>
      </c>
      <c r="AT33" s="4">
        <v>3.7999999999999999E-2</v>
      </c>
      <c r="AU33" s="4">
        <v>14.182</v>
      </c>
      <c r="AV33" s="4">
        <v>45777</v>
      </c>
      <c r="AW33" s="4">
        <v>0</v>
      </c>
      <c r="AX33" s="4">
        <v>0.43</v>
      </c>
      <c r="AY33">
        <v>0.75194444444444442</v>
      </c>
      <c r="AZ33" t="s">
        <v>68</v>
      </c>
      <c r="BA33" t="s">
        <v>405</v>
      </c>
      <c r="BB33">
        <v>3</v>
      </c>
      <c r="BC33" t="s">
        <v>408</v>
      </c>
      <c r="BD33">
        <v>12</v>
      </c>
      <c r="BE33">
        <v>46757.926999999996</v>
      </c>
      <c r="BF33">
        <v>0.11189475957734396</v>
      </c>
      <c r="BG33">
        <v>8.4138642826630583E-2</v>
      </c>
      <c r="BH33">
        <v>230103.84800000003</v>
      </c>
      <c r="BI33">
        <v>2.2737416368630217E-2</v>
      </c>
      <c r="BJ33">
        <v>1.7097273919411664E-2</v>
      </c>
      <c r="BK33">
        <v>1</v>
      </c>
      <c r="BL33" t="s">
        <v>68</v>
      </c>
      <c r="BM33">
        <v>0</v>
      </c>
      <c r="BN33" t="s">
        <v>375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70바4934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0.73250000000000004</v>
      </c>
      <c r="G34" s="163">
        <f t="shared" si="18"/>
        <v>2.637</v>
      </c>
      <c r="H34" s="164">
        <f t="shared" si="19"/>
        <v>3.6</v>
      </c>
      <c r="I34" s="165">
        <f t="shared" si="24"/>
        <v>5727.8440000000001</v>
      </c>
      <c r="J34" s="166">
        <f t="shared" si="25"/>
        <v>4.4231685969006729E-3</v>
      </c>
      <c r="K34" s="166">
        <f t="shared" si="26"/>
        <v>0.33601856211728132</v>
      </c>
      <c r="L34" s="166">
        <f t="shared" si="27"/>
        <v>0.12762219082782283</v>
      </c>
      <c r="M34" s="167">
        <f t="shared" si="28"/>
        <v>5.49</v>
      </c>
      <c r="N34" s="168">
        <f t="shared" si="29"/>
        <v>5.1999999999999998E-2</v>
      </c>
      <c r="O34" s="168">
        <f t="shared" si="30"/>
        <v>24.023</v>
      </c>
      <c r="P34" s="169">
        <f t="shared" si="31"/>
        <v>0</v>
      </c>
      <c r="Q34" s="170">
        <f t="shared" si="32"/>
        <v>75</v>
      </c>
      <c r="R34" s="171">
        <f t="shared" si="33"/>
        <v>23.360719914775096</v>
      </c>
      <c r="S34" s="143">
        <f t="shared" si="34"/>
        <v>3</v>
      </c>
      <c r="T34" s="143">
        <f t="shared" si="35"/>
        <v>1376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225</v>
      </c>
      <c r="Z34" s="4" t="s">
        <v>189</v>
      </c>
      <c r="AA34" s="4" t="s">
        <v>216</v>
      </c>
      <c r="AB34" s="4">
        <v>528</v>
      </c>
      <c r="AC34" s="4">
        <v>5727.8440000000001</v>
      </c>
      <c r="AD34" s="4">
        <v>2171.9189999999999</v>
      </c>
      <c r="AE34" s="4">
        <v>2.637</v>
      </c>
      <c r="AF34" s="4">
        <v>3.6</v>
      </c>
      <c r="AG34" s="4">
        <v>5.49</v>
      </c>
      <c r="AH34" s="4">
        <v>371.75069500000001</v>
      </c>
      <c r="AI34" s="4">
        <v>1.6443160000000001</v>
      </c>
      <c r="AJ34" s="4">
        <v>124.91513399999999</v>
      </c>
      <c r="AK34" s="4">
        <v>731</v>
      </c>
      <c r="AL34" s="4">
        <v>3</v>
      </c>
      <c r="AM34" s="4">
        <v>1376</v>
      </c>
      <c r="AN34" s="4">
        <v>75</v>
      </c>
      <c r="AO34" s="4">
        <v>15.407755</v>
      </c>
      <c r="AP34" s="4">
        <v>55.5</v>
      </c>
      <c r="AQ34" s="4">
        <v>0</v>
      </c>
      <c r="AR34" s="4">
        <v>0</v>
      </c>
      <c r="AS34" s="4">
        <v>0</v>
      </c>
      <c r="AT34" s="4">
        <v>5.1999999999999998E-2</v>
      </c>
      <c r="AU34" s="4">
        <v>24.023</v>
      </c>
      <c r="AV34" s="4">
        <v>47201</v>
      </c>
      <c r="AW34" s="4">
        <v>0</v>
      </c>
      <c r="AX34" s="4">
        <v>0.47</v>
      </c>
      <c r="AY34">
        <v>0.73250000000000004</v>
      </c>
      <c r="AZ34" t="s">
        <v>68</v>
      </c>
      <c r="BA34" t="s">
        <v>405</v>
      </c>
      <c r="BB34">
        <v>4</v>
      </c>
      <c r="BC34" t="s">
        <v>406</v>
      </c>
      <c r="BD34">
        <v>10</v>
      </c>
      <c r="BE34">
        <v>46757.926999999996</v>
      </c>
      <c r="BF34">
        <v>0.12249995599676608</v>
      </c>
      <c r="BG34">
        <v>8.9731217767631155E-2</v>
      </c>
      <c r="BH34">
        <v>230103.84800000003</v>
      </c>
      <c r="BI34">
        <v>2.4892430308249339E-2</v>
      </c>
      <c r="BJ34">
        <v>1.8233705200792642E-2</v>
      </c>
      <c r="BK34">
        <v>1</v>
      </c>
      <c r="BL34" t="s">
        <v>68</v>
      </c>
      <c r="BM34">
        <v>0</v>
      </c>
      <c r="BN34" t="s">
        <v>375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70바4935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0.7713888888888889</v>
      </c>
      <c r="G35" s="153">
        <f t="shared" si="18"/>
        <v>2.7770000000000001</v>
      </c>
      <c r="H35" s="154">
        <f t="shared" si="19"/>
        <v>3.6</v>
      </c>
      <c r="I35" s="155">
        <f t="shared" si="24"/>
        <v>4601.3370000000004</v>
      </c>
      <c r="J35" s="156">
        <f t="shared" si="25"/>
        <v>7.6586989608701354E-3</v>
      </c>
      <c r="K35" s="156">
        <f t="shared" si="26"/>
        <v>0.33498312562143523</v>
      </c>
      <c r="L35" s="156">
        <f t="shared" si="27"/>
        <v>8.2802020369297E-2</v>
      </c>
      <c r="M35" s="157">
        <f t="shared" si="28"/>
        <v>4.718</v>
      </c>
      <c r="N35" s="158">
        <f t="shared" si="29"/>
        <v>4.2999999999999997E-2</v>
      </c>
      <c r="O35" s="158">
        <f t="shared" si="30"/>
        <v>21.928000000000001</v>
      </c>
      <c r="P35" s="159">
        <f t="shared" si="31"/>
        <v>0</v>
      </c>
      <c r="Q35" s="160">
        <f t="shared" si="32"/>
        <v>61</v>
      </c>
      <c r="R35" s="161">
        <f t="shared" si="33"/>
        <v>23.579892618238507</v>
      </c>
      <c r="S35" s="146">
        <f t="shared" si="34"/>
        <v>2</v>
      </c>
      <c r="T35" s="146">
        <f t="shared" si="35"/>
        <v>1009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226</v>
      </c>
      <c r="Z35" s="4" t="s">
        <v>189</v>
      </c>
      <c r="AA35" s="4" t="s">
        <v>216</v>
      </c>
      <c r="AB35" s="4">
        <v>528</v>
      </c>
      <c r="AC35" s="4">
        <v>4601.3370000000004</v>
      </c>
      <c r="AD35" s="4">
        <v>1656.903</v>
      </c>
      <c r="AE35" s="4">
        <v>2.7770000000000001</v>
      </c>
      <c r="AF35" s="4">
        <v>3.6</v>
      </c>
      <c r="AG35" s="4">
        <v>4.718</v>
      </c>
      <c r="AH35" s="4">
        <v>296.85211700000002</v>
      </c>
      <c r="AI35" s="4">
        <v>2.273501</v>
      </c>
      <c r="AJ35" s="4">
        <v>99.440449999999998</v>
      </c>
      <c r="AK35" s="4">
        <v>381</v>
      </c>
      <c r="AL35" s="4">
        <v>2</v>
      </c>
      <c r="AM35" s="4">
        <v>1009</v>
      </c>
      <c r="AN35" s="4">
        <v>61</v>
      </c>
      <c r="AO35" s="4">
        <v>15.500435</v>
      </c>
      <c r="AP35" s="4">
        <v>0</v>
      </c>
      <c r="AQ35" s="4">
        <v>0</v>
      </c>
      <c r="AR35" s="4">
        <v>0</v>
      </c>
      <c r="AS35" s="4">
        <v>0</v>
      </c>
      <c r="AT35" s="4">
        <v>4.2999999999999997E-2</v>
      </c>
      <c r="AU35" s="4">
        <v>21.928000000000001</v>
      </c>
      <c r="AV35" s="4">
        <v>38415</v>
      </c>
      <c r="AW35" s="4">
        <v>0</v>
      </c>
      <c r="AX35" s="4">
        <v>0.46</v>
      </c>
      <c r="AY35">
        <v>0.7713888888888889</v>
      </c>
      <c r="AZ35" t="s">
        <v>68</v>
      </c>
      <c r="BA35" t="s">
        <v>405</v>
      </c>
      <c r="BB35">
        <v>2</v>
      </c>
      <c r="BC35" t="s">
        <v>411</v>
      </c>
      <c r="BD35">
        <v>5</v>
      </c>
      <c r="BE35">
        <v>46757.926999999996</v>
      </c>
      <c r="BF35">
        <v>9.8407634709725286E-2</v>
      </c>
      <c r="BG35">
        <v>7.5910555996918649E-2</v>
      </c>
      <c r="BH35">
        <v>230103.84800000003</v>
      </c>
      <c r="BI35">
        <v>1.9996784234568733E-2</v>
      </c>
      <c r="BJ35">
        <v>1.5425297172054825E-2</v>
      </c>
      <c r="BK35">
        <v>1</v>
      </c>
      <c r="BL35" t="s">
        <v>68</v>
      </c>
      <c r="BM35">
        <v>0</v>
      </c>
      <c r="BN35" t="s">
        <v>375</v>
      </c>
    </row>
    <row r="36" spans="1:66" x14ac:dyDescent="0.25">
      <c r="A36" s="141" t="str">
        <f t="shared" si="20"/>
        <v>인천교통공사</v>
      </c>
      <c r="B36" s="141" t="str">
        <f t="shared" si="21"/>
        <v>순환42</v>
      </c>
      <c r="C36" s="142" t="str">
        <f t="shared" si="22"/>
        <v>70바4936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0.81722222222222229</v>
      </c>
      <c r="G36" s="163">
        <f t="shared" si="18"/>
        <v>2.9420000000000002</v>
      </c>
      <c r="H36" s="164">
        <f t="shared" si="19"/>
        <v>3.6</v>
      </c>
      <c r="I36" s="165">
        <f t="shared" si="24"/>
        <v>5129.9309999999996</v>
      </c>
      <c r="J36" s="166">
        <f t="shared" si="25"/>
        <v>9.5662952864310723E-3</v>
      </c>
      <c r="K36" s="166">
        <f t="shared" si="26"/>
        <v>0.35163671407966829</v>
      </c>
      <c r="L36" s="166">
        <f t="shared" si="27"/>
        <v>0.14912481278987963</v>
      </c>
      <c r="M36" s="167">
        <f t="shared" si="28"/>
        <v>4.8259999999999996</v>
      </c>
      <c r="N36" s="168">
        <f t="shared" si="29"/>
        <v>3.9E-2</v>
      </c>
      <c r="O36" s="168">
        <f t="shared" si="30"/>
        <v>8.09</v>
      </c>
      <c r="P36" s="169">
        <f t="shared" si="31"/>
        <v>0</v>
      </c>
      <c r="Q36" s="170">
        <f t="shared" si="32"/>
        <v>70</v>
      </c>
      <c r="R36" s="171">
        <f t="shared" si="33"/>
        <v>23.669037078022217</v>
      </c>
      <c r="S36" s="143">
        <f t="shared" si="34"/>
        <v>2</v>
      </c>
      <c r="T36" s="143">
        <f t="shared" si="35"/>
        <v>415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227</v>
      </c>
      <c r="Z36" t="s">
        <v>189</v>
      </c>
      <c r="AA36" t="s">
        <v>216</v>
      </c>
      <c r="AB36">
        <v>528</v>
      </c>
      <c r="AC36" s="1">
        <v>5129.9309999999996</v>
      </c>
      <c r="AD36" s="1">
        <v>1743.5</v>
      </c>
      <c r="AE36" s="28">
        <v>2.9420000000000002</v>
      </c>
      <c r="AF36">
        <v>3.6</v>
      </c>
      <c r="AG36">
        <v>4.8259999999999996</v>
      </c>
      <c r="AH36">
        <v>339.287666</v>
      </c>
      <c r="AI36">
        <v>3.2457259999999999</v>
      </c>
      <c r="AJ36">
        <v>119.306</v>
      </c>
      <c r="AK36">
        <v>765</v>
      </c>
      <c r="AL36">
        <v>2</v>
      </c>
      <c r="AM36">
        <v>415</v>
      </c>
      <c r="AN36">
        <v>70</v>
      </c>
      <c r="AO36">
        <v>15.119709</v>
      </c>
      <c r="AP36">
        <v>212.3</v>
      </c>
      <c r="AQ36">
        <v>0</v>
      </c>
      <c r="AR36">
        <v>5</v>
      </c>
      <c r="AS36">
        <v>180</v>
      </c>
      <c r="AT36">
        <v>3.9E-2</v>
      </c>
      <c r="AU36">
        <v>8.09</v>
      </c>
      <c r="AV36">
        <v>46293</v>
      </c>
      <c r="AW36">
        <v>0</v>
      </c>
      <c r="AX36">
        <v>0.49</v>
      </c>
      <c r="AY36">
        <v>0.81722222222222229</v>
      </c>
      <c r="AZ36" t="s">
        <v>66</v>
      </c>
      <c r="BA36" t="s">
        <v>405</v>
      </c>
      <c r="BB36">
        <v>1</v>
      </c>
      <c r="BC36" t="s">
        <v>484</v>
      </c>
      <c r="BD36">
        <v>11</v>
      </c>
      <c r="BE36">
        <v>46757.926999999996</v>
      </c>
      <c r="BF36">
        <v>0.10971254136223789</v>
      </c>
      <c r="BG36">
        <v>8.9659526857695529E-2</v>
      </c>
      <c r="BH36">
        <v>230103.84800000003</v>
      </c>
      <c r="BI36">
        <v>2.2293981802512051E-2</v>
      </c>
      <c r="BJ36">
        <v>1.8219137350830684E-2</v>
      </c>
      <c r="BK36">
        <v>1</v>
      </c>
      <c r="BL36" t="s">
        <v>68</v>
      </c>
      <c r="BM36">
        <v>1</v>
      </c>
      <c r="BN36" t="s">
        <v>374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70바4937</v>
      </c>
      <c r="D37" s="133" t="str">
        <f t="shared" si="23"/>
        <v>중형</v>
      </c>
      <c r="E37" s="129" t="str">
        <f t="shared" si="16"/>
        <v>F</v>
      </c>
      <c r="F37" s="152">
        <f t="shared" si="17"/>
        <v>0.76000000000000012</v>
      </c>
      <c r="G37" s="153">
        <f t="shared" si="18"/>
        <v>3.1160000000000001</v>
      </c>
      <c r="H37" s="154">
        <f t="shared" si="19"/>
        <v>4.0999999999999996</v>
      </c>
      <c r="I37" s="155">
        <f t="shared" si="24"/>
        <v>6854.3739999999998</v>
      </c>
      <c r="J37" s="156">
        <f t="shared" si="25"/>
        <v>5.6038480896470995E-3</v>
      </c>
      <c r="K37" s="156">
        <f t="shared" si="26"/>
        <v>0.33288831785747286</v>
      </c>
      <c r="L37" s="156">
        <f t="shared" si="27"/>
        <v>0.1203611008094977</v>
      </c>
      <c r="M37" s="157">
        <f t="shared" si="28"/>
        <v>4.54</v>
      </c>
      <c r="N37" s="158">
        <f t="shared" si="29"/>
        <v>2.9000000000000001E-2</v>
      </c>
      <c r="O37" s="158">
        <f t="shared" si="30"/>
        <v>6.2149999999999999</v>
      </c>
      <c r="P37" s="159">
        <f t="shared" si="31"/>
        <v>0</v>
      </c>
      <c r="Q37" s="160">
        <f t="shared" si="32"/>
        <v>81</v>
      </c>
      <c r="R37" s="161">
        <f t="shared" si="33"/>
        <v>25.499838955019307</v>
      </c>
      <c r="S37" s="146">
        <f t="shared" si="34"/>
        <v>2</v>
      </c>
      <c r="T37" s="146">
        <f t="shared" si="35"/>
        <v>426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228</v>
      </c>
      <c r="Z37" s="4" t="s">
        <v>189</v>
      </c>
      <c r="AA37" s="4" t="s">
        <v>216</v>
      </c>
      <c r="AB37" s="4">
        <v>528</v>
      </c>
      <c r="AC37" s="4">
        <v>6854.3739999999998</v>
      </c>
      <c r="AD37" s="4">
        <v>2199.9479999999999</v>
      </c>
      <c r="AE37" s="4">
        <v>3.1160000000000001</v>
      </c>
      <c r="AF37" s="4">
        <v>4.0999999999999996</v>
      </c>
      <c r="AG37" s="4">
        <v>4.54</v>
      </c>
      <c r="AH37" s="4">
        <v>406.34541899999999</v>
      </c>
      <c r="AI37" s="4">
        <v>2.2770980000000001</v>
      </c>
      <c r="AJ37" s="4">
        <v>135.26764299999999</v>
      </c>
      <c r="AK37" s="4">
        <v>825</v>
      </c>
      <c r="AL37" s="4">
        <v>2</v>
      </c>
      <c r="AM37" s="4">
        <v>426</v>
      </c>
      <c r="AN37" s="4">
        <v>81</v>
      </c>
      <c r="AO37" s="4">
        <v>16.868342999999999</v>
      </c>
      <c r="AP37" s="4">
        <v>364.3</v>
      </c>
      <c r="AQ37" s="4">
        <v>0</v>
      </c>
      <c r="AR37" s="4">
        <v>6</v>
      </c>
      <c r="AS37" s="4">
        <v>251</v>
      </c>
      <c r="AT37" s="4">
        <v>2.9000000000000001E-2</v>
      </c>
      <c r="AU37" s="4">
        <v>6.2149999999999999</v>
      </c>
      <c r="AV37" s="4">
        <v>57294</v>
      </c>
      <c r="AW37" s="4">
        <v>0</v>
      </c>
      <c r="AX37" s="4">
        <v>0.47</v>
      </c>
      <c r="AY37">
        <v>0.76000000000000012</v>
      </c>
      <c r="AZ37" t="s">
        <v>68</v>
      </c>
      <c r="BA37" t="s">
        <v>412</v>
      </c>
      <c r="BB37">
        <v>4</v>
      </c>
      <c r="BC37" t="s">
        <v>416</v>
      </c>
      <c r="BD37">
        <v>12</v>
      </c>
      <c r="BE37">
        <v>32397.294999999998</v>
      </c>
      <c r="BF37">
        <v>0.21157241677121502</v>
      </c>
      <c r="BG37">
        <v>0.16079503674612344</v>
      </c>
      <c r="BH37">
        <v>230103.84800000003</v>
      </c>
      <c r="BI37">
        <v>2.9788176336799022E-2</v>
      </c>
      <c r="BJ37">
        <v>2.2639014015967261E-2</v>
      </c>
      <c r="BK37">
        <v>1</v>
      </c>
      <c r="BL37" t="s">
        <v>68</v>
      </c>
      <c r="BM37">
        <v>0</v>
      </c>
      <c r="BN37" t="s">
        <v>375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70바4938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0.77512195121951222</v>
      </c>
      <c r="G38" s="163">
        <f t="shared" si="18"/>
        <v>3.1779999999999999</v>
      </c>
      <c r="H38" s="164">
        <f t="shared" si="19"/>
        <v>4.0999999999999996</v>
      </c>
      <c r="I38" s="165">
        <f t="shared" si="24"/>
        <v>6485.4110000000001</v>
      </c>
      <c r="J38" s="166">
        <f t="shared" si="25"/>
        <v>4.0302418600951257E-3</v>
      </c>
      <c r="K38" s="166">
        <f t="shared" si="26"/>
        <v>0.30471427962913378</v>
      </c>
      <c r="L38" s="166">
        <f t="shared" si="27"/>
        <v>0.12181186358119786</v>
      </c>
      <c r="M38" s="167">
        <f t="shared" si="28"/>
        <v>5.4509999999999996</v>
      </c>
      <c r="N38" s="168">
        <f t="shared" si="29"/>
        <v>0.13900000000000001</v>
      </c>
      <c r="O38" s="168">
        <f t="shared" si="30"/>
        <v>7.5090000000000003</v>
      </c>
      <c r="P38" s="169">
        <f t="shared" si="31"/>
        <v>0</v>
      </c>
      <c r="Q38" s="170">
        <f t="shared" si="32"/>
        <v>75</v>
      </c>
      <c r="R38" s="171">
        <f t="shared" si="33"/>
        <v>25.856591431571356</v>
      </c>
      <c r="S38" s="143">
        <f t="shared" si="34"/>
        <v>9</v>
      </c>
      <c r="T38" s="143">
        <f t="shared" si="35"/>
        <v>487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229</v>
      </c>
      <c r="Z38" s="4" t="s">
        <v>189</v>
      </c>
      <c r="AA38" s="4" t="s">
        <v>216</v>
      </c>
      <c r="AB38" s="4">
        <v>528</v>
      </c>
      <c r="AC38" s="4">
        <v>6485.4110000000001</v>
      </c>
      <c r="AD38" s="4">
        <v>2040.971</v>
      </c>
      <c r="AE38" s="4">
        <v>3.1779999999999999</v>
      </c>
      <c r="AF38" s="4">
        <v>4.0999999999999996</v>
      </c>
      <c r="AG38" s="4">
        <v>5.4509999999999996</v>
      </c>
      <c r="AH38" s="4">
        <v>362.85043200000001</v>
      </c>
      <c r="AI38" s="4">
        <v>1.462375</v>
      </c>
      <c r="AJ38" s="4">
        <v>110.565708</v>
      </c>
      <c r="AK38" s="4">
        <v>790</v>
      </c>
      <c r="AL38" s="4">
        <v>9</v>
      </c>
      <c r="AM38" s="4">
        <v>487</v>
      </c>
      <c r="AN38" s="4">
        <v>75</v>
      </c>
      <c r="AO38" s="4">
        <v>17.87351</v>
      </c>
      <c r="AP38" s="4">
        <v>406.6</v>
      </c>
      <c r="AQ38" s="4">
        <v>0</v>
      </c>
      <c r="AR38" s="4">
        <v>1</v>
      </c>
      <c r="AS38" s="4">
        <v>87</v>
      </c>
      <c r="AT38" s="4">
        <v>0.13900000000000001</v>
      </c>
      <c r="AU38" s="4">
        <v>7.5090000000000003</v>
      </c>
      <c r="AV38" s="4">
        <v>51349</v>
      </c>
      <c r="AW38" s="4">
        <v>0</v>
      </c>
      <c r="AX38" s="4">
        <v>0.51</v>
      </c>
      <c r="AY38">
        <v>0.77512195121951222</v>
      </c>
      <c r="AZ38" t="s">
        <v>68</v>
      </c>
      <c r="BA38" t="s">
        <v>412</v>
      </c>
      <c r="BB38">
        <v>2</v>
      </c>
      <c r="BC38" t="s">
        <v>413</v>
      </c>
      <c r="BD38">
        <v>7</v>
      </c>
      <c r="BE38">
        <v>32397.294999999998</v>
      </c>
      <c r="BF38">
        <v>0.20018371904197557</v>
      </c>
      <c r="BG38">
        <v>0.15516679490619473</v>
      </c>
      <c r="BH38">
        <v>230103.84800000003</v>
      </c>
      <c r="BI38">
        <v>2.8184713364723911E-2</v>
      </c>
      <c r="BJ38">
        <v>2.1846590017827461E-2</v>
      </c>
      <c r="BK38">
        <v>1</v>
      </c>
      <c r="BL38" t="s">
        <v>68</v>
      </c>
      <c r="BM38">
        <v>0</v>
      </c>
      <c r="BN38" t="s">
        <v>375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70바4939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0.75048780487804878</v>
      </c>
      <c r="G39" s="153">
        <f t="shared" si="18"/>
        <v>3.077</v>
      </c>
      <c r="H39" s="154">
        <f t="shared" si="19"/>
        <v>4.0999999999999996</v>
      </c>
      <c r="I39" s="155">
        <f t="shared" si="24"/>
        <v>6339.1390000000001</v>
      </c>
      <c r="J39" s="156">
        <f t="shared" si="25"/>
        <v>8.6311231327055142E-3</v>
      </c>
      <c r="K39" s="156">
        <f t="shared" si="26"/>
        <v>0.32708934726064615</v>
      </c>
      <c r="L39" s="156">
        <f t="shared" si="27"/>
        <v>0.12115209967789001</v>
      </c>
      <c r="M39" s="157">
        <f t="shared" si="28"/>
        <v>5.9589999999999996</v>
      </c>
      <c r="N39" s="158">
        <f t="shared" si="29"/>
        <v>0.11</v>
      </c>
      <c r="O39" s="158">
        <f t="shared" si="30"/>
        <v>5.1269999999999998</v>
      </c>
      <c r="P39" s="159">
        <f t="shared" si="31"/>
        <v>0</v>
      </c>
      <c r="Q39" s="160">
        <f t="shared" si="32"/>
        <v>81</v>
      </c>
      <c r="R39" s="161">
        <f t="shared" si="33"/>
        <v>26.059127377354045</v>
      </c>
      <c r="S39" s="146">
        <f t="shared" si="34"/>
        <v>7</v>
      </c>
      <c r="T39" s="146">
        <f t="shared" si="35"/>
        <v>325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230</v>
      </c>
      <c r="Z39" t="s">
        <v>189</v>
      </c>
      <c r="AA39" t="s">
        <v>216</v>
      </c>
      <c r="AB39">
        <v>528</v>
      </c>
      <c r="AC39" s="1">
        <v>6339.1390000000001</v>
      </c>
      <c r="AD39" s="1">
        <v>2060.424</v>
      </c>
      <c r="AE39" s="28">
        <v>3.077</v>
      </c>
      <c r="AF39">
        <v>4.0999999999999996</v>
      </c>
      <c r="AG39">
        <v>5.9589999999999996</v>
      </c>
      <c r="AH39">
        <v>366.201009</v>
      </c>
      <c r="AI39">
        <v>3.1607259999999999</v>
      </c>
      <c r="AJ39">
        <v>119.780449</v>
      </c>
      <c r="AK39">
        <v>768</v>
      </c>
      <c r="AL39">
        <v>7</v>
      </c>
      <c r="AM39">
        <v>325</v>
      </c>
      <c r="AN39">
        <v>81</v>
      </c>
      <c r="AO39">
        <v>17.310544</v>
      </c>
      <c r="AP39">
        <v>1495</v>
      </c>
      <c r="AQ39">
        <v>0</v>
      </c>
      <c r="AR39">
        <v>45</v>
      </c>
      <c r="AS39">
        <v>12692</v>
      </c>
      <c r="AT39">
        <v>0.11</v>
      </c>
      <c r="AU39">
        <v>5.1269999999999998</v>
      </c>
      <c r="AV39">
        <v>50916</v>
      </c>
      <c r="AW39">
        <v>0</v>
      </c>
      <c r="AX39">
        <v>0.51</v>
      </c>
      <c r="AY39">
        <v>0.75048780487804878</v>
      </c>
      <c r="AZ39" t="s">
        <v>68</v>
      </c>
      <c r="BA39" t="s">
        <v>412</v>
      </c>
      <c r="BB39">
        <v>5</v>
      </c>
      <c r="BC39" t="s">
        <v>415</v>
      </c>
      <c r="BD39">
        <v>7</v>
      </c>
      <c r="BE39">
        <v>32397.294999999998</v>
      </c>
      <c r="BF39">
        <v>0.19566877419858666</v>
      </c>
      <c r="BG39">
        <v>0.14684702883147591</v>
      </c>
      <c r="BH39">
        <v>230103.84800000003</v>
      </c>
      <c r="BI39">
        <v>2.7549035164331537E-2</v>
      </c>
      <c r="BJ39">
        <v>2.0675214926987352E-2</v>
      </c>
      <c r="BK39">
        <v>1</v>
      </c>
      <c r="BL39" t="s">
        <v>68</v>
      </c>
      <c r="BM39">
        <v>0</v>
      </c>
      <c r="BN39" t="s">
        <v>375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70바4940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0.77317073170731709</v>
      </c>
      <c r="G40" s="163">
        <f t="shared" si="18"/>
        <v>3.17</v>
      </c>
      <c r="H40" s="164">
        <f t="shared" si="19"/>
        <v>4.0999999999999996</v>
      </c>
      <c r="I40" s="165">
        <f t="shared" si="24"/>
        <v>6755.6620000000003</v>
      </c>
      <c r="J40" s="166">
        <f t="shared" si="25"/>
        <v>3.7223265350218668E-3</v>
      </c>
      <c r="K40" s="166">
        <f t="shared" si="26"/>
        <v>0.31261110876158249</v>
      </c>
      <c r="L40" s="166">
        <f t="shared" si="27"/>
        <v>8.5261814460226099E-2</v>
      </c>
      <c r="M40" s="167">
        <f t="shared" si="28"/>
        <v>5.35</v>
      </c>
      <c r="N40" s="168">
        <f t="shared" si="29"/>
        <v>0.03</v>
      </c>
      <c r="O40" s="168">
        <f t="shared" si="30"/>
        <v>7.4009999999999998</v>
      </c>
      <c r="P40" s="169">
        <f t="shared" si="31"/>
        <v>0</v>
      </c>
      <c r="Q40" s="170">
        <f t="shared" si="32"/>
        <v>85</v>
      </c>
      <c r="R40" s="171">
        <f t="shared" si="33"/>
        <v>25.584932014601687</v>
      </c>
      <c r="S40" s="143">
        <f t="shared" si="34"/>
        <v>2</v>
      </c>
      <c r="T40" s="143">
        <f t="shared" si="35"/>
        <v>500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231</v>
      </c>
      <c r="Z40" s="4" t="s">
        <v>189</v>
      </c>
      <c r="AA40" s="4" t="s">
        <v>216</v>
      </c>
      <c r="AB40" s="4">
        <v>528</v>
      </c>
      <c r="AC40" s="4">
        <v>6755.6620000000003</v>
      </c>
      <c r="AD40" s="4">
        <v>2131.3090000000002</v>
      </c>
      <c r="AE40" s="4">
        <v>3.17</v>
      </c>
      <c r="AF40" s="4">
        <v>4.0999999999999996</v>
      </c>
      <c r="AG40" s="4">
        <v>5.35</v>
      </c>
      <c r="AH40" s="4">
        <v>386.224042</v>
      </c>
      <c r="AI40" s="4">
        <v>1.4376519999999999</v>
      </c>
      <c r="AJ40" s="4">
        <v>120.737926</v>
      </c>
      <c r="AK40" s="4">
        <v>576</v>
      </c>
      <c r="AL40" s="4">
        <v>2</v>
      </c>
      <c r="AM40" s="4">
        <v>500</v>
      </c>
      <c r="AN40" s="4">
        <v>85</v>
      </c>
      <c r="AO40" s="4">
        <v>17.491561999999998</v>
      </c>
      <c r="AP40" s="4">
        <v>813.8</v>
      </c>
      <c r="AQ40" s="4">
        <v>0</v>
      </c>
      <c r="AR40" s="4">
        <v>0</v>
      </c>
      <c r="AS40" s="4">
        <v>0</v>
      </c>
      <c r="AT40" s="4">
        <v>0.03</v>
      </c>
      <c r="AU40" s="4">
        <v>7.4009999999999998</v>
      </c>
      <c r="AV40" s="4">
        <v>61121</v>
      </c>
      <c r="AW40" s="4">
        <v>0</v>
      </c>
      <c r="AX40" s="4">
        <v>0.51</v>
      </c>
      <c r="AY40">
        <v>0.77317073170731709</v>
      </c>
      <c r="AZ40" t="s">
        <v>68</v>
      </c>
      <c r="BA40" t="s">
        <v>412</v>
      </c>
      <c r="BB40">
        <v>3</v>
      </c>
      <c r="BC40" t="s">
        <v>417</v>
      </c>
      <c r="BD40">
        <v>9</v>
      </c>
      <c r="BE40">
        <v>32397.294999999998</v>
      </c>
      <c r="BF40">
        <v>0.20852549572425724</v>
      </c>
      <c r="BG40">
        <v>0.161225810108755</v>
      </c>
      <c r="BH40">
        <v>230103.84800000003</v>
      </c>
      <c r="BI40">
        <v>2.9359187422193823E-2</v>
      </c>
      <c r="BJ40">
        <v>2.2699664421549859E-2</v>
      </c>
      <c r="BK40">
        <v>1</v>
      </c>
      <c r="BL40" t="s">
        <v>68</v>
      </c>
      <c r="BM40">
        <v>0</v>
      </c>
      <c r="BN40" t="s">
        <v>375</v>
      </c>
    </row>
    <row r="41" spans="1:66" x14ac:dyDescent="0.25">
      <c r="A41" s="144" t="str">
        <f t="shared" si="20"/>
        <v>인천교통공사</v>
      </c>
      <c r="B41" s="144" t="str">
        <f t="shared" si="21"/>
        <v>순환43</v>
      </c>
      <c r="C41" s="145" t="str">
        <f t="shared" si="22"/>
        <v>70바4941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0.77902439024390246</v>
      </c>
      <c r="G41" s="153">
        <f t="shared" si="18"/>
        <v>3.194</v>
      </c>
      <c r="H41" s="154">
        <f t="shared" si="19"/>
        <v>4.0999999999999996</v>
      </c>
      <c r="I41" s="155">
        <f t="shared" si="24"/>
        <v>5962.7089999999998</v>
      </c>
      <c r="J41" s="156">
        <f t="shared" si="25"/>
        <v>4.2604938813437833E-3</v>
      </c>
      <c r="K41" s="156">
        <f t="shared" si="26"/>
        <v>0.31719270835268037</v>
      </c>
      <c r="L41" s="156">
        <f t="shared" si="27"/>
        <v>0.12192444742817402</v>
      </c>
      <c r="M41" s="157">
        <f t="shared" si="28"/>
        <v>4.2949999999999999</v>
      </c>
      <c r="N41" s="158">
        <f t="shared" si="29"/>
        <v>1.7000000000000001E-2</v>
      </c>
      <c r="O41" s="158">
        <f t="shared" si="30"/>
        <v>2.4820000000000002</v>
      </c>
      <c r="P41" s="159">
        <f t="shared" si="31"/>
        <v>0</v>
      </c>
      <c r="Q41" s="160">
        <f t="shared" si="32"/>
        <v>75</v>
      </c>
      <c r="R41" s="161">
        <f t="shared" si="33"/>
        <v>25.581621046878738</v>
      </c>
      <c r="S41" s="146">
        <f t="shared" si="34"/>
        <v>1</v>
      </c>
      <c r="T41" s="146">
        <f t="shared" si="35"/>
        <v>148</v>
      </c>
      <c r="U41" t="s">
        <v>115</v>
      </c>
      <c r="V41" t="s">
        <v>119</v>
      </c>
      <c r="W41" t="s">
        <v>115</v>
      </c>
      <c r="X41" s="4" t="s">
        <v>119</v>
      </c>
      <c r="Y41" s="4" t="s">
        <v>232</v>
      </c>
      <c r="Z41" s="4" t="s">
        <v>189</v>
      </c>
      <c r="AA41" s="4" t="s">
        <v>216</v>
      </c>
      <c r="AB41" s="4">
        <v>528</v>
      </c>
      <c r="AC41" s="4">
        <v>5962.7089999999998</v>
      </c>
      <c r="AD41" s="4">
        <v>1867.0139999999999</v>
      </c>
      <c r="AE41" s="4">
        <v>3.194</v>
      </c>
      <c r="AF41" s="4">
        <v>4.0999999999999996</v>
      </c>
      <c r="AG41" s="4">
        <v>4.2949999999999999</v>
      </c>
      <c r="AH41" s="4">
        <v>343.50712399999998</v>
      </c>
      <c r="AI41" s="4">
        <v>1.4635100000000001</v>
      </c>
      <c r="AJ41" s="4">
        <v>108.957955</v>
      </c>
      <c r="AK41" s="4">
        <v>727</v>
      </c>
      <c r="AL41" s="4">
        <v>1</v>
      </c>
      <c r="AM41" s="4">
        <v>148</v>
      </c>
      <c r="AN41" s="4">
        <v>75</v>
      </c>
      <c r="AO41" s="4">
        <v>17.358326999999999</v>
      </c>
      <c r="AP41" s="4">
        <v>307.2</v>
      </c>
      <c r="AQ41" s="4">
        <v>0</v>
      </c>
      <c r="AR41" s="4">
        <v>3</v>
      </c>
      <c r="AS41" s="4">
        <v>1485</v>
      </c>
      <c r="AT41" s="4">
        <v>1.7000000000000001E-2</v>
      </c>
      <c r="AU41" s="4">
        <v>2.4820000000000002</v>
      </c>
      <c r="AV41" s="4">
        <v>51872</v>
      </c>
      <c r="AW41" s="4">
        <v>0</v>
      </c>
      <c r="AX41" s="4">
        <v>0.47</v>
      </c>
      <c r="AY41">
        <v>0.77902439024390246</v>
      </c>
      <c r="AZ41" t="s">
        <v>68</v>
      </c>
      <c r="BA41" t="s">
        <v>412</v>
      </c>
      <c r="BB41">
        <v>1</v>
      </c>
      <c r="BC41" t="s">
        <v>414</v>
      </c>
      <c r="BD41">
        <v>12</v>
      </c>
      <c r="BE41">
        <v>32397.294999999998</v>
      </c>
      <c r="BF41">
        <v>0.18404959426396555</v>
      </c>
      <c r="BG41">
        <v>0.14337912294612343</v>
      </c>
      <c r="BH41">
        <v>230103.84800000003</v>
      </c>
      <c r="BI41">
        <v>2.591312162671873E-2</v>
      </c>
      <c r="BJ41">
        <v>2.0186953774570641E-2</v>
      </c>
      <c r="BK41">
        <v>1</v>
      </c>
      <c r="BL41" t="s">
        <v>68</v>
      </c>
      <c r="BM41">
        <v>0</v>
      </c>
      <c r="BN41" t="s">
        <v>375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70바4942</v>
      </c>
      <c r="D42" s="116" t="str">
        <f t="shared" si="23"/>
        <v>중형</v>
      </c>
      <c r="E42" s="112" t="str">
        <f t="shared" si="16"/>
        <v>C</v>
      </c>
      <c r="F42" s="162">
        <f t="shared" si="17"/>
        <v>0.87157894736842101</v>
      </c>
      <c r="G42" s="163">
        <f t="shared" si="18"/>
        <v>3.3119999999999998</v>
      </c>
      <c r="H42" s="164">
        <f t="shared" si="19"/>
        <v>3.8</v>
      </c>
      <c r="I42" s="165">
        <f t="shared" si="24"/>
        <v>5914.9679999999998</v>
      </c>
      <c r="J42" s="166">
        <f t="shared" si="25"/>
        <v>4.0998832340047916E-3</v>
      </c>
      <c r="K42" s="166">
        <f t="shared" si="26"/>
        <v>0.30185052049461664</v>
      </c>
      <c r="L42" s="166">
        <f t="shared" si="27"/>
        <v>7.2865990145677878E-2</v>
      </c>
      <c r="M42" s="167">
        <f t="shared" si="28"/>
        <v>3.08</v>
      </c>
      <c r="N42" s="168">
        <f t="shared" si="29"/>
        <v>1.7000000000000001E-2</v>
      </c>
      <c r="O42" s="168">
        <f t="shared" si="30"/>
        <v>1.2509999999999999</v>
      </c>
      <c r="P42" s="169">
        <f t="shared" si="31"/>
        <v>0</v>
      </c>
      <c r="Q42" s="170">
        <f t="shared" si="32"/>
        <v>67</v>
      </c>
      <c r="R42" s="171">
        <f t="shared" si="33"/>
        <v>23.677983952909127</v>
      </c>
      <c r="S42" s="143">
        <f t="shared" si="34"/>
        <v>1</v>
      </c>
      <c r="T42" s="143">
        <f t="shared" si="35"/>
        <v>74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233</v>
      </c>
      <c r="Z42" s="4" t="s">
        <v>189</v>
      </c>
      <c r="AA42" s="4" t="s">
        <v>216</v>
      </c>
      <c r="AB42" s="4">
        <v>528</v>
      </c>
      <c r="AC42" s="4">
        <v>5914.9679999999998</v>
      </c>
      <c r="AD42" s="4">
        <v>1785.8420000000001</v>
      </c>
      <c r="AE42" s="4">
        <v>3.3119999999999998</v>
      </c>
      <c r="AF42" s="4">
        <v>3.8</v>
      </c>
      <c r="AG42" s="4">
        <v>3.08</v>
      </c>
      <c r="AH42" s="4">
        <v>359.92927500000002</v>
      </c>
      <c r="AI42" s="4">
        <v>1.475668</v>
      </c>
      <c r="AJ42" s="4">
        <v>108.644839</v>
      </c>
      <c r="AK42" s="4">
        <v>431</v>
      </c>
      <c r="AL42" s="4">
        <v>1</v>
      </c>
      <c r="AM42" s="4">
        <v>74</v>
      </c>
      <c r="AN42" s="4">
        <v>67</v>
      </c>
      <c r="AO42" s="4">
        <v>16.433695</v>
      </c>
      <c r="AP42" s="4">
        <v>12.8</v>
      </c>
      <c r="AQ42" s="4">
        <v>0</v>
      </c>
      <c r="AR42" s="4">
        <v>0</v>
      </c>
      <c r="AS42" s="4">
        <v>0</v>
      </c>
      <c r="AT42" s="4">
        <v>1.7000000000000001E-2</v>
      </c>
      <c r="AU42" s="4">
        <v>1.2509999999999999</v>
      </c>
      <c r="AV42" s="4">
        <v>41259</v>
      </c>
      <c r="AW42" s="4">
        <v>0</v>
      </c>
      <c r="AX42" s="4">
        <v>0.47</v>
      </c>
      <c r="AY42">
        <v>0.87157894736842101</v>
      </c>
      <c r="AZ42" t="s">
        <v>67</v>
      </c>
      <c r="BA42" t="s">
        <v>418</v>
      </c>
      <c r="BB42">
        <v>2</v>
      </c>
      <c r="BC42" t="s">
        <v>485</v>
      </c>
      <c r="BD42">
        <v>7</v>
      </c>
      <c r="BE42">
        <v>17602.616000000002</v>
      </c>
      <c r="BF42">
        <v>0.33602778132523026</v>
      </c>
      <c r="BG42">
        <v>0.29287473993399016</v>
      </c>
      <c r="BH42">
        <v>230103.84800000003</v>
      </c>
      <c r="BI42">
        <v>2.5705645739570591E-2</v>
      </c>
      <c r="BJ42">
        <v>2.2404499655120473E-2</v>
      </c>
      <c r="BK42">
        <v>1</v>
      </c>
      <c r="BL42" t="s">
        <v>66</v>
      </c>
      <c r="BM42">
        <v>1</v>
      </c>
      <c r="BN42" t="s">
        <v>374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70바4943</v>
      </c>
      <c r="D43" s="133" t="str">
        <f t="shared" si="23"/>
        <v>중형</v>
      </c>
      <c r="E43" s="129" t="str">
        <f t="shared" si="16"/>
        <v>C</v>
      </c>
      <c r="F43" s="152">
        <f t="shared" si="17"/>
        <v>0.86289473684210527</v>
      </c>
      <c r="G43" s="153">
        <f t="shared" si="18"/>
        <v>3.2789999999999999</v>
      </c>
      <c r="H43" s="154">
        <f t="shared" si="19"/>
        <v>3.8</v>
      </c>
      <c r="I43" s="155">
        <f t="shared" si="24"/>
        <v>5701.8410000000003</v>
      </c>
      <c r="J43" s="156">
        <f t="shared" si="25"/>
        <v>6.5468585178069085E-3</v>
      </c>
      <c r="K43" s="156">
        <f t="shared" si="26"/>
        <v>0.28992063819975833</v>
      </c>
      <c r="L43" s="156">
        <f t="shared" si="27"/>
        <v>0.11347212242502026</v>
      </c>
      <c r="M43" s="157">
        <f t="shared" si="28"/>
        <v>3.6309999999999998</v>
      </c>
      <c r="N43" s="158">
        <f t="shared" si="29"/>
        <v>2.7010000000000001</v>
      </c>
      <c r="O43" s="158">
        <f t="shared" si="30"/>
        <v>4.2270000000000003</v>
      </c>
      <c r="P43" s="159">
        <f t="shared" si="31"/>
        <v>0</v>
      </c>
      <c r="Q43" s="160">
        <f t="shared" si="32"/>
        <v>74</v>
      </c>
      <c r="R43" s="161">
        <f t="shared" si="33"/>
        <v>24.719983322086772</v>
      </c>
      <c r="S43" s="146">
        <f t="shared" si="34"/>
        <v>154</v>
      </c>
      <c r="T43" s="146">
        <f t="shared" si="35"/>
        <v>241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234</v>
      </c>
      <c r="Z43" s="4" t="s">
        <v>189</v>
      </c>
      <c r="AA43" s="4" t="s">
        <v>216</v>
      </c>
      <c r="AB43" s="4">
        <v>528</v>
      </c>
      <c r="AC43" s="4">
        <v>5701.8410000000003</v>
      </c>
      <c r="AD43" s="4">
        <v>1739.12</v>
      </c>
      <c r="AE43" s="4">
        <v>3.2789999999999999</v>
      </c>
      <c r="AF43" s="4">
        <v>3.8</v>
      </c>
      <c r="AG43" s="4">
        <v>3.6309999999999998</v>
      </c>
      <c r="AH43" s="4">
        <v>327.85571800000002</v>
      </c>
      <c r="AI43" s="4">
        <v>2.1464249999999998</v>
      </c>
      <c r="AJ43" s="4">
        <v>95.052138999999997</v>
      </c>
      <c r="AK43" s="4">
        <v>647</v>
      </c>
      <c r="AL43" s="4">
        <v>154</v>
      </c>
      <c r="AM43" s="4">
        <v>241</v>
      </c>
      <c r="AN43" s="4">
        <v>74</v>
      </c>
      <c r="AO43" s="4">
        <v>17.391311000000002</v>
      </c>
      <c r="AP43" s="4">
        <v>35.799999999999997</v>
      </c>
      <c r="AQ43" s="4">
        <v>0</v>
      </c>
      <c r="AR43" s="4">
        <v>0</v>
      </c>
      <c r="AS43" s="4">
        <v>0</v>
      </c>
      <c r="AT43" s="4">
        <v>2.7010000000000001</v>
      </c>
      <c r="AU43" s="4">
        <v>4.2270000000000003</v>
      </c>
      <c r="AV43" s="4">
        <v>44614</v>
      </c>
      <c r="AW43" s="4">
        <v>0</v>
      </c>
      <c r="AX43" s="4">
        <v>0.47</v>
      </c>
      <c r="AY43">
        <v>0.86289473684210527</v>
      </c>
      <c r="AZ43" t="s">
        <v>67</v>
      </c>
      <c r="BA43" t="s">
        <v>418</v>
      </c>
      <c r="BB43">
        <v>3</v>
      </c>
      <c r="BC43" t="s">
        <v>486</v>
      </c>
      <c r="BD43">
        <v>8</v>
      </c>
      <c r="BE43">
        <v>17602.616000000002</v>
      </c>
      <c r="BF43">
        <v>0.32392009233173069</v>
      </c>
      <c r="BG43">
        <v>0.27950894283045918</v>
      </c>
      <c r="BH43">
        <v>230103.84800000003</v>
      </c>
      <c r="BI43">
        <v>2.4779424809966671E-2</v>
      </c>
      <c r="BJ43">
        <v>2.1382035250494924E-2</v>
      </c>
      <c r="BK43">
        <v>1</v>
      </c>
      <c r="BL43" t="s">
        <v>66</v>
      </c>
      <c r="BM43">
        <v>1</v>
      </c>
      <c r="BN43" t="s">
        <v>374</v>
      </c>
    </row>
    <row r="44" spans="1:66" x14ac:dyDescent="0.25">
      <c r="A44" s="141" t="str">
        <f t="shared" si="20"/>
        <v>인천교통공사</v>
      </c>
      <c r="B44" s="141" t="str">
        <f t="shared" si="21"/>
        <v>순환47</v>
      </c>
      <c r="C44" s="142" t="str">
        <f t="shared" si="22"/>
        <v>70바4944</v>
      </c>
      <c r="D44" s="116" t="str">
        <f t="shared" si="23"/>
        <v>중형</v>
      </c>
      <c r="E44" s="112" t="str">
        <f t="shared" si="16"/>
        <v>C</v>
      </c>
      <c r="F44" s="162">
        <f t="shared" si="17"/>
        <v>0.87447368421052629</v>
      </c>
      <c r="G44" s="163">
        <f t="shared" si="18"/>
        <v>3.323</v>
      </c>
      <c r="H44" s="164">
        <f t="shared" si="19"/>
        <v>3.8</v>
      </c>
      <c r="I44" s="165">
        <f t="shared" si="24"/>
        <v>5985.8069999999998</v>
      </c>
      <c r="J44" s="166">
        <f t="shared" si="25"/>
        <v>5.4943625598711382E-3</v>
      </c>
      <c r="K44" s="166">
        <f t="shared" si="26"/>
        <v>0.32368406792541954</v>
      </c>
      <c r="L44" s="166">
        <f t="shared" si="27"/>
        <v>0.11727741973638643</v>
      </c>
      <c r="M44" s="167">
        <f t="shared" si="28"/>
        <v>3.9569999999999999</v>
      </c>
      <c r="N44" s="168">
        <f t="shared" si="29"/>
        <v>0.05</v>
      </c>
      <c r="O44" s="168">
        <f t="shared" si="30"/>
        <v>3.4079999999999999</v>
      </c>
      <c r="P44" s="169">
        <f t="shared" si="31"/>
        <v>0</v>
      </c>
      <c r="Q44" s="170">
        <f t="shared" si="32"/>
        <v>73</v>
      </c>
      <c r="R44" s="171">
        <f t="shared" si="33"/>
        <v>24.27592656333562</v>
      </c>
      <c r="S44" s="143">
        <f t="shared" si="34"/>
        <v>3</v>
      </c>
      <c r="T44" s="143">
        <f t="shared" si="35"/>
        <v>204</v>
      </c>
      <c r="U44" t="s">
        <v>115</v>
      </c>
      <c r="V44" t="s">
        <v>120</v>
      </c>
      <c r="W44" t="s">
        <v>115</v>
      </c>
      <c r="X44" s="4" t="s">
        <v>120</v>
      </c>
      <c r="Y44" s="4" t="s">
        <v>235</v>
      </c>
      <c r="Z44" s="4" t="s">
        <v>189</v>
      </c>
      <c r="AA44" s="4" t="s">
        <v>216</v>
      </c>
      <c r="AB44" s="4">
        <v>528</v>
      </c>
      <c r="AC44" s="4">
        <v>5985.8069999999998</v>
      </c>
      <c r="AD44" s="4">
        <v>1801.0930000000001</v>
      </c>
      <c r="AE44" s="4">
        <v>3.323</v>
      </c>
      <c r="AF44" s="4">
        <v>3.8</v>
      </c>
      <c r="AG44" s="4">
        <v>3.9569999999999999</v>
      </c>
      <c r="AH44" s="4">
        <v>367.56984599999998</v>
      </c>
      <c r="AI44" s="4">
        <v>2.0195620000000001</v>
      </c>
      <c r="AJ44" s="4">
        <v>118.97650299999999</v>
      </c>
      <c r="AK44" s="4">
        <v>702</v>
      </c>
      <c r="AL44" s="4">
        <v>3</v>
      </c>
      <c r="AM44" s="4">
        <v>204</v>
      </c>
      <c r="AN44" s="4">
        <v>73</v>
      </c>
      <c r="AO44" s="4">
        <v>16.284814999999998</v>
      </c>
      <c r="AP44" s="4">
        <v>92.6</v>
      </c>
      <c r="AQ44" s="4">
        <v>0</v>
      </c>
      <c r="AR44" s="4">
        <v>0</v>
      </c>
      <c r="AS44" s="4">
        <v>0</v>
      </c>
      <c r="AT44" s="4">
        <v>0.05</v>
      </c>
      <c r="AU44" s="4">
        <v>3.4079999999999999</v>
      </c>
      <c r="AV44" s="4">
        <v>48848</v>
      </c>
      <c r="AW44" s="4">
        <v>0</v>
      </c>
      <c r="AX44" s="4">
        <v>0.5</v>
      </c>
      <c r="AY44">
        <v>0.87447368421052629</v>
      </c>
      <c r="AZ44" t="s">
        <v>67</v>
      </c>
      <c r="BA44" t="s">
        <v>418</v>
      </c>
      <c r="BB44">
        <v>1</v>
      </c>
      <c r="BC44" t="s">
        <v>487</v>
      </c>
      <c r="BD44">
        <v>7</v>
      </c>
      <c r="BE44">
        <v>17602.616000000002</v>
      </c>
      <c r="BF44">
        <v>0.34005212634303894</v>
      </c>
      <c r="BG44">
        <v>0.29736663574682065</v>
      </c>
      <c r="BH44">
        <v>230103.84800000003</v>
      </c>
      <c r="BI44">
        <v>2.601350239045111E-2</v>
      </c>
      <c r="BJ44">
        <v>2.2748123274597114E-2</v>
      </c>
      <c r="BK44">
        <v>1</v>
      </c>
      <c r="BL44" t="s">
        <v>66</v>
      </c>
      <c r="BM44">
        <v>1</v>
      </c>
      <c r="BN44" t="s">
        <v>374</v>
      </c>
    </row>
    <row r="45" spans="1:66" x14ac:dyDescent="0.25">
      <c r="A45" s="144" t="str">
        <f t="shared" ref="A45:A46" si="36">W45</f>
        <v>인천교통공사</v>
      </c>
      <c r="B45" s="144" t="str">
        <f t="shared" ref="B45:B46" si="37">V45</f>
        <v>예비</v>
      </c>
      <c r="C45" s="145" t="str">
        <f t="shared" ref="C45:C46" si="38">Y45</f>
        <v>70바4918</v>
      </c>
      <c r="D45" s="133" t="str">
        <f t="shared" ref="D45:D46" si="39">Z45</f>
        <v>중형</v>
      </c>
      <c r="E45" s="129" t="str">
        <f t="shared" ref="E45:E46" si="40">AZ45</f>
        <v>F</v>
      </c>
      <c r="F45" s="152">
        <f t="shared" ref="F45:F46" si="41">G45/H45</f>
        <v>0.76631578947368417</v>
      </c>
      <c r="G45" s="153">
        <f t="shared" ref="G45:G46" si="42">AE45</f>
        <v>2.9119999999999999</v>
      </c>
      <c r="H45" s="154">
        <f t="shared" ref="H45:H46" si="43">AF45</f>
        <v>3.8</v>
      </c>
      <c r="I45" s="155">
        <f t="shared" ref="I45:I46" si="44">AC45</f>
        <v>4905.63</v>
      </c>
      <c r="J45" s="156">
        <f t="shared" ref="J45:J46" si="45">AI45/AH45</f>
        <v>6.41348974328243E-3</v>
      </c>
      <c r="K45" s="156">
        <f t="shared" ref="K45:K46" si="46">AJ45/AH45</f>
        <v>0.3481193168734123</v>
      </c>
      <c r="L45" s="156">
        <f t="shared" ref="L45:L46" si="47">AK45/AC45</f>
        <v>0.25256694858764317</v>
      </c>
      <c r="M45" s="157">
        <f t="shared" ref="M45:M46" si="48">AG45</f>
        <v>8.5839999999999996</v>
      </c>
      <c r="N45" s="158">
        <f t="shared" ref="N45:N46" si="49">IF(AW45=0,AT45,"속도계이상")</f>
        <v>0.20399999999999999</v>
      </c>
      <c r="O45" s="158">
        <f t="shared" ref="O45:O46" si="50">IF(AW45=0,AU45,"속도계이상")</f>
        <v>10.702</v>
      </c>
      <c r="P45" s="159">
        <f t="shared" ref="P45:P46" si="51">AQ45/60</f>
        <v>0</v>
      </c>
      <c r="Q45" s="160">
        <f t="shared" ref="Q45:Q46" si="52">AN45</f>
        <v>78</v>
      </c>
      <c r="R45" s="161">
        <f t="shared" ref="R45:R46" si="53">AC45/(AH45-AI45-AJ45)</f>
        <v>27.010185645218051</v>
      </c>
      <c r="S45" s="146">
        <f t="shared" ref="S45:S46" si="54">IF(AW45=0,AL45,"속도계이상")</f>
        <v>10</v>
      </c>
      <c r="T45" s="146">
        <f t="shared" ref="T45:T46" si="55">IF(AW45=0,AM45,"속도계이상")</f>
        <v>525</v>
      </c>
      <c r="U45" t="s">
        <v>115</v>
      </c>
      <c r="V45" t="s">
        <v>88</v>
      </c>
      <c r="W45" t="s">
        <v>115</v>
      </c>
      <c r="X45" s="4" t="s">
        <v>88</v>
      </c>
      <c r="Y45" s="4" t="s">
        <v>236</v>
      </c>
      <c r="Z45" s="4" t="s">
        <v>189</v>
      </c>
      <c r="AA45" s="4" t="s">
        <v>48</v>
      </c>
      <c r="AB45" s="4">
        <v>528</v>
      </c>
      <c r="AC45" s="4">
        <v>4905.63</v>
      </c>
      <c r="AD45" s="4">
        <v>1684.847</v>
      </c>
      <c r="AE45" s="4">
        <v>2.9119999999999999</v>
      </c>
      <c r="AF45" s="4">
        <v>3.8</v>
      </c>
      <c r="AG45" s="4">
        <v>8.5839999999999996</v>
      </c>
      <c r="AH45" s="4">
        <v>281.379884</v>
      </c>
      <c r="AI45" s="4">
        <v>1.804627</v>
      </c>
      <c r="AJ45" s="4">
        <v>97.953772999999998</v>
      </c>
      <c r="AK45" s="4">
        <v>1239</v>
      </c>
      <c r="AL45" s="4">
        <v>10</v>
      </c>
      <c r="AM45" s="4">
        <v>525</v>
      </c>
      <c r="AN45" s="4">
        <v>78</v>
      </c>
      <c r="AO45" s="4">
        <v>17.434187999999999</v>
      </c>
      <c r="AP45" s="4">
        <v>644</v>
      </c>
      <c r="AQ45" s="4">
        <v>0</v>
      </c>
      <c r="AR45" s="4">
        <v>0</v>
      </c>
      <c r="AS45" s="4">
        <v>0</v>
      </c>
      <c r="AT45" s="4">
        <v>0.20399999999999999</v>
      </c>
      <c r="AU45" s="4">
        <v>10.702</v>
      </c>
      <c r="AV45" s="4">
        <v>41908</v>
      </c>
      <c r="AW45" s="4">
        <v>0</v>
      </c>
      <c r="AX45" s="4">
        <v>0.56000000000000005</v>
      </c>
      <c r="AY45">
        <v>0.76631578947368417</v>
      </c>
      <c r="AZ45" t="s">
        <v>68</v>
      </c>
      <c r="BA45" t="s">
        <v>190</v>
      </c>
      <c r="BB45">
        <v>7</v>
      </c>
      <c r="BC45" t="s">
        <v>429</v>
      </c>
      <c r="BD45">
        <v>19</v>
      </c>
      <c r="BE45">
        <v>8101.0660000000007</v>
      </c>
      <c r="BF45">
        <v>0.60555363948398888</v>
      </c>
      <c r="BG45">
        <v>0.46404531530983567</v>
      </c>
      <c r="BH45">
        <v>230103.84800000003</v>
      </c>
      <c r="BI45">
        <v>2.1319200189994215E-2</v>
      </c>
      <c r="BJ45">
        <v>1.6337239724542936E-2</v>
      </c>
      <c r="BK45">
        <v>1</v>
      </c>
      <c r="BL45" t="s">
        <v>68</v>
      </c>
      <c r="BM45">
        <v>0</v>
      </c>
      <c r="BN45" t="s">
        <v>375</v>
      </c>
    </row>
    <row r="46" spans="1:66" x14ac:dyDescent="0.25">
      <c r="A46" s="141" t="str">
        <f t="shared" si="36"/>
        <v>인천교통공사</v>
      </c>
      <c r="B46" s="141" t="str">
        <f t="shared" si="37"/>
        <v>예비</v>
      </c>
      <c r="C46" s="142" t="str">
        <f t="shared" si="38"/>
        <v>70바4945</v>
      </c>
      <c r="D46" s="116" t="str">
        <f t="shared" si="39"/>
        <v>중형</v>
      </c>
      <c r="E46" s="112" t="str">
        <f t="shared" si="40"/>
        <v>F</v>
      </c>
      <c r="F46" s="162">
        <f t="shared" si="41"/>
        <v>0.69243243243243235</v>
      </c>
      <c r="G46" s="163">
        <f t="shared" si="42"/>
        <v>2.5619999999999998</v>
      </c>
      <c r="H46" s="164">
        <f t="shared" si="43"/>
        <v>3.7</v>
      </c>
      <c r="I46" s="165">
        <f t="shared" si="44"/>
        <v>3195.4360000000001</v>
      </c>
      <c r="J46" s="166">
        <f t="shared" si="45"/>
        <v>6.8504298478108553E-3</v>
      </c>
      <c r="K46" s="166">
        <f t="shared" si="46"/>
        <v>0.32481483322644988</v>
      </c>
      <c r="L46" s="166">
        <f t="shared" si="47"/>
        <v>0.11704193105416599</v>
      </c>
      <c r="M46" s="167">
        <f t="shared" si="48"/>
        <v>4.1920000000000002</v>
      </c>
      <c r="N46" s="168">
        <f t="shared" si="49"/>
        <v>0.156</v>
      </c>
      <c r="O46" s="168">
        <f t="shared" si="50"/>
        <v>9.2010000000000005</v>
      </c>
      <c r="P46" s="169">
        <f t="shared" si="51"/>
        <v>0</v>
      </c>
      <c r="Q46" s="170">
        <f t="shared" si="52"/>
        <v>79</v>
      </c>
      <c r="R46" s="171">
        <f t="shared" si="53"/>
        <v>23.894618099636535</v>
      </c>
      <c r="S46" s="143">
        <f t="shared" si="54"/>
        <v>5</v>
      </c>
      <c r="T46" s="143">
        <f t="shared" si="55"/>
        <v>294</v>
      </c>
      <c r="U46" t="s">
        <v>115</v>
      </c>
      <c r="V46" t="s">
        <v>88</v>
      </c>
      <c r="W46" t="s">
        <v>115</v>
      </c>
      <c r="X46" s="4" t="s">
        <v>88</v>
      </c>
      <c r="Y46" s="4" t="s">
        <v>237</v>
      </c>
      <c r="Z46" s="4" t="s">
        <v>189</v>
      </c>
      <c r="AA46" s="4" t="s">
        <v>216</v>
      </c>
      <c r="AB46" s="4">
        <v>528</v>
      </c>
      <c r="AC46" s="4">
        <v>3195.4360000000001</v>
      </c>
      <c r="AD46" s="4">
        <v>1247.2090000000001</v>
      </c>
      <c r="AE46" s="4">
        <v>2.5619999999999998</v>
      </c>
      <c r="AF46" s="4">
        <v>3.7</v>
      </c>
      <c r="AG46" s="4">
        <v>4.1920000000000002</v>
      </c>
      <c r="AH46" s="4">
        <v>200.09488899999999</v>
      </c>
      <c r="AI46" s="4">
        <v>1.370736</v>
      </c>
      <c r="AJ46" s="4">
        <v>64.993787999999995</v>
      </c>
      <c r="AK46" s="4">
        <v>374</v>
      </c>
      <c r="AL46" s="4">
        <v>5</v>
      </c>
      <c r="AM46" s="4">
        <v>294</v>
      </c>
      <c r="AN46" s="4">
        <v>79</v>
      </c>
      <c r="AO46" s="4">
        <v>15.969602999999999</v>
      </c>
      <c r="AP46" s="4">
        <v>159.80000000000001</v>
      </c>
      <c r="AQ46" s="4">
        <v>0</v>
      </c>
      <c r="AR46" s="4">
        <v>2</v>
      </c>
      <c r="AS46" s="4">
        <v>827</v>
      </c>
      <c r="AT46" s="4">
        <v>0.156</v>
      </c>
      <c r="AU46" s="4">
        <v>9.2010000000000005</v>
      </c>
      <c r="AV46" s="4">
        <v>27232</v>
      </c>
      <c r="AW46" s="4">
        <v>0</v>
      </c>
      <c r="AX46" s="4">
        <v>0.4</v>
      </c>
      <c r="AY46">
        <v>0.69243243243243235</v>
      </c>
      <c r="AZ46" t="s">
        <v>68</v>
      </c>
      <c r="BA46" t="s">
        <v>190</v>
      </c>
      <c r="BB46">
        <v>13</v>
      </c>
      <c r="BC46" t="s">
        <v>488</v>
      </c>
      <c r="BD46">
        <v>24</v>
      </c>
      <c r="BE46">
        <v>8101.0660000000007</v>
      </c>
      <c r="BF46">
        <v>0.39444636051601106</v>
      </c>
      <c r="BG46">
        <v>0.2731274528762217</v>
      </c>
      <c r="BH46">
        <v>230103.84800000003</v>
      </c>
      <c r="BI46">
        <v>1.3886929870029813E-2</v>
      </c>
      <c r="BJ46">
        <v>9.6157606289233449E-3</v>
      </c>
      <c r="BK46">
        <v>1</v>
      </c>
      <c r="BL46" t="s">
        <v>393</v>
      </c>
      <c r="BM46">
        <v>1</v>
      </c>
      <c r="BN46" t="s">
        <v>374</v>
      </c>
    </row>
  </sheetData>
  <sortState xmlns:xlrd2="http://schemas.microsoft.com/office/spreadsheetml/2017/richdata2" ref="U5:AX44">
    <sortCondition ref="Y5:Y44"/>
    <sortCondition ref="U5:U44"/>
  </sortState>
  <phoneticPr fontId="3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138</v>
      </c>
      <c r="D4" s="124" t="s">
        <v>155</v>
      </c>
      <c r="E4" s="125" t="s">
        <v>144</v>
      </c>
      <c r="F4" s="123" t="s">
        <v>148</v>
      </c>
      <c r="G4" s="125" t="s">
        <v>146</v>
      </c>
      <c r="H4" s="125" t="s">
        <v>150</v>
      </c>
      <c r="I4" s="126" t="s">
        <v>152</v>
      </c>
      <c r="J4" s="125" t="s">
        <v>11</v>
      </c>
      <c r="K4" s="125" t="s">
        <v>12</v>
      </c>
      <c r="L4" s="125" t="s">
        <v>13</v>
      </c>
      <c r="M4" s="125" t="s">
        <v>70</v>
      </c>
      <c r="N4" s="125" t="s">
        <v>6</v>
      </c>
      <c r="O4" s="125" t="s">
        <v>7</v>
      </c>
      <c r="P4" s="125" t="s">
        <v>176</v>
      </c>
      <c r="Q4" s="217" t="s">
        <v>43</v>
      </c>
      <c r="R4" s="217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184</v>
      </c>
      <c r="AN4" s="13" t="s">
        <v>185</v>
      </c>
      <c r="AO4" t="s">
        <v>186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71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0.7310592178358547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6</v>
      </c>
      <c r="I5" s="135">
        <f>BP5</f>
        <v>2250.5239999999999</v>
      </c>
      <c r="J5" s="136">
        <f>AB5/AA5</f>
        <v>4.9948551708603982E-3</v>
      </c>
      <c r="K5" s="136">
        <f>AC5/AA5</f>
        <v>0.36934923756429849</v>
      </c>
      <c r="L5" s="136">
        <f>AD5/I5</f>
        <v>0.20395250172848636</v>
      </c>
      <c r="M5" s="137">
        <f>Z5</f>
        <v>11.53</v>
      </c>
      <c r="N5" s="138">
        <f>AE5*100/W5</f>
        <v>0.26660457742285798</v>
      </c>
      <c r="O5" s="138">
        <f>AF5*100/W5</f>
        <v>33.814347236465821</v>
      </c>
      <c r="P5" s="218">
        <f>AK5</f>
        <v>0</v>
      </c>
      <c r="Q5" s="219">
        <f>AE5</f>
        <v>6</v>
      </c>
      <c r="R5" s="219">
        <f>AF5</f>
        <v>761</v>
      </c>
      <c r="T5">
        <v>528</v>
      </c>
      <c r="U5">
        <v>3382</v>
      </c>
      <c r="V5" t="s">
        <v>238</v>
      </c>
      <c r="W5">
        <v>2250.5239999999999</v>
      </c>
      <c r="X5">
        <v>843.81</v>
      </c>
      <c r="Y5">
        <v>2.6669999999999998</v>
      </c>
      <c r="Z5">
        <v>11.53</v>
      </c>
      <c r="AA5">
        <v>126.17523</v>
      </c>
      <c r="AB5">
        <v>0.63022699999999998</v>
      </c>
      <c r="AC5">
        <v>46.602725</v>
      </c>
      <c r="AD5" s="1">
        <v>459</v>
      </c>
      <c r="AE5">
        <v>6</v>
      </c>
      <c r="AF5">
        <v>761</v>
      </c>
      <c r="AG5">
        <v>76</v>
      </c>
      <c r="AH5">
        <v>17.836496</v>
      </c>
      <c r="AI5">
        <v>581.79999999999995</v>
      </c>
      <c r="AJ5">
        <v>0</v>
      </c>
      <c r="AK5">
        <v>0</v>
      </c>
      <c r="AL5">
        <v>0</v>
      </c>
      <c r="AM5" t="s">
        <v>239</v>
      </c>
      <c r="AN5" t="s">
        <v>489</v>
      </c>
      <c r="AO5">
        <v>1116.788</v>
      </c>
      <c r="AR5" t="s">
        <v>115</v>
      </c>
      <c r="AS5" t="s">
        <v>116</v>
      </c>
      <c r="AT5" t="s">
        <v>207</v>
      </c>
      <c r="AU5" t="s">
        <v>238</v>
      </c>
      <c r="AV5" t="s">
        <v>48</v>
      </c>
      <c r="AW5">
        <v>6</v>
      </c>
      <c r="BB5">
        <v>0.7310592178358547</v>
      </c>
      <c r="BC5" t="s">
        <v>68</v>
      </c>
      <c r="BF5" t="s">
        <v>115</v>
      </c>
      <c r="BG5" t="s">
        <v>116</v>
      </c>
      <c r="BH5" t="s">
        <v>238</v>
      </c>
      <c r="BI5">
        <v>3382</v>
      </c>
      <c r="BJ5">
        <v>6</v>
      </c>
      <c r="BK5" t="s">
        <v>207</v>
      </c>
      <c r="BL5" t="s">
        <v>236</v>
      </c>
      <c r="BM5">
        <v>0.7310592178358547</v>
      </c>
      <c r="BN5" t="s">
        <v>68</v>
      </c>
      <c r="BO5" t="s">
        <v>183</v>
      </c>
      <c r="BP5">
        <v>2250.5239999999999</v>
      </c>
    </row>
    <row r="6" spans="1:68" ht="16.5" x14ac:dyDescent="0.25">
      <c r="A6" s="110" t="str">
        <f t="shared" ref="A6:A7" si="0">BF6</f>
        <v>인천교통공사</v>
      </c>
      <c r="B6" s="111" t="str">
        <f t="shared" ref="B6:B7" si="1">BH6</f>
        <v>강한희</v>
      </c>
      <c r="C6" s="112" t="str">
        <f t="shared" ref="C6:C7" si="2">BN6</f>
        <v>D</v>
      </c>
      <c r="D6" s="113">
        <f t="shared" ref="D6:D7" si="3">BM6</f>
        <v>0.82578390154748094</v>
      </c>
      <c r="E6" s="114">
        <f t="shared" ref="E6:E7" si="4">U6</f>
        <v>8139</v>
      </c>
      <c r="F6" s="115" t="str">
        <f t="shared" ref="F6:F7" si="5">BG6</f>
        <v>63</v>
      </c>
      <c r="G6" s="116" t="str">
        <f t="shared" ref="G6:G7" si="6">BK6</f>
        <v>70바4908</v>
      </c>
      <c r="H6" s="117">
        <f t="shared" ref="H6:H7" si="7">BJ6</f>
        <v>3</v>
      </c>
      <c r="I6" s="118">
        <f t="shared" ref="I6:I7" si="8">BP6</f>
        <v>2945.3539999999998</v>
      </c>
      <c r="J6" s="119">
        <f t="shared" ref="J6:J7" si="9">AB6/AA6</f>
        <v>7.5244592102248348E-3</v>
      </c>
      <c r="K6" s="119">
        <f t="shared" ref="K6:K7" si="10">AC6/AA6</f>
        <v>0.33413088153445231</v>
      </c>
      <c r="L6" s="119">
        <f t="shared" ref="L6:L7" si="11">AD6/I6</f>
        <v>0.28723202711796275</v>
      </c>
      <c r="M6" s="120">
        <f t="shared" ref="M6:M7" si="12">Z6</f>
        <v>7.3170000000000002</v>
      </c>
      <c r="N6" s="121">
        <f t="shared" ref="N6:N7" si="13">AE6*100/W6</f>
        <v>0.20371065753047005</v>
      </c>
      <c r="O6" s="121">
        <f t="shared" ref="O6:O7" si="14">AF6*100/W6</f>
        <v>3.3612258492527554</v>
      </c>
      <c r="P6" s="220">
        <f t="shared" ref="P6:P7" si="15">AK6</f>
        <v>0</v>
      </c>
      <c r="Q6" s="221">
        <f t="shared" ref="Q6:Q7" si="16">AE6</f>
        <v>6</v>
      </c>
      <c r="R6" s="221">
        <f t="shared" ref="R6:R7" si="17">AF6</f>
        <v>99</v>
      </c>
      <c r="T6">
        <v>528</v>
      </c>
      <c r="U6">
        <v>8139</v>
      </c>
      <c r="V6" t="s">
        <v>240</v>
      </c>
      <c r="W6">
        <v>2945.3539999999998</v>
      </c>
      <c r="X6">
        <v>984.93200000000002</v>
      </c>
      <c r="Y6">
        <v>2.99</v>
      </c>
      <c r="Z6">
        <v>7.3170000000000002</v>
      </c>
      <c r="AA6">
        <v>173.280227</v>
      </c>
      <c r="AB6">
        <v>1.3038400000000001</v>
      </c>
      <c r="AC6">
        <v>57.898274999999998</v>
      </c>
      <c r="AD6" s="1">
        <v>846</v>
      </c>
      <c r="AE6">
        <v>6</v>
      </c>
      <c r="AF6">
        <v>99</v>
      </c>
      <c r="AG6">
        <v>62</v>
      </c>
      <c r="AH6">
        <v>16.997634000000001</v>
      </c>
      <c r="AI6">
        <v>6.8</v>
      </c>
      <c r="AJ6">
        <v>0</v>
      </c>
      <c r="AK6">
        <v>0</v>
      </c>
      <c r="AL6">
        <v>0</v>
      </c>
      <c r="AM6" t="s">
        <v>241</v>
      </c>
      <c r="AN6" t="s">
        <v>490</v>
      </c>
      <c r="AO6">
        <v>2448.8589999999999</v>
      </c>
      <c r="AR6" t="s">
        <v>115</v>
      </c>
      <c r="AS6" t="s">
        <v>116</v>
      </c>
      <c r="AT6" t="s">
        <v>198</v>
      </c>
      <c r="AU6" t="s">
        <v>240</v>
      </c>
      <c r="AV6" t="s">
        <v>48</v>
      </c>
      <c r="AW6">
        <v>3</v>
      </c>
      <c r="BB6">
        <v>0.82578390154748094</v>
      </c>
      <c r="BC6" t="s">
        <v>66</v>
      </c>
      <c r="BF6" t="s">
        <v>115</v>
      </c>
      <c r="BG6" t="s">
        <v>116</v>
      </c>
      <c r="BH6" t="s">
        <v>240</v>
      </c>
      <c r="BI6">
        <v>8139</v>
      </c>
      <c r="BJ6">
        <v>3</v>
      </c>
      <c r="BK6" t="s">
        <v>198</v>
      </c>
      <c r="BL6" t="s">
        <v>236</v>
      </c>
      <c r="BM6">
        <v>0.82578390154748094</v>
      </c>
      <c r="BN6" t="s">
        <v>66</v>
      </c>
      <c r="BO6" t="s">
        <v>174</v>
      </c>
      <c r="BP6">
        <v>2945.3539999999998</v>
      </c>
    </row>
    <row r="7" spans="1:68" ht="16.5" x14ac:dyDescent="0.25">
      <c r="A7" s="127" t="str">
        <f t="shared" si="0"/>
        <v>인천교통공사</v>
      </c>
      <c r="B7" s="128" t="str">
        <f t="shared" si="1"/>
        <v>고영민</v>
      </c>
      <c r="C7" s="129" t="str">
        <f t="shared" si="2"/>
        <v>F</v>
      </c>
      <c r="D7" s="130">
        <f t="shared" si="3"/>
        <v>0.75014770926351004</v>
      </c>
      <c r="E7" s="131">
        <f t="shared" si="4"/>
        <v>8292</v>
      </c>
      <c r="F7" s="132" t="str">
        <f t="shared" si="5"/>
        <v>순환43</v>
      </c>
      <c r="G7" s="133" t="str">
        <f t="shared" si="6"/>
        <v>70바4938</v>
      </c>
      <c r="H7" s="134">
        <f t="shared" si="7"/>
        <v>6</v>
      </c>
      <c r="I7" s="135">
        <f t="shared" si="8"/>
        <v>3080.4559999999997</v>
      </c>
      <c r="J7" s="136">
        <f t="shared" si="9"/>
        <v>4.3059491747836258E-3</v>
      </c>
      <c r="K7" s="136">
        <f t="shared" si="10"/>
        <v>0.29328027107525123</v>
      </c>
      <c r="L7" s="136">
        <f t="shared" si="11"/>
        <v>0.1272538870868469</v>
      </c>
      <c r="M7" s="137">
        <f t="shared" si="12"/>
        <v>5.6369999999999996</v>
      </c>
      <c r="N7" s="138">
        <f t="shared" si="13"/>
        <v>6.4022433460684619E-2</v>
      </c>
      <c r="O7" s="138">
        <f t="shared" si="14"/>
        <v>10.723757604664673</v>
      </c>
      <c r="P7" s="218">
        <f t="shared" si="15"/>
        <v>1</v>
      </c>
      <c r="Q7" s="219">
        <f t="shared" si="16"/>
        <v>2</v>
      </c>
      <c r="R7" s="219">
        <f t="shared" si="17"/>
        <v>335</v>
      </c>
      <c r="T7">
        <v>528</v>
      </c>
      <c r="U7">
        <v>8292</v>
      </c>
      <c r="V7" t="s">
        <v>432</v>
      </c>
      <c r="W7">
        <v>3123.9050000000002</v>
      </c>
      <c r="X7">
        <v>1030.5650000000001</v>
      </c>
      <c r="Y7">
        <v>3.0310000000000001</v>
      </c>
      <c r="Z7">
        <v>5.6369999999999996</v>
      </c>
      <c r="AA7">
        <v>175.13188600000001</v>
      </c>
      <c r="AB7">
        <v>0.75410900000000003</v>
      </c>
      <c r="AC7">
        <v>51.362727</v>
      </c>
      <c r="AD7" s="1">
        <v>392</v>
      </c>
      <c r="AE7">
        <v>2</v>
      </c>
      <c r="AF7">
        <v>335</v>
      </c>
      <c r="AG7">
        <v>63</v>
      </c>
      <c r="AH7">
        <v>17.837441999999999</v>
      </c>
      <c r="AI7">
        <v>4</v>
      </c>
      <c r="AJ7">
        <v>0</v>
      </c>
      <c r="AK7">
        <v>1</v>
      </c>
      <c r="AL7">
        <v>87</v>
      </c>
      <c r="AM7" t="s">
        <v>433</v>
      </c>
      <c r="AN7" t="s">
        <v>491</v>
      </c>
      <c r="AO7">
        <v>2186.0639999999999</v>
      </c>
      <c r="AR7" t="s">
        <v>115</v>
      </c>
      <c r="AS7" t="s">
        <v>119</v>
      </c>
      <c r="AT7" t="s">
        <v>229</v>
      </c>
      <c r="AU7" t="s">
        <v>432</v>
      </c>
      <c r="AV7" t="s">
        <v>216</v>
      </c>
      <c r="AW7">
        <v>6</v>
      </c>
      <c r="BB7">
        <v>0.75014770926351004</v>
      </c>
      <c r="BC7" t="s">
        <v>68</v>
      </c>
      <c r="BF7" t="s">
        <v>115</v>
      </c>
      <c r="BG7" t="s">
        <v>119</v>
      </c>
      <c r="BH7" t="s">
        <v>432</v>
      </c>
      <c r="BI7">
        <v>8292</v>
      </c>
      <c r="BJ7">
        <v>6</v>
      </c>
      <c r="BK7" t="s">
        <v>229</v>
      </c>
      <c r="BL7" t="s">
        <v>230</v>
      </c>
      <c r="BM7">
        <v>0.75014770926351004</v>
      </c>
      <c r="BN7" t="s">
        <v>68</v>
      </c>
      <c r="BO7" t="s">
        <v>183</v>
      </c>
      <c r="BP7">
        <v>3080.4559999999997</v>
      </c>
    </row>
    <row r="8" spans="1:68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C</v>
      </c>
      <c r="D8" s="113">
        <f t="shared" ref="D8:D71" si="21">BM8</f>
        <v>0.85917123252887406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3</v>
      </c>
      <c r="I8" s="118">
        <f t="shared" ref="I8:I71" si="26">BP8</f>
        <v>1936.29</v>
      </c>
      <c r="J8" s="119">
        <f t="shared" ref="J8:J71" si="27">AB8/AA8</f>
        <v>2.1285170996477054E-3</v>
      </c>
      <c r="K8" s="119">
        <f t="shared" ref="K8:K71" si="28">AC8/AA8</f>
        <v>0.30466595910407518</v>
      </c>
      <c r="L8" s="119">
        <f t="shared" ref="L8:L71" si="29">AD8/I8</f>
        <v>2.8921287617040835E-2</v>
      </c>
      <c r="M8" s="120">
        <f t="shared" ref="M8:M71" si="30">Z8</f>
        <v>7.8949999999999996</v>
      </c>
      <c r="N8" s="121">
        <f t="shared" ref="N8:N71" si="31">AE8*100/W8</f>
        <v>0.10329031291800299</v>
      </c>
      <c r="O8" s="121">
        <f t="shared" ref="O8:O71" si="32">AF8*100/W8</f>
        <v>3.563515795671103</v>
      </c>
      <c r="P8" s="220">
        <f t="shared" ref="P8:P71" si="33">AK8</f>
        <v>0</v>
      </c>
      <c r="Q8" s="221">
        <f t="shared" ref="Q8:Q71" si="34">AE8</f>
        <v>2</v>
      </c>
      <c r="R8" s="221">
        <f t="shared" ref="R8:R71" si="35">AF8</f>
        <v>69</v>
      </c>
      <c r="T8">
        <v>528</v>
      </c>
      <c r="U8">
        <v>7908</v>
      </c>
      <c r="V8" t="s">
        <v>242</v>
      </c>
      <c r="W8">
        <v>1936.29</v>
      </c>
      <c r="X8">
        <v>626.96100000000001</v>
      </c>
      <c r="Y8">
        <v>3.0880000000000001</v>
      </c>
      <c r="Z8">
        <v>7.8949999999999996</v>
      </c>
      <c r="AA8">
        <v>110.64745499999999</v>
      </c>
      <c r="AB8">
        <v>0.235515</v>
      </c>
      <c r="AC8">
        <v>33.710512999999999</v>
      </c>
      <c r="AD8" s="1">
        <v>56</v>
      </c>
      <c r="AE8">
        <v>2</v>
      </c>
      <c r="AF8">
        <v>69</v>
      </c>
      <c r="AG8">
        <v>71</v>
      </c>
      <c r="AH8">
        <v>17.499634</v>
      </c>
      <c r="AI8">
        <v>149.1</v>
      </c>
      <c r="AJ8">
        <v>0</v>
      </c>
      <c r="AK8">
        <v>0</v>
      </c>
      <c r="AL8">
        <v>0</v>
      </c>
      <c r="AM8" t="s">
        <v>243</v>
      </c>
      <c r="AN8" t="s">
        <v>492</v>
      </c>
      <c r="AO8">
        <v>1689.9690000000001</v>
      </c>
      <c r="AR8" t="s">
        <v>115</v>
      </c>
      <c r="AS8" t="s">
        <v>116</v>
      </c>
      <c r="AT8" t="s">
        <v>201</v>
      </c>
      <c r="AU8" t="s">
        <v>242</v>
      </c>
      <c r="AV8" t="s">
        <v>48</v>
      </c>
      <c r="AW8">
        <v>3</v>
      </c>
      <c r="BB8">
        <v>0.85917123252887406</v>
      </c>
      <c r="BC8" t="s">
        <v>67</v>
      </c>
      <c r="BF8" t="s">
        <v>115</v>
      </c>
      <c r="BG8" t="s">
        <v>116</v>
      </c>
      <c r="BH8" t="s">
        <v>242</v>
      </c>
      <c r="BI8">
        <v>7908</v>
      </c>
      <c r="BJ8">
        <v>3</v>
      </c>
      <c r="BK8" t="s">
        <v>201</v>
      </c>
      <c r="BL8" t="s">
        <v>207</v>
      </c>
      <c r="BM8">
        <v>0.85917123252887406</v>
      </c>
      <c r="BN8" t="s">
        <v>67</v>
      </c>
      <c r="BO8" t="s">
        <v>173</v>
      </c>
      <c r="BP8">
        <v>1936.29</v>
      </c>
    </row>
    <row r="9" spans="1:68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0.72383909931512591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3</v>
      </c>
      <c r="I9" s="135">
        <f t="shared" si="26"/>
        <v>2380.6970000000001</v>
      </c>
      <c r="J9" s="136">
        <f t="shared" si="27"/>
        <v>5.7661173497039232E-3</v>
      </c>
      <c r="K9" s="136">
        <f t="shared" si="28"/>
        <v>0.34148361186325304</v>
      </c>
      <c r="L9" s="136">
        <f t="shared" si="29"/>
        <v>0.26840878952676461</v>
      </c>
      <c r="M9" s="137">
        <f t="shared" si="30"/>
        <v>9.8889999999999993</v>
      </c>
      <c r="N9" s="138">
        <f t="shared" si="31"/>
        <v>0.29403153782274688</v>
      </c>
      <c r="O9" s="138">
        <f t="shared" si="32"/>
        <v>6.006644272664686</v>
      </c>
      <c r="P9" s="218">
        <f t="shared" si="33"/>
        <v>0</v>
      </c>
      <c r="Q9" s="219">
        <f t="shared" si="34"/>
        <v>7</v>
      </c>
      <c r="R9" s="219">
        <f t="shared" si="35"/>
        <v>143</v>
      </c>
      <c r="T9">
        <v>528</v>
      </c>
      <c r="U9">
        <v>5029</v>
      </c>
      <c r="V9" t="s">
        <v>244</v>
      </c>
      <c r="W9">
        <v>2380.6970000000001</v>
      </c>
      <c r="X9">
        <v>913.822</v>
      </c>
      <c r="Y9">
        <v>2.605</v>
      </c>
      <c r="Z9">
        <v>9.8889999999999993</v>
      </c>
      <c r="AA9">
        <v>144.321898</v>
      </c>
      <c r="AB9">
        <v>0.83217699999999994</v>
      </c>
      <c r="AC9">
        <v>49.283563000000001</v>
      </c>
      <c r="AD9" s="1">
        <v>639</v>
      </c>
      <c r="AE9">
        <v>7</v>
      </c>
      <c r="AF9">
        <v>143</v>
      </c>
      <c r="AG9">
        <v>73</v>
      </c>
      <c r="AH9">
        <v>16.495743000000001</v>
      </c>
      <c r="AI9">
        <v>152.1</v>
      </c>
      <c r="AJ9">
        <v>0</v>
      </c>
      <c r="AK9">
        <v>0</v>
      </c>
      <c r="AL9">
        <v>0</v>
      </c>
      <c r="AM9" t="s">
        <v>245</v>
      </c>
      <c r="AN9" t="s">
        <v>493</v>
      </c>
      <c r="AO9">
        <v>2053.2750000000001</v>
      </c>
      <c r="AR9" t="s">
        <v>115</v>
      </c>
      <c r="AS9" t="s">
        <v>116</v>
      </c>
      <c r="AT9" t="s">
        <v>203</v>
      </c>
      <c r="AU9" t="s">
        <v>244</v>
      </c>
      <c r="AV9" t="s">
        <v>48</v>
      </c>
      <c r="AW9">
        <v>3</v>
      </c>
      <c r="BB9">
        <v>0.72383909931512591</v>
      </c>
      <c r="BC9" t="s">
        <v>68</v>
      </c>
      <c r="BF9" t="s">
        <v>115</v>
      </c>
      <c r="BG9" t="s">
        <v>116</v>
      </c>
      <c r="BH9" t="s">
        <v>244</v>
      </c>
      <c r="BI9">
        <v>5029</v>
      </c>
      <c r="BJ9">
        <v>3</v>
      </c>
      <c r="BK9" t="s">
        <v>203</v>
      </c>
      <c r="BL9" t="s">
        <v>202</v>
      </c>
      <c r="BM9">
        <v>0.72383909931512591</v>
      </c>
      <c r="BN9" t="s">
        <v>68</v>
      </c>
      <c r="BO9" t="s">
        <v>183</v>
      </c>
      <c r="BP9">
        <v>2380.6970000000001</v>
      </c>
    </row>
    <row r="10" spans="1:68" ht="16.5" x14ac:dyDescent="0.25">
      <c r="A10" s="110" t="str">
        <f t="shared" si="18"/>
        <v>인천교통공사</v>
      </c>
      <c r="B10" s="111" t="str">
        <f t="shared" si="19"/>
        <v>기도현</v>
      </c>
      <c r="C10" s="112" t="str">
        <f t="shared" si="20"/>
        <v>F</v>
      </c>
      <c r="D10" s="113">
        <f t="shared" si="21"/>
        <v>0.76579054448716044</v>
      </c>
      <c r="E10" s="114">
        <f t="shared" si="22"/>
        <v>1766</v>
      </c>
      <c r="F10" s="115" t="str">
        <f t="shared" si="23"/>
        <v>63</v>
      </c>
      <c r="G10" s="116" t="str">
        <f t="shared" si="24"/>
        <v>70바4907</v>
      </c>
      <c r="H10" s="117">
        <f t="shared" si="25"/>
        <v>4</v>
      </c>
      <c r="I10" s="118">
        <f t="shared" si="26"/>
        <v>2445.779</v>
      </c>
      <c r="J10" s="119">
        <f t="shared" si="27"/>
        <v>5.0807178715484942E-3</v>
      </c>
      <c r="K10" s="119">
        <f t="shared" si="28"/>
        <v>0.33825339756867695</v>
      </c>
      <c r="L10" s="119">
        <f t="shared" si="29"/>
        <v>8.8315420158567068E-2</v>
      </c>
      <c r="M10" s="120">
        <f t="shared" si="30"/>
        <v>9.3650000000000002</v>
      </c>
      <c r="N10" s="121">
        <f t="shared" si="31"/>
        <v>4.0886768591929197E-2</v>
      </c>
      <c r="O10" s="121">
        <f t="shared" si="32"/>
        <v>3.9660165534171323</v>
      </c>
      <c r="P10" s="220">
        <f t="shared" si="33"/>
        <v>0</v>
      </c>
      <c r="Q10" s="221">
        <f t="shared" si="34"/>
        <v>1</v>
      </c>
      <c r="R10" s="221">
        <f t="shared" si="35"/>
        <v>97</v>
      </c>
      <c r="T10">
        <v>528</v>
      </c>
      <c r="U10">
        <v>1766</v>
      </c>
      <c r="V10" t="s">
        <v>419</v>
      </c>
      <c r="W10">
        <v>2445.779</v>
      </c>
      <c r="X10">
        <v>887.95899999999995</v>
      </c>
      <c r="Y10">
        <v>2.754</v>
      </c>
      <c r="Z10">
        <v>9.3650000000000002</v>
      </c>
      <c r="AA10">
        <v>139.405497</v>
      </c>
      <c r="AB10">
        <v>0.70828000000000002</v>
      </c>
      <c r="AC10">
        <v>47.154383000000003</v>
      </c>
      <c r="AD10" s="1">
        <v>216</v>
      </c>
      <c r="AE10">
        <v>1</v>
      </c>
      <c r="AF10">
        <v>97</v>
      </c>
      <c r="AG10">
        <v>73</v>
      </c>
      <c r="AH10">
        <v>17.544350999999999</v>
      </c>
      <c r="AI10">
        <v>661.3</v>
      </c>
      <c r="AJ10">
        <v>0</v>
      </c>
      <c r="AK10">
        <v>0</v>
      </c>
      <c r="AL10">
        <v>0</v>
      </c>
      <c r="AM10" t="s">
        <v>420</v>
      </c>
      <c r="AN10" t="s">
        <v>494</v>
      </c>
      <c r="AO10">
        <v>2157.9479999999999</v>
      </c>
      <c r="AR10" t="s">
        <v>115</v>
      </c>
      <c r="AS10" t="s">
        <v>116</v>
      </c>
      <c r="AT10" t="s">
        <v>472</v>
      </c>
      <c r="AU10" t="s">
        <v>419</v>
      </c>
      <c r="AV10" t="s">
        <v>48</v>
      </c>
      <c r="AW10">
        <v>4</v>
      </c>
      <c r="BB10">
        <v>0.76579054448716044</v>
      </c>
      <c r="BC10" t="s">
        <v>68</v>
      </c>
      <c r="BF10" t="s">
        <v>115</v>
      </c>
      <c r="BG10" t="s">
        <v>116</v>
      </c>
      <c r="BH10" t="s">
        <v>419</v>
      </c>
      <c r="BI10">
        <v>1766</v>
      </c>
      <c r="BJ10">
        <v>4</v>
      </c>
      <c r="BK10" t="s">
        <v>472</v>
      </c>
      <c r="BL10" t="s">
        <v>207</v>
      </c>
      <c r="BM10">
        <v>0.76579054448716044</v>
      </c>
      <c r="BN10" t="s">
        <v>68</v>
      </c>
      <c r="BO10" t="s">
        <v>183</v>
      </c>
      <c r="BP10">
        <v>2445.779</v>
      </c>
    </row>
    <row r="11" spans="1:68" ht="16.5" x14ac:dyDescent="0.25">
      <c r="A11" s="127" t="str">
        <f t="shared" si="18"/>
        <v>인천교통공사</v>
      </c>
      <c r="B11" s="128" t="str">
        <f t="shared" si="19"/>
        <v>김경수</v>
      </c>
      <c r="C11" s="129" t="str">
        <f t="shared" si="20"/>
        <v>S</v>
      </c>
      <c r="D11" s="130">
        <f t="shared" si="21"/>
        <v>1.0109938463856134</v>
      </c>
      <c r="E11" s="131">
        <f t="shared" si="22"/>
        <v>3627</v>
      </c>
      <c r="F11" s="132" t="str">
        <f t="shared" si="23"/>
        <v>63</v>
      </c>
      <c r="G11" s="133" t="str">
        <f t="shared" si="24"/>
        <v>70바4916</v>
      </c>
      <c r="H11" s="134">
        <f t="shared" si="25"/>
        <v>4</v>
      </c>
      <c r="I11" s="135">
        <f t="shared" si="26"/>
        <v>2169.8720000000003</v>
      </c>
      <c r="J11" s="136">
        <f t="shared" si="27"/>
        <v>2.4589461712482769E-3</v>
      </c>
      <c r="K11" s="136">
        <f t="shared" si="28"/>
        <v>0.30973985536730231</v>
      </c>
      <c r="L11" s="136">
        <f t="shared" si="29"/>
        <v>0.35992906494023608</v>
      </c>
      <c r="M11" s="137">
        <f t="shared" si="30"/>
        <v>4.9009999999999998</v>
      </c>
      <c r="N11" s="138">
        <f t="shared" si="31"/>
        <v>0.18434267090409021</v>
      </c>
      <c r="O11" s="138">
        <f t="shared" si="32"/>
        <v>2.16602638312306</v>
      </c>
      <c r="P11" s="218">
        <f t="shared" si="33"/>
        <v>0</v>
      </c>
      <c r="Q11" s="219">
        <f t="shared" si="34"/>
        <v>4</v>
      </c>
      <c r="R11" s="219">
        <f t="shared" si="35"/>
        <v>47</v>
      </c>
      <c r="T11">
        <v>528</v>
      </c>
      <c r="U11">
        <v>3627</v>
      </c>
      <c r="V11" t="s">
        <v>246</v>
      </c>
      <c r="W11">
        <v>2169.8719999999998</v>
      </c>
      <c r="X11">
        <v>596.63400000000001</v>
      </c>
      <c r="Y11">
        <v>3.637</v>
      </c>
      <c r="Z11">
        <v>4.9009999999999998</v>
      </c>
      <c r="AA11">
        <v>128.316351</v>
      </c>
      <c r="AB11">
        <v>0.315523</v>
      </c>
      <c r="AC11">
        <v>39.744687999999996</v>
      </c>
      <c r="AD11" s="1">
        <v>781</v>
      </c>
      <c r="AE11">
        <v>4</v>
      </c>
      <c r="AF11">
        <v>47</v>
      </c>
      <c r="AG11">
        <v>61</v>
      </c>
      <c r="AH11">
        <v>16.910330999999999</v>
      </c>
      <c r="AI11">
        <v>0</v>
      </c>
      <c r="AJ11">
        <v>0</v>
      </c>
      <c r="AK11">
        <v>0</v>
      </c>
      <c r="AL11">
        <v>0</v>
      </c>
      <c r="AM11" t="s">
        <v>247</v>
      </c>
      <c r="AN11" t="s">
        <v>495</v>
      </c>
      <c r="AO11">
        <v>1852.278</v>
      </c>
      <c r="AR11" t="s">
        <v>115</v>
      </c>
      <c r="AS11" t="s">
        <v>116</v>
      </c>
      <c r="AT11" t="s">
        <v>208</v>
      </c>
      <c r="AU11" t="s">
        <v>246</v>
      </c>
      <c r="AV11" t="s">
        <v>48</v>
      </c>
      <c r="AW11">
        <v>4</v>
      </c>
      <c r="BB11">
        <v>1.0109938463856134</v>
      </c>
      <c r="BC11" t="s">
        <v>496</v>
      </c>
      <c r="BF11" t="s">
        <v>115</v>
      </c>
      <c r="BG11" t="s">
        <v>116</v>
      </c>
      <c r="BH11" t="s">
        <v>246</v>
      </c>
      <c r="BI11">
        <v>3627</v>
      </c>
      <c r="BJ11">
        <v>4</v>
      </c>
      <c r="BK11" t="s">
        <v>208</v>
      </c>
      <c r="BL11" t="s">
        <v>209</v>
      </c>
      <c r="BM11">
        <v>1.0109938463856134</v>
      </c>
      <c r="BN11" t="s">
        <v>496</v>
      </c>
      <c r="BO11" t="s">
        <v>497</v>
      </c>
      <c r="BP11">
        <v>2169.8720000000003</v>
      </c>
    </row>
    <row r="12" spans="1:68" ht="16.5" x14ac:dyDescent="0.25">
      <c r="A12" s="110" t="str">
        <f t="shared" si="18"/>
        <v>인천교통공사</v>
      </c>
      <c r="B12" s="111" t="str">
        <f t="shared" si="19"/>
        <v>김동오</v>
      </c>
      <c r="C12" s="112" t="str">
        <f t="shared" si="20"/>
        <v>C</v>
      </c>
      <c r="D12" s="113">
        <f t="shared" si="21"/>
        <v>0.88365061433287495</v>
      </c>
      <c r="E12" s="114">
        <f t="shared" si="22"/>
        <v>9569</v>
      </c>
      <c r="F12" s="115" t="str">
        <f t="shared" si="23"/>
        <v>순환41</v>
      </c>
      <c r="G12" s="116" t="str">
        <f t="shared" si="24"/>
        <v>70바4927</v>
      </c>
      <c r="H12" s="117">
        <f t="shared" si="25"/>
        <v>6</v>
      </c>
      <c r="I12" s="118">
        <f t="shared" si="26"/>
        <v>1797.2639999999999</v>
      </c>
      <c r="J12" s="119">
        <f t="shared" si="27"/>
        <v>1.0829028502088115E-2</v>
      </c>
      <c r="K12" s="119">
        <f t="shared" si="28"/>
        <v>0.31912302604085552</v>
      </c>
      <c r="L12" s="119">
        <f t="shared" si="29"/>
        <v>0.13965672266289206</v>
      </c>
      <c r="M12" s="120">
        <f t="shared" si="30"/>
        <v>4.4690000000000003</v>
      </c>
      <c r="N12" s="121">
        <f t="shared" si="31"/>
        <v>5.5640128550953009E-2</v>
      </c>
      <c r="O12" s="121">
        <f t="shared" si="32"/>
        <v>11.573146738598226</v>
      </c>
      <c r="P12" s="220">
        <f t="shared" si="33"/>
        <v>0</v>
      </c>
      <c r="Q12" s="221">
        <f t="shared" si="34"/>
        <v>1</v>
      </c>
      <c r="R12" s="221">
        <f t="shared" si="35"/>
        <v>208</v>
      </c>
      <c r="T12">
        <v>528</v>
      </c>
      <c r="U12">
        <v>9569</v>
      </c>
      <c r="V12" t="s">
        <v>377</v>
      </c>
      <c r="W12">
        <v>1797.2639999999999</v>
      </c>
      <c r="X12">
        <v>615.04700000000003</v>
      </c>
      <c r="Y12">
        <v>2.9220000000000002</v>
      </c>
      <c r="Z12">
        <v>4.4690000000000003</v>
      </c>
      <c r="AA12">
        <v>113.938845</v>
      </c>
      <c r="AB12">
        <v>1.2338469999999999</v>
      </c>
      <c r="AC12">
        <v>36.360509</v>
      </c>
      <c r="AD12" s="1">
        <v>251</v>
      </c>
      <c r="AE12">
        <v>1</v>
      </c>
      <c r="AF12">
        <v>208</v>
      </c>
      <c r="AG12">
        <v>70</v>
      </c>
      <c r="AH12">
        <v>15.773935</v>
      </c>
      <c r="AI12">
        <v>17</v>
      </c>
      <c r="AJ12">
        <v>0</v>
      </c>
      <c r="AK12">
        <v>0</v>
      </c>
      <c r="AL12">
        <v>0</v>
      </c>
      <c r="AM12" t="s">
        <v>378</v>
      </c>
      <c r="AN12" t="s">
        <v>498</v>
      </c>
      <c r="AO12">
        <v>1173.502</v>
      </c>
      <c r="AR12" t="s">
        <v>115</v>
      </c>
      <c r="AS12" t="s">
        <v>117</v>
      </c>
      <c r="AT12" t="s">
        <v>218</v>
      </c>
      <c r="AU12" t="s">
        <v>377</v>
      </c>
      <c r="AV12" t="s">
        <v>216</v>
      </c>
      <c r="AW12">
        <v>6</v>
      </c>
      <c r="BB12">
        <v>0.88365061433287495</v>
      </c>
      <c r="BC12" t="s">
        <v>67</v>
      </c>
      <c r="BF12" t="s">
        <v>115</v>
      </c>
      <c r="BG12" t="s">
        <v>117</v>
      </c>
      <c r="BH12" t="s">
        <v>377</v>
      </c>
      <c r="BI12">
        <v>9569</v>
      </c>
      <c r="BJ12">
        <v>6</v>
      </c>
      <c r="BK12" t="s">
        <v>218</v>
      </c>
      <c r="BL12" t="s">
        <v>376</v>
      </c>
      <c r="BM12">
        <v>0.88365061433287495</v>
      </c>
      <c r="BN12" t="s">
        <v>67</v>
      </c>
      <c r="BO12" t="s">
        <v>173</v>
      </c>
      <c r="BP12">
        <v>1797.2639999999999</v>
      </c>
    </row>
    <row r="13" spans="1:68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D</v>
      </c>
      <c r="D13" s="130">
        <f t="shared" si="21"/>
        <v>0.84304274283536729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2</v>
      </c>
      <c r="I13" s="135">
        <f t="shared" si="26"/>
        <v>2420.558</v>
      </c>
      <c r="J13" s="136">
        <f t="shared" si="27"/>
        <v>6.5949828130994585E-3</v>
      </c>
      <c r="K13" s="136">
        <f t="shared" si="28"/>
        <v>0.29135491300399036</v>
      </c>
      <c r="L13" s="136">
        <f t="shared" si="29"/>
        <v>0.14955229331418624</v>
      </c>
      <c r="M13" s="137">
        <f t="shared" si="30"/>
        <v>3.9319999999999999</v>
      </c>
      <c r="N13" s="138">
        <f t="shared" si="31"/>
        <v>0.28918951745837118</v>
      </c>
      <c r="O13" s="138">
        <f t="shared" si="32"/>
        <v>2.7266440217503569</v>
      </c>
      <c r="P13" s="218">
        <f t="shared" si="33"/>
        <v>0</v>
      </c>
      <c r="Q13" s="219">
        <f t="shared" si="34"/>
        <v>7</v>
      </c>
      <c r="R13" s="219">
        <f t="shared" si="35"/>
        <v>66</v>
      </c>
      <c r="T13">
        <v>528</v>
      </c>
      <c r="U13">
        <v>4566</v>
      </c>
      <c r="V13" t="s">
        <v>248</v>
      </c>
      <c r="W13">
        <v>2420.558</v>
      </c>
      <c r="X13">
        <v>757.36699999999996</v>
      </c>
      <c r="Y13">
        <v>3.1960000000000002</v>
      </c>
      <c r="Z13">
        <v>3.9319999999999999</v>
      </c>
      <c r="AA13">
        <v>138.04903300000001</v>
      </c>
      <c r="AB13">
        <v>0.91043099999999999</v>
      </c>
      <c r="AC13">
        <v>40.221263999999998</v>
      </c>
      <c r="AD13" s="1">
        <v>362</v>
      </c>
      <c r="AE13">
        <v>7</v>
      </c>
      <c r="AF13">
        <v>66</v>
      </c>
      <c r="AG13">
        <v>66</v>
      </c>
      <c r="AH13">
        <v>17.534044999999999</v>
      </c>
      <c r="AI13">
        <v>5</v>
      </c>
      <c r="AJ13">
        <v>0</v>
      </c>
      <c r="AK13">
        <v>0</v>
      </c>
      <c r="AL13">
        <v>0</v>
      </c>
      <c r="AM13" t="s">
        <v>249</v>
      </c>
      <c r="AN13" t="s">
        <v>499</v>
      </c>
      <c r="AO13">
        <v>2312.047</v>
      </c>
      <c r="AR13" t="s">
        <v>115</v>
      </c>
      <c r="AS13" t="s">
        <v>120</v>
      </c>
      <c r="AT13" t="s">
        <v>234</v>
      </c>
      <c r="AU13" t="s">
        <v>248</v>
      </c>
      <c r="AV13" t="s">
        <v>216</v>
      </c>
      <c r="AW13">
        <v>2</v>
      </c>
      <c r="BB13">
        <v>0.84304274283536729</v>
      </c>
      <c r="BC13" t="s">
        <v>66</v>
      </c>
      <c r="BF13" t="s">
        <v>115</v>
      </c>
      <c r="BG13" t="s">
        <v>120</v>
      </c>
      <c r="BH13" t="s">
        <v>248</v>
      </c>
      <c r="BI13">
        <v>4566</v>
      </c>
      <c r="BJ13">
        <v>2</v>
      </c>
      <c r="BK13" t="s">
        <v>234</v>
      </c>
      <c r="BL13" t="s">
        <v>237</v>
      </c>
      <c r="BM13">
        <v>0.84304274283536729</v>
      </c>
      <c r="BN13" t="s">
        <v>66</v>
      </c>
      <c r="BO13" t="s">
        <v>174</v>
      </c>
      <c r="BP13">
        <v>2420.558</v>
      </c>
    </row>
    <row r="14" spans="1:68" ht="16.5" x14ac:dyDescent="0.25">
      <c r="A14" s="110" t="str">
        <f t="shared" si="18"/>
        <v>인천교통공사</v>
      </c>
      <c r="B14" s="111" t="str">
        <f t="shared" si="19"/>
        <v>김명권</v>
      </c>
      <c r="C14" s="112" t="str">
        <f t="shared" si="20"/>
        <v>C</v>
      </c>
      <c r="D14" s="113">
        <f t="shared" si="21"/>
        <v>0.87299859562209936</v>
      </c>
      <c r="E14" s="114">
        <f t="shared" si="22"/>
        <v>6262</v>
      </c>
      <c r="F14" s="115" t="str">
        <f t="shared" si="23"/>
        <v>63</v>
      </c>
      <c r="G14" s="116" t="str">
        <f t="shared" si="24"/>
        <v>70바4917</v>
      </c>
      <c r="H14" s="117">
        <f t="shared" si="25"/>
        <v>4</v>
      </c>
      <c r="I14" s="118">
        <f t="shared" si="26"/>
        <v>2931.2139999999999</v>
      </c>
      <c r="J14" s="119">
        <f t="shared" si="27"/>
        <v>5.4337652845969685E-3</v>
      </c>
      <c r="K14" s="119">
        <f t="shared" si="28"/>
        <v>0.33736933062692459</v>
      </c>
      <c r="L14" s="119">
        <f t="shared" si="29"/>
        <v>0.2944172619262872</v>
      </c>
      <c r="M14" s="120">
        <f t="shared" si="30"/>
        <v>8.2780000000000005</v>
      </c>
      <c r="N14" s="121">
        <f t="shared" si="31"/>
        <v>0.2729244606500924</v>
      </c>
      <c r="O14" s="121">
        <f t="shared" si="32"/>
        <v>3.752711333938771</v>
      </c>
      <c r="P14" s="220">
        <f t="shared" si="33"/>
        <v>0</v>
      </c>
      <c r="Q14" s="221">
        <f t="shared" si="34"/>
        <v>8</v>
      </c>
      <c r="R14" s="221">
        <f t="shared" si="35"/>
        <v>110</v>
      </c>
      <c r="T14">
        <v>528</v>
      </c>
      <c r="U14">
        <v>6262</v>
      </c>
      <c r="V14" t="s">
        <v>250</v>
      </c>
      <c r="W14">
        <v>2931.2139999999999</v>
      </c>
      <c r="X14">
        <v>931.90300000000002</v>
      </c>
      <c r="Y14">
        <v>3.145</v>
      </c>
      <c r="Z14">
        <v>8.2780000000000005</v>
      </c>
      <c r="AA14">
        <v>166.79520600000001</v>
      </c>
      <c r="AB14">
        <v>0.90632599999999996</v>
      </c>
      <c r="AC14">
        <v>56.271586999999997</v>
      </c>
      <c r="AD14" s="1">
        <v>863</v>
      </c>
      <c r="AE14">
        <v>8</v>
      </c>
      <c r="AF14">
        <v>110</v>
      </c>
      <c r="AG14">
        <v>68</v>
      </c>
      <c r="AH14">
        <v>17.573730000000001</v>
      </c>
      <c r="AI14">
        <v>170.8</v>
      </c>
      <c r="AJ14">
        <v>0</v>
      </c>
      <c r="AK14">
        <v>0</v>
      </c>
      <c r="AL14">
        <v>0</v>
      </c>
      <c r="AM14" t="s">
        <v>251</v>
      </c>
      <c r="AN14" t="s">
        <v>500</v>
      </c>
      <c r="AO14">
        <v>2642.5590000000002</v>
      </c>
      <c r="AR14" t="s">
        <v>115</v>
      </c>
      <c r="AS14" t="s">
        <v>116</v>
      </c>
      <c r="AT14" t="s">
        <v>209</v>
      </c>
      <c r="AU14" t="s">
        <v>250</v>
      </c>
      <c r="AV14" t="s">
        <v>48</v>
      </c>
      <c r="AW14">
        <v>4</v>
      </c>
      <c r="BB14">
        <v>0.87299859562209936</v>
      </c>
      <c r="BC14" t="s">
        <v>67</v>
      </c>
      <c r="BF14" t="s">
        <v>115</v>
      </c>
      <c r="BG14" t="s">
        <v>116</v>
      </c>
      <c r="BH14" t="s">
        <v>250</v>
      </c>
      <c r="BI14">
        <v>6262</v>
      </c>
      <c r="BJ14">
        <v>4</v>
      </c>
      <c r="BK14" t="s">
        <v>209</v>
      </c>
      <c r="BL14" t="s">
        <v>201</v>
      </c>
      <c r="BM14">
        <v>0.87299859562209936</v>
      </c>
      <c r="BN14" t="s">
        <v>67</v>
      </c>
      <c r="BO14" t="s">
        <v>173</v>
      </c>
      <c r="BP14">
        <v>2931.2139999999999</v>
      </c>
    </row>
    <row r="15" spans="1:68" ht="16.5" x14ac:dyDescent="0.25">
      <c r="A15" s="127" t="str">
        <f t="shared" si="18"/>
        <v>인천교통공사</v>
      </c>
      <c r="B15" s="128" t="str">
        <f t="shared" si="19"/>
        <v>김성근</v>
      </c>
      <c r="C15" s="129" t="str">
        <f t="shared" si="20"/>
        <v>F</v>
      </c>
      <c r="D15" s="130">
        <f t="shared" si="21"/>
        <v>0.73150796314228983</v>
      </c>
      <c r="E15" s="131">
        <f t="shared" si="22"/>
        <v>3161</v>
      </c>
      <c r="F15" s="132" t="str">
        <f t="shared" si="23"/>
        <v>63</v>
      </c>
      <c r="G15" s="133" t="str">
        <f t="shared" si="24"/>
        <v>70바4909</v>
      </c>
      <c r="H15" s="134">
        <f t="shared" si="25"/>
        <v>11</v>
      </c>
      <c r="I15" s="135">
        <f t="shared" si="26"/>
        <v>2723.8519999999999</v>
      </c>
      <c r="J15" s="136">
        <f t="shared" si="27"/>
        <v>9.904767193749716E-3</v>
      </c>
      <c r="K15" s="136">
        <f t="shared" si="28"/>
        <v>0.37845527132429524</v>
      </c>
      <c r="L15" s="136">
        <f t="shared" si="29"/>
        <v>0.2456080580002144</v>
      </c>
      <c r="M15" s="137">
        <f t="shared" si="30"/>
        <v>11.145</v>
      </c>
      <c r="N15" s="138">
        <f t="shared" si="31"/>
        <v>0.22027628520198603</v>
      </c>
      <c r="O15" s="138">
        <f t="shared" si="32"/>
        <v>8.700913265478448</v>
      </c>
      <c r="P15" s="218">
        <f t="shared" si="33"/>
        <v>0</v>
      </c>
      <c r="Q15" s="219">
        <f t="shared" si="34"/>
        <v>6</v>
      </c>
      <c r="R15" s="219">
        <f t="shared" si="35"/>
        <v>237</v>
      </c>
      <c r="T15">
        <v>528</v>
      </c>
      <c r="U15">
        <v>3161</v>
      </c>
      <c r="V15" t="s">
        <v>188</v>
      </c>
      <c r="W15">
        <v>2723.8519999999999</v>
      </c>
      <c r="X15">
        <v>1032.481</v>
      </c>
      <c r="Y15">
        <v>2.6379999999999999</v>
      </c>
      <c r="Z15">
        <v>11.145</v>
      </c>
      <c r="AA15">
        <v>158.53244900000001</v>
      </c>
      <c r="AB15">
        <v>1.570227</v>
      </c>
      <c r="AC15">
        <v>59.997441000000002</v>
      </c>
      <c r="AD15" s="1">
        <v>669</v>
      </c>
      <c r="AE15">
        <v>6</v>
      </c>
      <c r="AF15">
        <v>237</v>
      </c>
      <c r="AG15">
        <v>83</v>
      </c>
      <c r="AH15">
        <v>17.181667999999998</v>
      </c>
      <c r="AI15">
        <v>676.8</v>
      </c>
      <c r="AJ15">
        <v>0</v>
      </c>
      <c r="AK15">
        <v>0</v>
      </c>
      <c r="AL15">
        <v>0</v>
      </c>
      <c r="AM15" t="s">
        <v>252</v>
      </c>
      <c r="AN15" t="s">
        <v>501</v>
      </c>
      <c r="AO15">
        <v>434.392</v>
      </c>
      <c r="AR15" t="s">
        <v>115</v>
      </c>
      <c r="AS15" t="s">
        <v>116</v>
      </c>
      <c r="AT15" t="s">
        <v>199</v>
      </c>
      <c r="AU15" t="s">
        <v>188</v>
      </c>
      <c r="AV15" t="s">
        <v>48</v>
      </c>
      <c r="AW15">
        <v>11</v>
      </c>
      <c r="BB15">
        <v>0.73150796314228983</v>
      </c>
      <c r="BC15" t="s">
        <v>68</v>
      </c>
      <c r="BF15" t="s">
        <v>115</v>
      </c>
      <c r="BG15" t="s">
        <v>116</v>
      </c>
      <c r="BH15" t="s">
        <v>188</v>
      </c>
      <c r="BI15">
        <v>3161</v>
      </c>
      <c r="BJ15">
        <v>11</v>
      </c>
      <c r="BK15" t="s">
        <v>199</v>
      </c>
      <c r="BL15" t="s">
        <v>198</v>
      </c>
      <c r="BM15">
        <v>0.73150796314228983</v>
      </c>
      <c r="BN15" t="s">
        <v>68</v>
      </c>
      <c r="BO15" t="s">
        <v>183</v>
      </c>
      <c r="BP15">
        <v>2723.8519999999999</v>
      </c>
    </row>
    <row r="16" spans="1:68" ht="16.5" x14ac:dyDescent="0.25">
      <c r="A16" s="110" t="str">
        <f t="shared" si="18"/>
        <v>인천교통공사</v>
      </c>
      <c r="B16" s="111" t="str">
        <f t="shared" si="19"/>
        <v>김수영</v>
      </c>
      <c r="C16" s="112" t="str">
        <f t="shared" si="20"/>
        <v>F</v>
      </c>
      <c r="D16" s="113">
        <f t="shared" si="21"/>
        <v>0.77156553837141928</v>
      </c>
      <c r="E16" s="114">
        <f t="shared" si="22"/>
        <v>2056</v>
      </c>
      <c r="F16" s="115" t="str">
        <f t="shared" si="23"/>
        <v>순환42</v>
      </c>
      <c r="G16" s="116" t="str">
        <f t="shared" si="24"/>
        <v>70바4931</v>
      </c>
      <c r="H16" s="117">
        <f t="shared" si="25"/>
        <v>6</v>
      </c>
      <c r="I16" s="118">
        <f t="shared" si="26"/>
        <v>2258.7370000000001</v>
      </c>
      <c r="J16" s="119">
        <f t="shared" si="27"/>
        <v>4.0766115081571509E-3</v>
      </c>
      <c r="K16" s="119">
        <f t="shared" si="28"/>
        <v>0.33712783010971348</v>
      </c>
      <c r="L16" s="119">
        <f t="shared" si="29"/>
        <v>0.1133376749927061</v>
      </c>
      <c r="M16" s="120">
        <f t="shared" si="30"/>
        <v>4.0410000000000004</v>
      </c>
      <c r="N16" s="121">
        <f t="shared" si="31"/>
        <v>4.6048936117527317</v>
      </c>
      <c r="O16" s="121">
        <f t="shared" si="32"/>
        <v>3.8229305456060412</v>
      </c>
      <c r="P16" s="220">
        <f t="shared" si="33"/>
        <v>0</v>
      </c>
      <c r="Q16" s="221">
        <f t="shared" si="34"/>
        <v>106</v>
      </c>
      <c r="R16" s="221">
        <f t="shared" si="35"/>
        <v>88</v>
      </c>
      <c r="T16">
        <v>528</v>
      </c>
      <c r="U16">
        <v>2056</v>
      </c>
      <c r="V16" t="s">
        <v>434</v>
      </c>
      <c r="W16">
        <v>2301.8989999999999</v>
      </c>
      <c r="X16">
        <v>833.81500000000005</v>
      </c>
      <c r="Y16">
        <v>2.7610000000000001</v>
      </c>
      <c r="Z16">
        <v>4.0410000000000004</v>
      </c>
      <c r="AA16">
        <v>158.48162099999999</v>
      </c>
      <c r="AB16">
        <v>0.64606799999999998</v>
      </c>
      <c r="AC16">
        <v>53.428564999999999</v>
      </c>
      <c r="AD16" s="1">
        <v>256</v>
      </c>
      <c r="AE16">
        <v>106</v>
      </c>
      <c r="AF16">
        <v>88</v>
      </c>
      <c r="AG16">
        <v>60</v>
      </c>
      <c r="AH16">
        <v>14.524706</v>
      </c>
      <c r="AI16">
        <v>0</v>
      </c>
      <c r="AJ16">
        <v>0</v>
      </c>
      <c r="AK16">
        <v>0</v>
      </c>
      <c r="AL16">
        <v>0</v>
      </c>
      <c r="AM16" t="s">
        <v>435</v>
      </c>
      <c r="AN16" t="s">
        <v>502</v>
      </c>
      <c r="AO16">
        <v>1711.876</v>
      </c>
      <c r="AR16" t="s">
        <v>115</v>
      </c>
      <c r="AS16" t="s">
        <v>118</v>
      </c>
      <c r="AT16" t="s">
        <v>222</v>
      </c>
      <c r="AU16" t="s">
        <v>434</v>
      </c>
      <c r="AV16" t="s">
        <v>216</v>
      </c>
      <c r="AW16">
        <v>6</v>
      </c>
      <c r="BB16">
        <v>0.77156553837141928</v>
      </c>
      <c r="BC16" t="s">
        <v>68</v>
      </c>
      <c r="BF16" t="s">
        <v>115</v>
      </c>
      <c r="BG16" t="s">
        <v>118</v>
      </c>
      <c r="BH16" t="s">
        <v>434</v>
      </c>
      <c r="BI16">
        <v>2056</v>
      </c>
      <c r="BJ16">
        <v>6</v>
      </c>
      <c r="BK16" t="s">
        <v>222</v>
      </c>
      <c r="BL16" t="s">
        <v>223</v>
      </c>
      <c r="BM16">
        <v>0.77156553837141928</v>
      </c>
      <c r="BN16" t="s">
        <v>68</v>
      </c>
      <c r="BO16" t="s">
        <v>183</v>
      </c>
      <c r="BP16">
        <v>2258.7370000000001</v>
      </c>
    </row>
    <row r="17" spans="1:68" ht="16.5" x14ac:dyDescent="0.25">
      <c r="A17" s="127" t="str">
        <f t="shared" si="18"/>
        <v>인천교통공사</v>
      </c>
      <c r="B17" s="128" t="str">
        <f t="shared" si="19"/>
        <v>김승원</v>
      </c>
      <c r="C17" s="129" t="str">
        <f t="shared" si="20"/>
        <v>F</v>
      </c>
      <c r="D17" s="130">
        <f t="shared" si="21"/>
        <v>0.71624421044772935</v>
      </c>
      <c r="E17" s="131">
        <f t="shared" si="22"/>
        <v>6137</v>
      </c>
      <c r="F17" s="132" t="str">
        <f t="shared" si="23"/>
        <v>63</v>
      </c>
      <c r="G17" s="133" t="str">
        <f t="shared" si="24"/>
        <v>70바4915</v>
      </c>
      <c r="H17" s="134">
        <f t="shared" si="25"/>
        <v>4</v>
      </c>
      <c r="I17" s="135">
        <f t="shared" si="26"/>
        <v>2789.0479999999998</v>
      </c>
      <c r="J17" s="136">
        <f t="shared" si="27"/>
        <v>1.4721404733212725E-2</v>
      </c>
      <c r="K17" s="136">
        <f t="shared" si="28"/>
        <v>0.39472768500711669</v>
      </c>
      <c r="L17" s="136">
        <f t="shared" si="29"/>
        <v>0.29185585906015243</v>
      </c>
      <c r="M17" s="137">
        <f t="shared" si="30"/>
        <v>12.448</v>
      </c>
      <c r="N17" s="138">
        <f t="shared" si="31"/>
        <v>0.21274166566796274</v>
      </c>
      <c r="O17" s="138">
        <f t="shared" si="32"/>
        <v>18.898551300170688</v>
      </c>
      <c r="P17" s="218">
        <f t="shared" si="33"/>
        <v>0</v>
      </c>
      <c r="Q17" s="219">
        <f t="shared" si="34"/>
        <v>6</v>
      </c>
      <c r="R17" s="219">
        <f t="shared" si="35"/>
        <v>533</v>
      </c>
      <c r="T17">
        <v>528</v>
      </c>
      <c r="U17">
        <v>6137</v>
      </c>
      <c r="V17" t="s">
        <v>253</v>
      </c>
      <c r="W17">
        <v>2820.3220000000001</v>
      </c>
      <c r="X17">
        <v>1085.9190000000001</v>
      </c>
      <c r="Y17">
        <v>2.597</v>
      </c>
      <c r="Z17">
        <v>12.448</v>
      </c>
      <c r="AA17">
        <v>163.269949</v>
      </c>
      <c r="AB17">
        <v>2.4035630000000001</v>
      </c>
      <c r="AC17">
        <v>64.447169000000002</v>
      </c>
      <c r="AD17" s="1">
        <v>814</v>
      </c>
      <c r="AE17">
        <v>6</v>
      </c>
      <c r="AF17">
        <v>533</v>
      </c>
      <c r="AG17">
        <v>67</v>
      </c>
      <c r="AH17">
        <v>17.273980999999999</v>
      </c>
      <c r="AI17">
        <v>6.6</v>
      </c>
      <c r="AJ17">
        <v>0</v>
      </c>
      <c r="AK17">
        <v>0</v>
      </c>
      <c r="AL17">
        <v>0</v>
      </c>
      <c r="AM17" t="s">
        <v>254</v>
      </c>
      <c r="AN17" t="s">
        <v>503</v>
      </c>
      <c r="AO17">
        <v>2239.4989999999998</v>
      </c>
      <c r="AR17" t="s">
        <v>115</v>
      </c>
      <c r="AS17" t="s">
        <v>116</v>
      </c>
      <c r="AT17" t="s">
        <v>207</v>
      </c>
      <c r="AU17" t="s">
        <v>253</v>
      </c>
      <c r="AV17" t="s">
        <v>48</v>
      </c>
      <c r="AW17">
        <v>4</v>
      </c>
      <c r="BB17">
        <v>0.71624421044772935</v>
      </c>
      <c r="BC17" t="s">
        <v>68</v>
      </c>
      <c r="BF17" t="s">
        <v>115</v>
      </c>
      <c r="BG17" t="s">
        <v>116</v>
      </c>
      <c r="BH17" t="s">
        <v>253</v>
      </c>
      <c r="BI17">
        <v>6137</v>
      </c>
      <c r="BJ17">
        <v>4</v>
      </c>
      <c r="BK17" t="s">
        <v>207</v>
      </c>
      <c r="BL17" t="s">
        <v>236</v>
      </c>
      <c r="BM17">
        <v>0.71624421044772935</v>
      </c>
      <c r="BN17" t="s">
        <v>68</v>
      </c>
      <c r="BO17" t="s">
        <v>183</v>
      </c>
      <c r="BP17">
        <v>2789.0479999999998</v>
      </c>
    </row>
    <row r="18" spans="1:68" ht="16.5" x14ac:dyDescent="0.25">
      <c r="A18" s="110" t="str">
        <f t="shared" si="18"/>
        <v>인천교통공사</v>
      </c>
      <c r="B18" s="111" t="str">
        <f t="shared" si="19"/>
        <v>김영우</v>
      </c>
      <c r="C18" s="112" t="str">
        <f t="shared" si="20"/>
        <v>D</v>
      </c>
      <c r="D18" s="113">
        <f t="shared" si="21"/>
        <v>0.84811200283693455</v>
      </c>
      <c r="E18" s="114">
        <f t="shared" si="22"/>
        <v>4987</v>
      </c>
      <c r="F18" s="115" t="str">
        <f t="shared" si="23"/>
        <v>순환41</v>
      </c>
      <c r="G18" s="116" t="str">
        <f t="shared" si="24"/>
        <v>70바4924</v>
      </c>
      <c r="H18" s="117">
        <f t="shared" si="25"/>
        <v>5</v>
      </c>
      <c r="I18" s="118">
        <f t="shared" si="26"/>
        <v>2435.6430000000005</v>
      </c>
      <c r="J18" s="119">
        <f t="shared" si="27"/>
        <v>8.1243107378290626E-3</v>
      </c>
      <c r="K18" s="119">
        <f t="shared" si="28"/>
        <v>0.34074693678530943</v>
      </c>
      <c r="L18" s="119">
        <f t="shared" si="29"/>
        <v>6.569107213167117E-3</v>
      </c>
      <c r="M18" s="120">
        <f t="shared" si="30"/>
        <v>4.6280000000000001</v>
      </c>
      <c r="N18" s="121">
        <f t="shared" si="31"/>
        <v>8.2113840164588975E-2</v>
      </c>
      <c r="O18" s="121">
        <f t="shared" si="32"/>
        <v>0.4105692008229449</v>
      </c>
      <c r="P18" s="220">
        <f t="shared" si="33"/>
        <v>0</v>
      </c>
      <c r="Q18" s="221">
        <f t="shared" si="34"/>
        <v>2</v>
      </c>
      <c r="R18" s="221">
        <f t="shared" si="35"/>
        <v>10</v>
      </c>
      <c r="T18">
        <v>528</v>
      </c>
      <c r="U18">
        <v>4987</v>
      </c>
      <c r="V18" t="s">
        <v>421</v>
      </c>
      <c r="W18">
        <v>2435.643</v>
      </c>
      <c r="X18">
        <v>865.41</v>
      </c>
      <c r="Y18">
        <v>2.8140000000000001</v>
      </c>
      <c r="Z18">
        <v>4.6280000000000001</v>
      </c>
      <c r="AA18">
        <v>158.39854500000001</v>
      </c>
      <c r="AB18">
        <v>1.2868790000000001</v>
      </c>
      <c r="AC18">
        <v>53.973818999999999</v>
      </c>
      <c r="AD18" s="1">
        <v>16</v>
      </c>
      <c r="AE18">
        <v>2</v>
      </c>
      <c r="AF18">
        <v>10</v>
      </c>
      <c r="AG18">
        <v>60</v>
      </c>
      <c r="AH18">
        <v>15.376675000000001</v>
      </c>
      <c r="AI18">
        <v>0</v>
      </c>
      <c r="AJ18">
        <v>0</v>
      </c>
      <c r="AK18">
        <v>0</v>
      </c>
      <c r="AL18">
        <v>0</v>
      </c>
      <c r="AM18" t="s">
        <v>422</v>
      </c>
      <c r="AN18" t="s">
        <v>504</v>
      </c>
      <c r="AO18">
        <v>1979.5740000000001</v>
      </c>
      <c r="AR18" t="s">
        <v>115</v>
      </c>
      <c r="AS18" t="s">
        <v>117</v>
      </c>
      <c r="AT18" t="s">
        <v>215</v>
      </c>
      <c r="AU18" t="s">
        <v>421</v>
      </c>
      <c r="AV18" t="s">
        <v>216</v>
      </c>
      <c r="AW18">
        <v>5</v>
      </c>
      <c r="BB18">
        <v>0.84811200283693455</v>
      </c>
      <c r="BC18" t="s">
        <v>66</v>
      </c>
      <c r="BF18" t="s">
        <v>115</v>
      </c>
      <c r="BG18" t="s">
        <v>117</v>
      </c>
      <c r="BH18" t="s">
        <v>421</v>
      </c>
      <c r="BI18">
        <v>4987</v>
      </c>
      <c r="BJ18">
        <v>5</v>
      </c>
      <c r="BK18" t="s">
        <v>215</v>
      </c>
      <c r="BL18" t="s">
        <v>237</v>
      </c>
      <c r="BM18">
        <v>0.84811200283693455</v>
      </c>
      <c r="BN18" t="s">
        <v>66</v>
      </c>
      <c r="BO18" t="s">
        <v>174</v>
      </c>
      <c r="BP18">
        <v>2435.6430000000005</v>
      </c>
    </row>
    <row r="19" spans="1:68" ht="16.5" x14ac:dyDescent="0.25">
      <c r="A19" s="127" t="str">
        <f t="shared" si="18"/>
        <v>인천교통공사</v>
      </c>
      <c r="B19" s="128" t="str">
        <f t="shared" si="19"/>
        <v>김영준</v>
      </c>
      <c r="C19" s="129" t="str">
        <f t="shared" si="20"/>
        <v>C</v>
      </c>
      <c r="D19" s="130">
        <f t="shared" si="21"/>
        <v>0.85018070432477733</v>
      </c>
      <c r="E19" s="131">
        <f t="shared" si="22"/>
        <v>2184</v>
      </c>
      <c r="F19" s="132" t="str">
        <f t="shared" si="23"/>
        <v>63</v>
      </c>
      <c r="G19" s="133" t="str">
        <f t="shared" si="24"/>
        <v>70바4909</v>
      </c>
      <c r="H19" s="134">
        <f t="shared" si="25"/>
        <v>8</v>
      </c>
      <c r="I19" s="135">
        <f t="shared" si="26"/>
        <v>2577.2579999999998</v>
      </c>
      <c r="J19" s="136">
        <f t="shared" si="27"/>
        <v>6.0203674767289016E-3</v>
      </c>
      <c r="K19" s="136">
        <f t="shared" si="28"/>
        <v>0.34247681018139675</v>
      </c>
      <c r="L19" s="136">
        <f t="shared" si="29"/>
        <v>0.21068903462517141</v>
      </c>
      <c r="M19" s="137">
        <f t="shared" si="30"/>
        <v>7.8239999999999998</v>
      </c>
      <c r="N19" s="138">
        <f t="shared" si="31"/>
        <v>0.23280556312173636</v>
      </c>
      <c r="O19" s="138">
        <f t="shared" si="32"/>
        <v>2.2116528496564953</v>
      </c>
      <c r="P19" s="218">
        <f t="shared" si="33"/>
        <v>0</v>
      </c>
      <c r="Q19" s="219">
        <f t="shared" si="34"/>
        <v>6</v>
      </c>
      <c r="R19" s="219">
        <f t="shared" si="35"/>
        <v>57</v>
      </c>
      <c r="T19">
        <v>528</v>
      </c>
      <c r="U19">
        <v>2184</v>
      </c>
      <c r="V19" t="s">
        <v>255</v>
      </c>
      <c r="W19">
        <v>2577.2579999999998</v>
      </c>
      <c r="X19">
        <v>837.24900000000002</v>
      </c>
      <c r="Y19">
        <v>3.0779999999999998</v>
      </c>
      <c r="Z19">
        <v>7.8239999999999998</v>
      </c>
      <c r="AA19">
        <v>150.40576899999999</v>
      </c>
      <c r="AB19">
        <v>0.90549800000000003</v>
      </c>
      <c r="AC19">
        <v>51.510488000000002</v>
      </c>
      <c r="AD19" s="1">
        <v>543</v>
      </c>
      <c r="AE19">
        <v>6</v>
      </c>
      <c r="AF19">
        <v>57</v>
      </c>
      <c r="AG19">
        <v>66</v>
      </c>
      <c r="AH19">
        <v>17.135366000000001</v>
      </c>
      <c r="AI19">
        <v>33.1</v>
      </c>
      <c r="AJ19">
        <v>0</v>
      </c>
      <c r="AK19">
        <v>0</v>
      </c>
      <c r="AL19">
        <v>0</v>
      </c>
      <c r="AM19" t="s">
        <v>256</v>
      </c>
      <c r="AN19" t="s">
        <v>505</v>
      </c>
      <c r="AO19">
        <v>1428.9459999999999</v>
      </c>
      <c r="AR19" t="s">
        <v>115</v>
      </c>
      <c r="AS19" t="s">
        <v>116</v>
      </c>
      <c r="AT19" t="s">
        <v>199</v>
      </c>
      <c r="AU19" t="s">
        <v>255</v>
      </c>
      <c r="AV19" t="s">
        <v>48</v>
      </c>
      <c r="AW19">
        <v>8</v>
      </c>
      <c r="BB19">
        <v>0.85018070432477733</v>
      </c>
      <c r="BC19" t="s">
        <v>67</v>
      </c>
      <c r="BF19" t="s">
        <v>115</v>
      </c>
      <c r="BG19" t="s">
        <v>116</v>
      </c>
      <c r="BH19" t="s">
        <v>255</v>
      </c>
      <c r="BI19">
        <v>2184</v>
      </c>
      <c r="BJ19">
        <v>8</v>
      </c>
      <c r="BK19" t="s">
        <v>199</v>
      </c>
      <c r="BL19" t="s">
        <v>236</v>
      </c>
      <c r="BM19">
        <v>0.85018070432477733</v>
      </c>
      <c r="BN19" t="s">
        <v>67</v>
      </c>
      <c r="BO19" t="s">
        <v>173</v>
      </c>
      <c r="BP19">
        <v>2577.2579999999998</v>
      </c>
    </row>
    <row r="20" spans="1:68" ht="16.5" x14ac:dyDescent="0.25">
      <c r="A20" s="110" t="str">
        <f t="shared" si="18"/>
        <v>인천교통공사</v>
      </c>
      <c r="B20" s="111" t="str">
        <f t="shared" si="19"/>
        <v>김영진</v>
      </c>
      <c r="C20" s="112" t="str">
        <f t="shared" si="20"/>
        <v>F</v>
      </c>
      <c r="D20" s="113">
        <f t="shared" si="21"/>
        <v>0.76744172796464893</v>
      </c>
      <c r="E20" s="114">
        <f t="shared" si="22"/>
        <v>6711</v>
      </c>
      <c r="F20" s="115" t="str">
        <f t="shared" si="23"/>
        <v>순환43</v>
      </c>
      <c r="G20" s="116" t="str">
        <f t="shared" si="24"/>
        <v>70바4937</v>
      </c>
      <c r="H20" s="117">
        <f t="shared" si="25"/>
        <v>3</v>
      </c>
      <c r="I20" s="118">
        <f t="shared" si="26"/>
        <v>3035.9830000000002</v>
      </c>
      <c r="J20" s="119">
        <f t="shared" si="27"/>
        <v>2.4916264619181568E-3</v>
      </c>
      <c r="K20" s="119">
        <f t="shared" si="28"/>
        <v>0.34289024262526052</v>
      </c>
      <c r="L20" s="119">
        <f t="shared" si="29"/>
        <v>9.749725212558831E-2</v>
      </c>
      <c r="M20" s="120">
        <f t="shared" si="30"/>
        <v>5.0640000000000001</v>
      </c>
      <c r="N20" s="121">
        <f t="shared" si="31"/>
        <v>6.5876521706478591E-2</v>
      </c>
      <c r="O20" s="121">
        <f t="shared" si="32"/>
        <v>1.0869626081568968</v>
      </c>
      <c r="P20" s="220">
        <f t="shared" si="33"/>
        <v>0</v>
      </c>
      <c r="Q20" s="221">
        <f t="shared" si="34"/>
        <v>2</v>
      </c>
      <c r="R20" s="221">
        <f t="shared" si="35"/>
        <v>33</v>
      </c>
      <c r="T20">
        <v>528</v>
      </c>
      <c r="U20">
        <v>6711</v>
      </c>
      <c r="V20" t="s">
        <v>364</v>
      </c>
      <c r="W20">
        <v>3035.9830000000002</v>
      </c>
      <c r="X20">
        <v>968.154</v>
      </c>
      <c r="Y20">
        <v>3.1360000000000001</v>
      </c>
      <c r="Z20">
        <v>5.0640000000000001</v>
      </c>
      <c r="AA20">
        <v>171.99688900000001</v>
      </c>
      <c r="AB20">
        <v>0.42855199999999999</v>
      </c>
      <c r="AC20">
        <v>58.976055000000002</v>
      </c>
      <c r="AD20" s="1">
        <v>296</v>
      </c>
      <c r="AE20">
        <v>2</v>
      </c>
      <c r="AF20">
        <v>33</v>
      </c>
      <c r="AG20">
        <v>61</v>
      </c>
      <c r="AH20">
        <v>17.651382999999999</v>
      </c>
      <c r="AI20">
        <v>0</v>
      </c>
      <c r="AJ20">
        <v>0</v>
      </c>
      <c r="AK20">
        <v>0</v>
      </c>
      <c r="AL20">
        <v>0</v>
      </c>
      <c r="AM20" t="s">
        <v>365</v>
      </c>
      <c r="AN20" t="s">
        <v>506</v>
      </c>
      <c r="AO20">
        <v>2026.597</v>
      </c>
      <c r="AR20" t="s">
        <v>115</v>
      </c>
      <c r="AS20" t="s">
        <v>119</v>
      </c>
      <c r="AT20" t="s">
        <v>228</v>
      </c>
      <c r="AU20" t="s">
        <v>364</v>
      </c>
      <c r="AV20" t="s">
        <v>216</v>
      </c>
      <c r="AW20">
        <v>3</v>
      </c>
      <c r="BB20">
        <v>0.76744172796464893</v>
      </c>
      <c r="BC20" t="s">
        <v>68</v>
      </c>
      <c r="BF20" t="s">
        <v>115</v>
      </c>
      <c r="BG20" t="s">
        <v>119</v>
      </c>
      <c r="BH20" t="s">
        <v>364</v>
      </c>
      <c r="BI20">
        <v>6711</v>
      </c>
      <c r="BJ20">
        <v>3</v>
      </c>
      <c r="BK20" t="s">
        <v>228</v>
      </c>
      <c r="BL20" t="s">
        <v>232</v>
      </c>
      <c r="BM20">
        <v>0.76744172796464893</v>
      </c>
      <c r="BN20" t="s">
        <v>68</v>
      </c>
      <c r="BO20" t="s">
        <v>183</v>
      </c>
      <c r="BP20">
        <v>3035.9830000000002</v>
      </c>
    </row>
    <row r="21" spans="1:68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F</v>
      </c>
      <c r="D21" s="130">
        <f t="shared" si="21"/>
        <v>0.79647058823529415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70바4923</v>
      </c>
      <c r="H21" s="134">
        <f t="shared" si="25"/>
        <v>1</v>
      </c>
      <c r="I21" s="135">
        <f t="shared" si="26"/>
        <v>2321.0320000000002</v>
      </c>
      <c r="J21" s="136">
        <f t="shared" si="27"/>
        <v>5.1874200453538308E-3</v>
      </c>
      <c r="K21" s="136">
        <f t="shared" si="28"/>
        <v>0.34114495134825989</v>
      </c>
      <c r="L21" s="136">
        <f t="shared" si="29"/>
        <v>0.27143098414843053</v>
      </c>
      <c r="M21" s="137">
        <f t="shared" si="30"/>
        <v>8.1349999999999998</v>
      </c>
      <c r="N21" s="138">
        <f t="shared" si="31"/>
        <v>8.616856639632714E-2</v>
      </c>
      <c r="O21" s="138">
        <f t="shared" si="32"/>
        <v>4.5238497358071754</v>
      </c>
      <c r="P21" s="218">
        <f t="shared" si="33"/>
        <v>0</v>
      </c>
      <c r="Q21" s="219">
        <f t="shared" si="34"/>
        <v>2</v>
      </c>
      <c r="R21" s="219">
        <f t="shared" si="35"/>
        <v>105</v>
      </c>
      <c r="T21">
        <v>528</v>
      </c>
      <c r="U21">
        <v>8559</v>
      </c>
      <c r="V21" t="s">
        <v>257</v>
      </c>
      <c r="W21">
        <v>2321.0320000000002</v>
      </c>
      <c r="X21">
        <v>857.06700000000001</v>
      </c>
      <c r="Y21">
        <v>2.7080000000000002</v>
      </c>
      <c r="Z21">
        <v>8.1349999999999998</v>
      </c>
      <c r="AA21">
        <v>153.35021900000001</v>
      </c>
      <c r="AB21">
        <v>0.79549199999999998</v>
      </c>
      <c r="AC21">
        <v>52.314653</v>
      </c>
      <c r="AD21" s="1">
        <v>630</v>
      </c>
      <c r="AE21">
        <v>2</v>
      </c>
      <c r="AF21">
        <v>105</v>
      </c>
      <c r="AG21">
        <v>71</v>
      </c>
      <c r="AH21">
        <v>15.135498</v>
      </c>
      <c r="AI21">
        <v>0</v>
      </c>
      <c r="AJ21">
        <v>0</v>
      </c>
      <c r="AK21">
        <v>0</v>
      </c>
      <c r="AL21">
        <v>0</v>
      </c>
      <c r="AM21" t="s">
        <v>258</v>
      </c>
      <c r="AN21" t="s">
        <v>507</v>
      </c>
      <c r="AO21">
        <v>2321.0320000000002</v>
      </c>
      <c r="AR21" t="s">
        <v>115</v>
      </c>
      <c r="AS21" t="s">
        <v>117</v>
      </c>
      <c r="AT21" t="s">
        <v>214</v>
      </c>
      <c r="AU21" t="s">
        <v>257</v>
      </c>
      <c r="AV21" t="s">
        <v>48</v>
      </c>
      <c r="AW21">
        <v>1</v>
      </c>
      <c r="BB21">
        <v>0.79647058823529415</v>
      </c>
      <c r="BC21" t="s">
        <v>68</v>
      </c>
      <c r="BF21" t="s">
        <v>115</v>
      </c>
      <c r="BG21" t="s">
        <v>117</v>
      </c>
      <c r="BH21" t="s">
        <v>257</v>
      </c>
      <c r="BI21">
        <v>8559</v>
      </c>
      <c r="BJ21">
        <v>1</v>
      </c>
      <c r="BK21" t="s">
        <v>214</v>
      </c>
      <c r="BL21" t="s">
        <v>172</v>
      </c>
      <c r="BM21">
        <v>0.79647058823529415</v>
      </c>
      <c r="BN21" t="s">
        <v>68</v>
      </c>
      <c r="BO21" t="s">
        <v>183</v>
      </c>
      <c r="BP21">
        <v>2321.0320000000002</v>
      </c>
    </row>
    <row r="22" spans="1:68" ht="16.5" x14ac:dyDescent="0.25">
      <c r="A22" s="110" t="str">
        <f t="shared" si="18"/>
        <v>인천교통공사</v>
      </c>
      <c r="B22" s="111" t="str">
        <f t="shared" si="19"/>
        <v>김윤수</v>
      </c>
      <c r="C22" s="112" t="str">
        <f t="shared" si="20"/>
        <v>F</v>
      </c>
      <c r="D22" s="113">
        <f t="shared" si="21"/>
        <v>0.67730261942879311</v>
      </c>
      <c r="E22" s="114">
        <f t="shared" si="22"/>
        <v>6808</v>
      </c>
      <c r="F22" s="115" t="str">
        <f t="shared" si="23"/>
        <v>순환42</v>
      </c>
      <c r="G22" s="116" t="str">
        <f t="shared" si="24"/>
        <v>70바4931</v>
      </c>
      <c r="H22" s="117">
        <f t="shared" si="25"/>
        <v>3</v>
      </c>
      <c r="I22" s="118">
        <f t="shared" si="26"/>
        <v>2428.7950000000001</v>
      </c>
      <c r="J22" s="119">
        <f t="shared" si="27"/>
        <v>6.5338997247358652E-3</v>
      </c>
      <c r="K22" s="119">
        <f t="shared" si="28"/>
        <v>0.37419063782614498</v>
      </c>
      <c r="L22" s="119">
        <f t="shared" si="29"/>
        <v>0.17457216438604328</v>
      </c>
      <c r="M22" s="120">
        <f t="shared" si="30"/>
        <v>7.3979999999999997</v>
      </c>
      <c r="N22" s="121">
        <f t="shared" si="31"/>
        <v>5.5583118377631706</v>
      </c>
      <c r="O22" s="121">
        <f t="shared" si="32"/>
        <v>18.815914887835326</v>
      </c>
      <c r="P22" s="220">
        <f t="shared" si="33"/>
        <v>0</v>
      </c>
      <c r="Q22" s="221">
        <f t="shared" si="34"/>
        <v>135</v>
      </c>
      <c r="R22" s="221">
        <f t="shared" si="35"/>
        <v>457</v>
      </c>
      <c r="T22">
        <v>528</v>
      </c>
      <c r="U22">
        <v>6808</v>
      </c>
      <c r="V22" t="s">
        <v>508</v>
      </c>
      <c r="W22">
        <v>2428.7950000000001</v>
      </c>
      <c r="X22">
        <v>996.22400000000005</v>
      </c>
      <c r="Y22">
        <v>2.4380000000000002</v>
      </c>
      <c r="Z22">
        <v>7.3979999999999997</v>
      </c>
      <c r="AA22">
        <v>154.82438400000001</v>
      </c>
      <c r="AB22">
        <v>1.0116069999999999</v>
      </c>
      <c r="AC22">
        <v>57.933835000000002</v>
      </c>
      <c r="AD22" s="1">
        <v>424</v>
      </c>
      <c r="AE22">
        <v>135</v>
      </c>
      <c r="AF22">
        <v>457</v>
      </c>
      <c r="AG22">
        <v>63</v>
      </c>
      <c r="AH22">
        <v>15.687419</v>
      </c>
      <c r="AI22">
        <v>0</v>
      </c>
      <c r="AJ22">
        <v>0</v>
      </c>
      <c r="AK22">
        <v>0</v>
      </c>
      <c r="AL22">
        <v>0</v>
      </c>
      <c r="AM22" t="s">
        <v>509</v>
      </c>
      <c r="AN22" t="s">
        <v>510</v>
      </c>
      <c r="AO22">
        <v>2241.192</v>
      </c>
      <c r="AR22" t="s">
        <v>115</v>
      </c>
      <c r="AS22" t="s">
        <v>118</v>
      </c>
      <c r="AT22" t="s">
        <v>222</v>
      </c>
      <c r="AU22" t="s">
        <v>508</v>
      </c>
      <c r="AV22" t="s">
        <v>216</v>
      </c>
      <c r="AW22">
        <v>3</v>
      </c>
      <c r="BB22">
        <v>0.67730261942879311</v>
      </c>
      <c r="BC22" t="s">
        <v>68</v>
      </c>
      <c r="BF22" t="s">
        <v>115</v>
      </c>
      <c r="BG22" t="s">
        <v>118</v>
      </c>
      <c r="BH22" t="s">
        <v>508</v>
      </c>
      <c r="BI22">
        <v>6808</v>
      </c>
      <c r="BJ22">
        <v>3</v>
      </c>
      <c r="BK22" t="s">
        <v>222</v>
      </c>
      <c r="BL22" t="s">
        <v>220</v>
      </c>
      <c r="BM22">
        <v>0.67730261942879311</v>
      </c>
      <c r="BN22" t="s">
        <v>68</v>
      </c>
      <c r="BO22" t="s">
        <v>183</v>
      </c>
      <c r="BP22">
        <v>2428.7950000000001</v>
      </c>
    </row>
    <row r="23" spans="1:68" ht="16.5" x14ac:dyDescent="0.25">
      <c r="A23" s="127" t="str">
        <f t="shared" si="18"/>
        <v>인천교통공사</v>
      </c>
      <c r="B23" s="128" t="str">
        <f t="shared" si="19"/>
        <v>김정원</v>
      </c>
      <c r="C23" s="129" t="str">
        <f t="shared" si="20"/>
        <v>F</v>
      </c>
      <c r="D23" s="130">
        <f t="shared" si="21"/>
        <v>0.69999737095155468</v>
      </c>
      <c r="E23" s="131">
        <f t="shared" si="22"/>
        <v>1536</v>
      </c>
      <c r="F23" s="132" t="str">
        <f t="shared" si="23"/>
        <v>순환42</v>
      </c>
      <c r="G23" s="133" t="str">
        <f t="shared" si="24"/>
        <v>70바4935</v>
      </c>
      <c r="H23" s="134">
        <f t="shared" si="25"/>
        <v>4</v>
      </c>
      <c r="I23" s="135">
        <f t="shared" si="26"/>
        <v>2446.364</v>
      </c>
      <c r="J23" s="136">
        <f t="shared" si="27"/>
        <v>1.0124626427480561E-2</v>
      </c>
      <c r="K23" s="136">
        <f t="shared" si="28"/>
        <v>0.34021710730320764</v>
      </c>
      <c r="L23" s="136">
        <f t="shared" si="29"/>
        <v>0.13080637223242331</v>
      </c>
      <c r="M23" s="137">
        <f t="shared" si="30"/>
        <v>6.218</v>
      </c>
      <c r="N23" s="138">
        <f t="shared" si="31"/>
        <v>4.5782230281348157</v>
      </c>
      <c r="O23" s="138">
        <f t="shared" si="32"/>
        <v>30.780374465942106</v>
      </c>
      <c r="P23" s="218">
        <f t="shared" si="33"/>
        <v>0</v>
      </c>
      <c r="Q23" s="219">
        <f t="shared" si="34"/>
        <v>112</v>
      </c>
      <c r="R23" s="219">
        <f t="shared" si="35"/>
        <v>753</v>
      </c>
      <c r="T23">
        <v>528</v>
      </c>
      <c r="U23">
        <v>1536</v>
      </c>
      <c r="V23" t="s">
        <v>259</v>
      </c>
      <c r="W23">
        <v>2446.364</v>
      </c>
      <c r="X23">
        <v>980.00199999999995</v>
      </c>
      <c r="Y23">
        <v>2.496</v>
      </c>
      <c r="Z23">
        <v>6.218</v>
      </c>
      <c r="AA23">
        <v>158.21660299999999</v>
      </c>
      <c r="AB23">
        <v>1.6018840000000001</v>
      </c>
      <c r="AC23">
        <v>53.827995000000001</v>
      </c>
      <c r="AD23" s="1">
        <v>320</v>
      </c>
      <c r="AE23">
        <v>112</v>
      </c>
      <c r="AF23">
        <v>753</v>
      </c>
      <c r="AG23">
        <v>69</v>
      </c>
      <c r="AH23">
        <v>15.462119</v>
      </c>
      <c r="AI23">
        <v>0</v>
      </c>
      <c r="AJ23">
        <v>0</v>
      </c>
      <c r="AK23">
        <v>0</v>
      </c>
      <c r="AL23">
        <v>0</v>
      </c>
      <c r="AM23" t="s">
        <v>260</v>
      </c>
      <c r="AN23" t="s">
        <v>511</v>
      </c>
      <c r="AO23">
        <v>2092.8809999999999</v>
      </c>
      <c r="AR23" t="s">
        <v>115</v>
      </c>
      <c r="AS23" t="s">
        <v>118</v>
      </c>
      <c r="AT23" t="s">
        <v>226</v>
      </c>
      <c r="AU23" t="s">
        <v>259</v>
      </c>
      <c r="AV23" t="s">
        <v>216</v>
      </c>
      <c r="AW23">
        <v>4</v>
      </c>
      <c r="BB23">
        <v>0.69999737095155468</v>
      </c>
      <c r="BC23" t="s">
        <v>68</v>
      </c>
      <c r="BF23" t="s">
        <v>115</v>
      </c>
      <c r="BG23" t="s">
        <v>118</v>
      </c>
      <c r="BH23" t="s">
        <v>259</v>
      </c>
      <c r="BI23">
        <v>1536</v>
      </c>
      <c r="BJ23">
        <v>4</v>
      </c>
      <c r="BK23" t="s">
        <v>226</v>
      </c>
      <c r="BL23" t="s">
        <v>219</v>
      </c>
      <c r="BM23">
        <v>0.69999737095155468</v>
      </c>
      <c r="BN23" t="s">
        <v>68</v>
      </c>
      <c r="BO23" t="s">
        <v>183</v>
      </c>
      <c r="BP23">
        <v>2446.364</v>
      </c>
    </row>
    <row r="24" spans="1:68" ht="16.5" x14ac:dyDescent="0.25">
      <c r="A24" s="110" t="str">
        <f t="shared" si="18"/>
        <v>인천교통공사</v>
      </c>
      <c r="B24" s="111" t="str">
        <f t="shared" si="19"/>
        <v>김종민</v>
      </c>
      <c r="C24" s="112" t="str">
        <f t="shared" si="20"/>
        <v>F</v>
      </c>
      <c r="D24" s="113">
        <f t="shared" si="21"/>
        <v>0.70106436217747248</v>
      </c>
      <c r="E24" s="114">
        <f t="shared" si="22"/>
        <v>1406</v>
      </c>
      <c r="F24" s="115" t="str">
        <f t="shared" si="23"/>
        <v>63</v>
      </c>
      <c r="G24" s="116" t="str">
        <f t="shared" si="24"/>
        <v>70바4904</v>
      </c>
      <c r="H24" s="117">
        <f t="shared" si="25"/>
        <v>3</v>
      </c>
      <c r="I24" s="118">
        <f t="shared" si="26"/>
        <v>2746.0460000000003</v>
      </c>
      <c r="J24" s="119">
        <f t="shared" si="27"/>
        <v>1.602278771021572E-2</v>
      </c>
      <c r="K24" s="119">
        <f t="shared" si="28"/>
        <v>0.34816488904343718</v>
      </c>
      <c r="L24" s="119">
        <f t="shared" si="29"/>
        <v>0.18317245960191489</v>
      </c>
      <c r="M24" s="120">
        <f t="shared" si="30"/>
        <v>12.638</v>
      </c>
      <c r="N24" s="121">
        <v>19</v>
      </c>
      <c r="O24" s="121">
        <v>80</v>
      </c>
      <c r="P24" s="220">
        <f t="shared" si="33"/>
        <v>1</v>
      </c>
      <c r="Q24" s="221">
        <f t="shared" si="34"/>
        <v>19</v>
      </c>
      <c r="R24" s="221">
        <f t="shared" si="35"/>
        <v>114</v>
      </c>
      <c r="T24">
        <v>528</v>
      </c>
      <c r="U24">
        <v>1406</v>
      </c>
      <c r="V24" t="s">
        <v>436</v>
      </c>
      <c r="W24">
        <v>2746.0459999999998</v>
      </c>
      <c r="X24">
        <v>1088.2819999999999</v>
      </c>
      <c r="Y24">
        <v>2.5230000000000001</v>
      </c>
      <c r="Z24">
        <v>12.638</v>
      </c>
      <c r="AA24">
        <v>149.470744</v>
      </c>
      <c r="AB24">
        <v>2.3949379999999998</v>
      </c>
      <c r="AC24">
        <v>52.040464999999998</v>
      </c>
      <c r="AD24" s="1">
        <v>503</v>
      </c>
      <c r="AE24">
        <v>19</v>
      </c>
      <c r="AF24">
        <v>114</v>
      </c>
      <c r="AG24">
        <v>85</v>
      </c>
      <c r="AH24">
        <v>18.371794999999999</v>
      </c>
      <c r="AI24">
        <v>1636.3</v>
      </c>
      <c r="AJ24">
        <v>17.600000000000001</v>
      </c>
      <c r="AK24">
        <v>1</v>
      </c>
      <c r="AL24">
        <v>129</v>
      </c>
      <c r="AM24" t="s">
        <v>437</v>
      </c>
      <c r="AN24" t="s">
        <v>512</v>
      </c>
      <c r="AO24">
        <v>2489.3890000000001</v>
      </c>
      <c r="AR24" t="s">
        <v>115</v>
      </c>
      <c r="AS24" t="s">
        <v>116</v>
      </c>
      <c r="AT24" t="s">
        <v>193</v>
      </c>
      <c r="AU24" t="s">
        <v>436</v>
      </c>
      <c r="AV24" t="s">
        <v>48</v>
      </c>
      <c r="AW24">
        <v>3</v>
      </c>
      <c r="BB24">
        <v>0.70106436217747248</v>
      </c>
      <c r="BC24" t="s">
        <v>68</v>
      </c>
      <c r="BF24" t="s">
        <v>115</v>
      </c>
      <c r="BG24" t="s">
        <v>116</v>
      </c>
      <c r="BH24" t="s">
        <v>436</v>
      </c>
      <c r="BI24">
        <v>1406</v>
      </c>
      <c r="BJ24">
        <v>3</v>
      </c>
      <c r="BK24" t="s">
        <v>193</v>
      </c>
      <c r="BL24" t="s">
        <v>207</v>
      </c>
      <c r="BM24">
        <v>0.70106436217747248</v>
      </c>
      <c r="BN24" t="s">
        <v>68</v>
      </c>
      <c r="BO24" t="s">
        <v>183</v>
      </c>
      <c r="BP24">
        <v>2746.0460000000003</v>
      </c>
    </row>
    <row r="25" spans="1:68" ht="16.5" x14ac:dyDescent="0.25">
      <c r="A25" s="127" t="str">
        <f t="shared" si="18"/>
        <v>인천교통공사</v>
      </c>
      <c r="B25" s="128" t="str">
        <f t="shared" si="19"/>
        <v>김종원</v>
      </c>
      <c r="C25" s="129" t="str">
        <f t="shared" si="20"/>
        <v>C</v>
      </c>
      <c r="D25" s="130">
        <f t="shared" si="21"/>
        <v>0.87439936685790121</v>
      </c>
      <c r="E25" s="131">
        <f t="shared" si="22"/>
        <v>658</v>
      </c>
      <c r="F25" s="132" t="str">
        <f t="shared" si="23"/>
        <v>63</v>
      </c>
      <c r="G25" s="133" t="str">
        <f t="shared" si="24"/>
        <v>70바4909</v>
      </c>
      <c r="H25" s="134">
        <f t="shared" si="25"/>
        <v>4</v>
      </c>
      <c r="I25" s="135">
        <f t="shared" si="26"/>
        <v>2747.9349999999999</v>
      </c>
      <c r="J25" s="136">
        <f t="shared" si="27"/>
        <v>1.601895040655269E-3</v>
      </c>
      <c r="K25" s="136">
        <f t="shared" si="28"/>
        <v>0.33718458010487556</v>
      </c>
      <c r="L25" s="136">
        <f t="shared" si="29"/>
        <v>4.3669155201997135E-2</v>
      </c>
      <c r="M25" s="137">
        <f t="shared" si="30"/>
        <v>7.9649999999999999</v>
      </c>
      <c r="N25" s="138">
        <f t="shared" si="31"/>
        <v>0.2183457760099857</v>
      </c>
      <c r="O25" s="138">
        <f t="shared" si="32"/>
        <v>3.6027053041647639</v>
      </c>
      <c r="P25" s="218">
        <f t="shared" si="33"/>
        <v>0</v>
      </c>
      <c r="Q25" s="219">
        <f t="shared" si="34"/>
        <v>6</v>
      </c>
      <c r="R25" s="219">
        <f t="shared" si="35"/>
        <v>99</v>
      </c>
      <c r="T25">
        <v>528</v>
      </c>
      <c r="U25">
        <v>658</v>
      </c>
      <c r="V25" t="s">
        <v>261</v>
      </c>
      <c r="W25">
        <v>2747.9349999999999</v>
      </c>
      <c r="X25">
        <v>873.03300000000002</v>
      </c>
      <c r="Y25">
        <v>3.1480000000000001</v>
      </c>
      <c r="Z25">
        <v>7.9649999999999999</v>
      </c>
      <c r="AA25">
        <v>156.21997300000001</v>
      </c>
      <c r="AB25">
        <v>0.25024800000000003</v>
      </c>
      <c r="AC25">
        <v>52.674965999999998</v>
      </c>
      <c r="AD25" s="1">
        <v>120</v>
      </c>
      <c r="AE25">
        <v>6</v>
      </c>
      <c r="AF25">
        <v>99</v>
      </c>
      <c r="AG25">
        <v>74</v>
      </c>
      <c r="AH25">
        <v>17.590164000000001</v>
      </c>
      <c r="AI25">
        <v>702.3</v>
      </c>
      <c r="AJ25">
        <v>0</v>
      </c>
      <c r="AK25">
        <v>0</v>
      </c>
      <c r="AL25">
        <v>0</v>
      </c>
      <c r="AM25" t="s">
        <v>262</v>
      </c>
      <c r="AN25" t="s">
        <v>513</v>
      </c>
      <c r="AO25">
        <v>2295.6190000000001</v>
      </c>
      <c r="AR25" t="s">
        <v>115</v>
      </c>
      <c r="AS25" t="s">
        <v>116</v>
      </c>
      <c r="AT25" t="s">
        <v>199</v>
      </c>
      <c r="AU25" t="s">
        <v>261</v>
      </c>
      <c r="AV25" t="s">
        <v>48</v>
      </c>
      <c r="AW25">
        <v>4</v>
      </c>
      <c r="BB25">
        <v>0.87439936685790121</v>
      </c>
      <c r="BC25" t="s">
        <v>67</v>
      </c>
      <c r="BF25" t="s">
        <v>115</v>
      </c>
      <c r="BG25" t="s">
        <v>116</v>
      </c>
      <c r="BH25" t="s">
        <v>261</v>
      </c>
      <c r="BI25">
        <v>658</v>
      </c>
      <c r="BJ25">
        <v>4</v>
      </c>
      <c r="BK25" t="s">
        <v>199</v>
      </c>
      <c r="BL25" t="s">
        <v>208</v>
      </c>
      <c r="BM25">
        <v>0.87439936685790121</v>
      </c>
      <c r="BN25" t="s">
        <v>67</v>
      </c>
      <c r="BO25" t="s">
        <v>173</v>
      </c>
      <c r="BP25">
        <v>2747.9349999999999</v>
      </c>
    </row>
    <row r="26" spans="1:68" ht="16.5" x14ac:dyDescent="0.25">
      <c r="A26" s="110" t="str">
        <f t="shared" si="18"/>
        <v>인천교통공사</v>
      </c>
      <c r="B26" s="111" t="str">
        <f t="shared" si="19"/>
        <v>김종호</v>
      </c>
      <c r="C26" s="112" t="str">
        <f t="shared" si="20"/>
        <v>D</v>
      </c>
      <c r="D26" s="113">
        <f t="shared" si="21"/>
        <v>0.80652168508386524</v>
      </c>
      <c r="E26" s="114">
        <f t="shared" si="22"/>
        <v>4156</v>
      </c>
      <c r="F26" s="115" t="str">
        <f t="shared" si="23"/>
        <v>63</v>
      </c>
      <c r="G26" s="116" t="str">
        <f t="shared" si="24"/>
        <v>70바4906</v>
      </c>
      <c r="H26" s="117">
        <f t="shared" si="25"/>
        <v>5</v>
      </c>
      <c r="I26" s="118">
        <f t="shared" si="26"/>
        <v>2537.4689999999996</v>
      </c>
      <c r="J26" s="119">
        <f t="shared" si="27"/>
        <v>3.3928611785222118E-3</v>
      </c>
      <c r="K26" s="119">
        <f t="shared" si="28"/>
        <v>0.34665362087057516</v>
      </c>
      <c r="L26" s="119">
        <f t="shared" si="29"/>
        <v>0.19822902269939063</v>
      </c>
      <c r="M26" s="120">
        <f t="shared" si="30"/>
        <v>9.2859999999999996</v>
      </c>
      <c r="N26" s="121">
        <f t="shared" si="31"/>
        <v>0.11822804534754908</v>
      </c>
      <c r="O26" s="121">
        <f t="shared" si="32"/>
        <v>6.4237237972168328</v>
      </c>
      <c r="P26" s="220">
        <f t="shared" si="33"/>
        <v>0</v>
      </c>
      <c r="Q26" s="221">
        <f t="shared" si="34"/>
        <v>3</v>
      </c>
      <c r="R26" s="221">
        <f t="shared" si="35"/>
        <v>163</v>
      </c>
      <c r="T26">
        <v>528</v>
      </c>
      <c r="U26">
        <v>4156</v>
      </c>
      <c r="V26" t="s">
        <v>263</v>
      </c>
      <c r="W26">
        <v>2537.4690000000001</v>
      </c>
      <c r="X26">
        <v>870.39</v>
      </c>
      <c r="Y26">
        <v>2.915</v>
      </c>
      <c r="Z26">
        <v>9.2859999999999996</v>
      </c>
      <c r="AA26">
        <v>140.222949</v>
      </c>
      <c r="AB26">
        <v>0.47575699999999999</v>
      </c>
      <c r="AC26">
        <v>48.608792999999999</v>
      </c>
      <c r="AD26" s="1">
        <v>503</v>
      </c>
      <c r="AE26">
        <v>3</v>
      </c>
      <c r="AF26">
        <v>163</v>
      </c>
      <c r="AG26">
        <v>77</v>
      </c>
      <c r="AH26">
        <v>18.095960000000002</v>
      </c>
      <c r="AI26">
        <v>111.5</v>
      </c>
      <c r="AJ26">
        <v>0</v>
      </c>
      <c r="AK26">
        <v>0</v>
      </c>
      <c r="AL26">
        <v>0</v>
      </c>
      <c r="AM26" t="s">
        <v>264</v>
      </c>
      <c r="AN26" t="s">
        <v>514</v>
      </c>
      <c r="AO26">
        <v>1907.66</v>
      </c>
      <c r="AR26" t="s">
        <v>115</v>
      </c>
      <c r="AS26" t="s">
        <v>116</v>
      </c>
      <c r="AT26" t="s">
        <v>400</v>
      </c>
      <c r="AU26" t="s">
        <v>263</v>
      </c>
      <c r="AV26" t="s">
        <v>48</v>
      </c>
      <c r="AW26">
        <v>5</v>
      </c>
      <c r="BB26">
        <v>0.80652168508386524</v>
      </c>
      <c r="BC26" t="s">
        <v>66</v>
      </c>
      <c r="BF26" t="s">
        <v>115</v>
      </c>
      <c r="BG26" t="s">
        <v>116</v>
      </c>
      <c r="BH26" t="s">
        <v>263</v>
      </c>
      <c r="BI26">
        <v>4156</v>
      </c>
      <c r="BJ26">
        <v>5</v>
      </c>
      <c r="BK26" t="s">
        <v>400</v>
      </c>
      <c r="BL26" t="s">
        <v>236</v>
      </c>
      <c r="BM26">
        <v>0.80652168508386524</v>
      </c>
      <c r="BN26" t="s">
        <v>66</v>
      </c>
      <c r="BO26" t="s">
        <v>174</v>
      </c>
      <c r="BP26">
        <v>2537.4689999999996</v>
      </c>
    </row>
    <row r="27" spans="1:68" ht="16.5" x14ac:dyDescent="0.25">
      <c r="A27" s="127" t="str">
        <f t="shared" si="18"/>
        <v>인천교통공사</v>
      </c>
      <c r="B27" s="128" t="str">
        <f t="shared" si="19"/>
        <v>김주석</v>
      </c>
      <c r="C27" s="129" t="str">
        <f t="shared" si="20"/>
        <v>F</v>
      </c>
      <c r="D27" s="130">
        <f t="shared" si="21"/>
        <v>0.77861890529868993</v>
      </c>
      <c r="E27" s="131">
        <f t="shared" si="22"/>
        <v>776</v>
      </c>
      <c r="F27" s="132" t="str">
        <f t="shared" si="23"/>
        <v>순환41</v>
      </c>
      <c r="G27" s="133" t="str">
        <f t="shared" si="24"/>
        <v>70바4924</v>
      </c>
      <c r="H27" s="134">
        <f t="shared" si="25"/>
        <v>7</v>
      </c>
      <c r="I27" s="135">
        <f t="shared" si="26"/>
        <v>2328.7950000000001</v>
      </c>
      <c r="J27" s="136">
        <f t="shared" si="27"/>
        <v>8.2868718876946603E-3</v>
      </c>
      <c r="K27" s="136">
        <f t="shared" si="28"/>
        <v>0.33509621144735063</v>
      </c>
      <c r="L27" s="136">
        <f t="shared" si="29"/>
        <v>0.16660977028892623</v>
      </c>
      <c r="M27" s="137">
        <f t="shared" si="30"/>
        <v>6.5590000000000002</v>
      </c>
      <c r="N27" s="138">
        <f t="shared" si="31"/>
        <v>0</v>
      </c>
      <c r="O27" s="138">
        <f t="shared" si="32"/>
        <v>27.782608602302908</v>
      </c>
      <c r="P27" s="218">
        <f t="shared" si="33"/>
        <v>0</v>
      </c>
      <c r="Q27" s="219">
        <f t="shared" si="34"/>
        <v>0</v>
      </c>
      <c r="R27" s="219">
        <f t="shared" si="35"/>
        <v>647</v>
      </c>
      <c r="T27">
        <v>528</v>
      </c>
      <c r="U27">
        <v>776</v>
      </c>
      <c r="V27" t="s">
        <v>379</v>
      </c>
      <c r="W27">
        <v>2328.7950000000001</v>
      </c>
      <c r="X27">
        <v>902.77</v>
      </c>
      <c r="Y27">
        <v>2.58</v>
      </c>
      <c r="Z27">
        <v>6.5590000000000002</v>
      </c>
      <c r="AA27">
        <v>147.883546</v>
      </c>
      <c r="AB27">
        <v>1.225492</v>
      </c>
      <c r="AC27">
        <v>49.555216000000001</v>
      </c>
      <c r="AD27" s="1">
        <v>388</v>
      </c>
      <c r="AE27">
        <v>0</v>
      </c>
      <c r="AF27">
        <v>647</v>
      </c>
      <c r="AG27">
        <v>67</v>
      </c>
      <c r="AH27">
        <v>15.747491999999999</v>
      </c>
      <c r="AI27">
        <v>22.3</v>
      </c>
      <c r="AJ27">
        <v>0</v>
      </c>
      <c r="AK27">
        <v>0</v>
      </c>
      <c r="AL27">
        <v>0</v>
      </c>
      <c r="AM27" t="s">
        <v>380</v>
      </c>
      <c r="AN27" t="s">
        <v>515</v>
      </c>
      <c r="AO27">
        <v>1438.9280000000001</v>
      </c>
      <c r="AR27" t="s">
        <v>115</v>
      </c>
      <c r="AS27" t="s">
        <v>117</v>
      </c>
      <c r="AT27" t="s">
        <v>215</v>
      </c>
      <c r="AU27" t="s">
        <v>379</v>
      </c>
      <c r="AV27" t="s">
        <v>216</v>
      </c>
      <c r="AW27">
        <v>7</v>
      </c>
      <c r="BB27">
        <v>0.77861890529868993</v>
      </c>
      <c r="BC27" t="s">
        <v>68</v>
      </c>
      <c r="BF27" t="s">
        <v>115</v>
      </c>
      <c r="BG27" t="s">
        <v>117</v>
      </c>
      <c r="BH27" t="s">
        <v>379</v>
      </c>
      <c r="BI27">
        <v>776</v>
      </c>
      <c r="BJ27">
        <v>7</v>
      </c>
      <c r="BK27" t="s">
        <v>215</v>
      </c>
      <c r="BL27" t="s">
        <v>212</v>
      </c>
      <c r="BM27">
        <v>0.77861890529868993</v>
      </c>
      <c r="BN27" t="s">
        <v>68</v>
      </c>
      <c r="BO27" t="s">
        <v>183</v>
      </c>
      <c r="BP27">
        <v>2328.7950000000001</v>
      </c>
    </row>
    <row r="28" spans="1:68" ht="16.5" x14ac:dyDescent="0.25">
      <c r="A28" s="110" t="str">
        <f t="shared" si="18"/>
        <v>인천교통공사</v>
      </c>
      <c r="B28" s="111" t="str">
        <f t="shared" si="19"/>
        <v>김주영</v>
      </c>
      <c r="C28" s="112" t="str">
        <f t="shared" si="20"/>
        <v>B</v>
      </c>
      <c r="D28" s="113">
        <f t="shared" si="21"/>
        <v>0.91861940203265957</v>
      </c>
      <c r="E28" s="114">
        <f t="shared" si="22"/>
        <v>6969</v>
      </c>
      <c r="F28" s="115" t="str">
        <f t="shared" si="23"/>
        <v>순환41</v>
      </c>
      <c r="G28" s="116" t="str">
        <f t="shared" si="24"/>
        <v>70바4921</v>
      </c>
      <c r="H28" s="117">
        <f t="shared" si="25"/>
        <v>5</v>
      </c>
      <c r="I28" s="118">
        <f t="shared" si="26"/>
        <v>2414.7009999999996</v>
      </c>
      <c r="J28" s="119">
        <f t="shared" si="27"/>
        <v>5.5403379702136041E-3</v>
      </c>
      <c r="K28" s="119">
        <f t="shared" si="28"/>
        <v>0.30510923401854972</v>
      </c>
      <c r="L28" s="119">
        <f t="shared" si="29"/>
        <v>0.14950091129295098</v>
      </c>
      <c r="M28" s="120">
        <f t="shared" si="30"/>
        <v>4.8499999999999996</v>
      </c>
      <c r="N28" s="121">
        <f t="shared" si="31"/>
        <v>0</v>
      </c>
      <c r="O28" s="121">
        <f t="shared" si="32"/>
        <v>3.3130395854393568</v>
      </c>
      <c r="P28" s="220">
        <f t="shared" si="33"/>
        <v>0</v>
      </c>
      <c r="Q28" s="221">
        <f t="shared" si="34"/>
        <v>0</v>
      </c>
      <c r="R28" s="221">
        <f t="shared" si="35"/>
        <v>80</v>
      </c>
      <c r="T28">
        <v>528</v>
      </c>
      <c r="U28">
        <v>6969</v>
      </c>
      <c r="V28" t="s">
        <v>265</v>
      </c>
      <c r="W28">
        <v>2414.701</v>
      </c>
      <c r="X28">
        <v>777.01</v>
      </c>
      <c r="Y28">
        <v>3.1080000000000001</v>
      </c>
      <c r="Z28">
        <v>4.8499999999999996</v>
      </c>
      <c r="AA28">
        <v>156.91714200000001</v>
      </c>
      <c r="AB28">
        <v>0.86937399999999998</v>
      </c>
      <c r="AC28">
        <v>47.876868999999999</v>
      </c>
      <c r="AD28" s="1">
        <v>361</v>
      </c>
      <c r="AE28">
        <v>0</v>
      </c>
      <c r="AF28">
        <v>80</v>
      </c>
      <c r="AG28">
        <v>71</v>
      </c>
      <c r="AH28">
        <v>15.388382</v>
      </c>
      <c r="AI28">
        <v>1.3</v>
      </c>
      <c r="AJ28">
        <v>0</v>
      </c>
      <c r="AK28">
        <v>0</v>
      </c>
      <c r="AL28">
        <v>0</v>
      </c>
      <c r="AM28" t="s">
        <v>266</v>
      </c>
      <c r="AN28" t="s">
        <v>516</v>
      </c>
      <c r="AO28">
        <v>1905.7349999999999</v>
      </c>
      <c r="AR28" t="s">
        <v>115</v>
      </c>
      <c r="AS28" t="s">
        <v>117</v>
      </c>
      <c r="AT28" t="s">
        <v>212</v>
      </c>
      <c r="AU28" t="s">
        <v>265</v>
      </c>
      <c r="AV28" t="s">
        <v>48</v>
      </c>
      <c r="AW28">
        <v>5</v>
      </c>
      <c r="BB28">
        <v>0.91861940203265957</v>
      </c>
      <c r="BC28" t="s">
        <v>430</v>
      </c>
      <c r="BF28" t="s">
        <v>115</v>
      </c>
      <c r="BG28" t="s">
        <v>117</v>
      </c>
      <c r="BH28" t="s">
        <v>265</v>
      </c>
      <c r="BI28">
        <v>6969</v>
      </c>
      <c r="BJ28">
        <v>5</v>
      </c>
      <c r="BK28" t="s">
        <v>212</v>
      </c>
      <c r="BL28" t="s">
        <v>217</v>
      </c>
      <c r="BM28">
        <v>0.91861940203265957</v>
      </c>
      <c r="BN28" t="s">
        <v>430</v>
      </c>
      <c r="BO28" t="s">
        <v>431</v>
      </c>
      <c r="BP28">
        <v>2414.7009999999996</v>
      </c>
    </row>
    <row r="29" spans="1:68" ht="16.5" x14ac:dyDescent="0.25">
      <c r="A29" s="127" t="str">
        <f t="shared" si="18"/>
        <v>인천교통공사</v>
      </c>
      <c r="B29" s="128" t="str">
        <f t="shared" si="19"/>
        <v>김창연</v>
      </c>
      <c r="C29" s="129" t="str">
        <f t="shared" si="20"/>
        <v>F</v>
      </c>
      <c r="D29" s="130">
        <f t="shared" si="21"/>
        <v>0.79550579543593969</v>
      </c>
      <c r="E29" s="131">
        <f t="shared" si="22"/>
        <v>4618</v>
      </c>
      <c r="F29" s="132" t="str">
        <f t="shared" si="23"/>
        <v>63</v>
      </c>
      <c r="G29" s="133" t="str">
        <f t="shared" si="24"/>
        <v>70바4908</v>
      </c>
      <c r="H29" s="134">
        <f t="shared" si="25"/>
        <v>3</v>
      </c>
      <c r="I29" s="135">
        <f t="shared" si="26"/>
        <v>2653.9859999999999</v>
      </c>
      <c r="J29" s="136">
        <f t="shared" si="27"/>
        <v>2.7040591234246481E-3</v>
      </c>
      <c r="K29" s="136">
        <f t="shared" si="28"/>
        <v>0.34679386384924327</v>
      </c>
      <c r="L29" s="136">
        <f t="shared" si="29"/>
        <v>0.30444772504451795</v>
      </c>
      <c r="M29" s="137">
        <f t="shared" si="30"/>
        <v>8.3439999999999994</v>
      </c>
      <c r="N29" s="138">
        <f t="shared" si="31"/>
        <v>0.1883958694582413</v>
      </c>
      <c r="O29" s="138">
        <f t="shared" si="32"/>
        <v>6.1793845182303153</v>
      </c>
      <c r="P29" s="218">
        <f t="shared" si="33"/>
        <v>1</v>
      </c>
      <c r="Q29" s="219">
        <f t="shared" si="34"/>
        <v>5</v>
      </c>
      <c r="R29" s="219">
        <f t="shared" si="35"/>
        <v>164</v>
      </c>
      <c r="T29">
        <v>528</v>
      </c>
      <c r="U29">
        <v>4618</v>
      </c>
      <c r="V29" t="s">
        <v>267</v>
      </c>
      <c r="W29">
        <v>2653.9859999999999</v>
      </c>
      <c r="X29">
        <v>920.47699999999998</v>
      </c>
      <c r="Y29">
        <v>2.883</v>
      </c>
      <c r="Z29">
        <v>8.3439999999999994</v>
      </c>
      <c r="AA29">
        <v>153.456334</v>
      </c>
      <c r="AB29">
        <v>0.41495500000000002</v>
      </c>
      <c r="AC29">
        <v>53.217714999999998</v>
      </c>
      <c r="AD29" s="1">
        <v>808</v>
      </c>
      <c r="AE29">
        <v>5</v>
      </c>
      <c r="AF29">
        <v>164</v>
      </c>
      <c r="AG29">
        <v>72</v>
      </c>
      <c r="AH29">
        <v>17.294730000000001</v>
      </c>
      <c r="AI29">
        <v>198.9</v>
      </c>
      <c r="AJ29">
        <v>0</v>
      </c>
      <c r="AK29">
        <v>1</v>
      </c>
      <c r="AL29">
        <v>282</v>
      </c>
      <c r="AM29" t="s">
        <v>268</v>
      </c>
      <c r="AN29" t="s">
        <v>517</v>
      </c>
      <c r="AO29">
        <v>2015.134</v>
      </c>
      <c r="AR29" t="s">
        <v>115</v>
      </c>
      <c r="AS29" t="s">
        <v>116</v>
      </c>
      <c r="AT29" t="s">
        <v>198</v>
      </c>
      <c r="AU29" t="s">
        <v>267</v>
      </c>
      <c r="AV29" t="s">
        <v>48</v>
      </c>
      <c r="AW29">
        <v>3</v>
      </c>
      <c r="BB29">
        <v>0.79550579543593969</v>
      </c>
      <c r="BC29" t="s">
        <v>68</v>
      </c>
      <c r="BF29" t="s">
        <v>115</v>
      </c>
      <c r="BG29" t="s">
        <v>116</v>
      </c>
      <c r="BH29" t="s">
        <v>267</v>
      </c>
      <c r="BI29">
        <v>4618</v>
      </c>
      <c r="BJ29">
        <v>3</v>
      </c>
      <c r="BK29" t="s">
        <v>198</v>
      </c>
      <c r="BL29" t="s">
        <v>236</v>
      </c>
      <c r="BM29">
        <v>0.79550579543593969</v>
      </c>
      <c r="BN29" t="s">
        <v>68</v>
      </c>
      <c r="BO29" t="s">
        <v>183</v>
      </c>
      <c r="BP29">
        <v>2653.9859999999999</v>
      </c>
    </row>
    <row r="30" spans="1:68" ht="16.5" x14ac:dyDescent="0.25">
      <c r="A30" s="110" t="str">
        <f t="shared" si="18"/>
        <v>인천교통공사</v>
      </c>
      <c r="B30" s="111" t="str">
        <f t="shared" si="19"/>
        <v>김헌식</v>
      </c>
      <c r="C30" s="112" t="str">
        <f t="shared" si="20"/>
        <v>F</v>
      </c>
      <c r="D30" s="113">
        <f t="shared" si="21"/>
        <v>0.79995468705534845</v>
      </c>
      <c r="E30" s="114">
        <f t="shared" si="22"/>
        <v>1679</v>
      </c>
      <c r="F30" s="115" t="str">
        <f t="shared" si="23"/>
        <v>63</v>
      </c>
      <c r="G30" s="116" t="str">
        <f t="shared" si="24"/>
        <v>70바4904</v>
      </c>
      <c r="H30" s="117">
        <f t="shared" si="25"/>
        <v>10</v>
      </c>
      <c r="I30" s="118">
        <f t="shared" si="26"/>
        <v>2643.6889999999999</v>
      </c>
      <c r="J30" s="119">
        <f t="shared" si="27"/>
        <v>2.4949766148875895E-3</v>
      </c>
      <c r="K30" s="119">
        <f t="shared" si="28"/>
        <v>0.355013028351648</v>
      </c>
      <c r="L30" s="119">
        <f t="shared" si="29"/>
        <v>0.14373854110676407</v>
      </c>
      <c r="M30" s="120">
        <f t="shared" si="30"/>
        <v>9.1</v>
      </c>
      <c r="N30" s="121">
        <f t="shared" si="31"/>
        <v>0.34043338683180968</v>
      </c>
      <c r="O30" s="121">
        <f t="shared" si="32"/>
        <v>24.662507579371098</v>
      </c>
      <c r="P30" s="220">
        <f t="shared" si="33"/>
        <v>1</v>
      </c>
      <c r="Q30" s="221">
        <f t="shared" si="34"/>
        <v>9</v>
      </c>
      <c r="R30" s="221">
        <f t="shared" si="35"/>
        <v>652</v>
      </c>
      <c r="T30">
        <v>528</v>
      </c>
      <c r="U30">
        <v>1679</v>
      </c>
      <c r="V30" t="s">
        <v>381</v>
      </c>
      <c r="W30">
        <v>2643.6889999999999</v>
      </c>
      <c r="X30">
        <v>916.36</v>
      </c>
      <c r="Y30">
        <v>2.8849999999999998</v>
      </c>
      <c r="Z30">
        <v>9.1</v>
      </c>
      <c r="AA30">
        <v>153.73049900000001</v>
      </c>
      <c r="AB30">
        <v>0.38355400000000001</v>
      </c>
      <c r="AC30">
        <v>54.576329999999999</v>
      </c>
      <c r="AD30" s="1">
        <v>380</v>
      </c>
      <c r="AE30">
        <v>9</v>
      </c>
      <c r="AF30">
        <v>652</v>
      </c>
      <c r="AG30">
        <v>74</v>
      </c>
      <c r="AH30">
        <v>17.196905999999998</v>
      </c>
      <c r="AI30">
        <v>515.4</v>
      </c>
      <c r="AJ30">
        <v>0</v>
      </c>
      <c r="AK30">
        <v>1</v>
      </c>
      <c r="AL30">
        <v>32</v>
      </c>
      <c r="AM30" t="s">
        <v>382</v>
      </c>
      <c r="AN30" t="s">
        <v>518</v>
      </c>
      <c r="AO30">
        <v>537.79</v>
      </c>
      <c r="AR30" t="s">
        <v>115</v>
      </c>
      <c r="AS30" t="s">
        <v>116</v>
      </c>
      <c r="AT30" t="s">
        <v>193</v>
      </c>
      <c r="AU30" t="s">
        <v>381</v>
      </c>
      <c r="AV30" t="s">
        <v>48</v>
      </c>
      <c r="AW30">
        <v>10</v>
      </c>
      <c r="BB30">
        <v>0.79995468705534845</v>
      </c>
      <c r="BC30" t="s">
        <v>68</v>
      </c>
      <c r="BF30" t="s">
        <v>115</v>
      </c>
      <c r="BG30" t="s">
        <v>116</v>
      </c>
      <c r="BH30" t="s">
        <v>381</v>
      </c>
      <c r="BI30">
        <v>1679</v>
      </c>
      <c r="BJ30">
        <v>10</v>
      </c>
      <c r="BK30" t="s">
        <v>193</v>
      </c>
      <c r="BL30" t="s">
        <v>209</v>
      </c>
      <c r="BM30">
        <v>0.79995468705534845</v>
      </c>
      <c r="BN30" t="s">
        <v>68</v>
      </c>
      <c r="BO30" t="s">
        <v>183</v>
      </c>
      <c r="BP30">
        <v>2643.6889999999999</v>
      </c>
    </row>
    <row r="31" spans="1:68" ht="16.5" x14ac:dyDescent="0.25">
      <c r="A31" s="127" t="str">
        <f t="shared" si="18"/>
        <v>인천교통공사</v>
      </c>
      <c r="B31" s="128" t="str">
        <f t="shared" si="19"/>
        <v>김형근</v>
      </c>
      <c r="C31" s="129" t="str">
        <f t="shared" si="20"/>
        <v>F</v>
      </c>
      <c r="D31" s="130">
        <f t="shared" si="21"/>
        <v>0.77120439473108271</v>
      </c>
      <c r="E31" s="131">
        <f t="shared" si="22"/>
        <v>3134</v>
      </c>
      <c r="F31" s="132" t="str">
        <f t="shared" si="23"/>
        <v>63</v>
      </c>
      <c r="G31" s="133" t="str">
        <f t="shared" si="24"/>
        <v>70바4910</v>
      </c>
      <c r="H31" s="134">
        <f t="shared" si="25"/>
        <v>5</v>
      </c>
      <c r="I31" s="135">
        <f t="shared" si="26"/>
        <v>2790.799</v>
      </c>
      <c r="J31" s="136">
        <f t="shared" si="27"/>
        <v>8.606943201771626E-3</v>
      </c>
      <c r="K31" s="136">
        <f t="shared" si="28"/>
        <v>0.36333059325856654</v>
      </c>
      <c r="L31" s="136">
        <f t="shared" si="29"/>
        <v>0.22036699884155039</v>
      </c>
      <c r="M31" s="137">
        <f t="shared" si="30"/>
        <v>9.0579999999999998</v>
      </c>
      <c r="N31" s="138">
        <f t="shared" si="31"/>
        <v>7.1664064663918822E-2</v>
      </c>
      <c r="O31" s="138">
        <f t="shared" si="32"/>
        <v>12.469547251521876</v>
      </c>
      <c r="P31" s="218">
        <f t="shared" si="33"/>
        <v>0</v>
      </c>
      <c r="Q31" s="219">
        <f t="shared" si="34"/>
        <v>2</v>
      </c>
      <c r="R31" s="219">
        <f t="shared" si="35"/>
        <v>348</v>
      </c>
      <c r="T31">
        <v>528</v>
      </c>
      <c r="U31">
        <v>3134</v>
      </c>
      <c r="V31" t="s">
        <v>269</v>
      </c>
      <c r="W31">
        <v>2790.799</v>
      </c>
      <c r="X31">
        <v>1006.308</v>
      </c>
      <c r="Y31">
        <v>2.7730000000000001</v>
      </c>
      <c r="Z31">
        <v>9.0579999999999998</v>
      </c>
      <c r="AA31">
        <v>162.91161299999999</v>
      </c>
      <c r="AB31">
        <v>1.4021710000000001</v>
      </c>
      <c r="AC31">
        <v>59.190773</v>
      </c>
      <c r="AD31" s="1">
        <v>615</v>
      </c>
      <c r="AE31">
        <v>2</v>
      </c>
      <c r="AF31">
        <v>348</v>
      </c>
      <c r="AG31">
        <v>68</v>
      </c>
      <c r="AH31">
        <v>17.130755000000001</v>
      </c>
      <c r="AI31">
        <v>254</v>
      </c>
      <c r="AJ31">
        <v>0</v>
      </c>
      <c r="AK31">
        <v>0</v>
      </c>
      <c r="AL31">
        <v>0</v>
      </c>
      <c r="AM31" t="s">
        <v>270</v>
      </c>
      <c r="AN31" t="s">
        <v>519</v>
      </c>
      <c r="AO31">
        <v>2204.1579999999999</v>
      </c>
      <c r="AR31" t="s">
        <v>115</v>
      </c>
      <c r="AS31" t="s">
        <v>116</v>
      </c>
      <c r="AT31" t="s">
        <v>200</v>
      </c>
      <c r="AU31" t="s">
        <v>269</v>
      </c>
      <c r="AV31" t="s">
        <v>48</v>
      </c>
      <c r="AW31">
        <v>5</v>
      </c>
      <c r="BB31">
        <v>0.77120439473108271</v>
      </c>
      <c r="BC31" t="s">
        <v>68</v>
      </c>
      <c r="BF31" t="s">
        <v>115</v>
      </c>
      <c r="BG31" t="s">
        <v>116</v>
      </c>
      <c r="BH31" t="s">
        <v>269</v>
      </c>
      <c r="BI31">
        <v>3134</v>
      </c>
      <c r="BJ31">
        <v>5</v>
      </c>
      <c r="BK31" t="s">
        <v>200</v>
      </c>
      <c r="BL31" t="s">
        <v>201</v>
      </c>
      <c r="BM31">
        <v>0.77120439473108271</v>
      </c>
      <c r="BN31" t="s">
        <v>68</v>
      </c>
      <c r="BO31" t="s">
        <v>183</v>
      </c>
      <c r="BP31">
        <v>2790.799</v>
      </c>
    </row>
    <row r="32" spans="1:68" ht="16.5" x14ac:dyDescent="0.25">
      <c r="A32" s="110" t="str">
        <f t="shared" si="18"/>
        <v>인천교통공사</v>
      </c>
      <c r="B32" s="111" t="str">
        <f t="shared" si="19"/>
        <v>김환</v>
      </c>
      <c r="C32" s="112" t="str">
        <f t="shared" si="20"/>
        <v>F</v>
      </c>
      <c r="D32" s="113">
        <f t="shared" si="21"/>
        <v>0.71238895913692224</v>
      </c>
      <c r="E32" s="114">
        <f t="shared" si="22"/>
        <v>8297</v>
      </c>
      <c r="F32" s="115" t="str">
        <f t="shared" si="23"/>
        <v>순환42</v>
      </c>
      <c r="G32" s="116" t="str">
        <f t="shared" si="24"/>
        <v>70바4929</v>
      </c>
      <c r="H32" s="117">
        <f t="shared" si="25"/>
        <v>5</v>
      </c>
      <c r="I32" s="118">
        <f t="shared" si="26"/>
        <v>2662.3960000000002</v>
      </c>
      <c r="J32" s="119">
        <f t="shared" si="27"/>
        <v>8.1963901644380634E-3</v>
      </c>
      <c r="K32" s="119">
        <f t="shared" si="28"/>
        <v>0.39123297893447401</v>
      </c>
      <c r="L32" s="119">
        <f t="shared" si="29"/>
        <v>9.9534404348564212E-2</v>
      </c>
      <c r="M32" s="120">
        <f t="shared" si="30"/>
        <v>5.7169999999999996</v>
      </c>
      <c r="N32" s="121">
        <f t="shared" si="31"/>
        <v>61.147928407344359</v>
      </c>
      <c r="O32" s="121">
        <f t="shared" si="32"/>
        <v>17.540591256897923</v>
      </c>
      <c r="P32" s="220">
        <f t="shared" si="33"/>
        <v>0</v>
      </c>
      <c r="Q32" s="221">
        <f t="shared" si="34"/>
        <v>1628</v>
      </c>
      <c r="R32" s="221">
        <f t="shared" si="35"/>
        <v>467</v>
      </c>
      <c r="T32">
        <v>528</v>
      </c>
      <c r="U32">
        <v>8297</v>
      </c>
      <c r="V32" t="s">
        <v>423</v>
      </c>
      <c r="W32">
        <v>2662.3960000000002</v>
      </c>
      <c r="X32">
        <v>1024.329</v>
      </c>
      <c r="Y32">
        <v>2.5990000000000002</v>
      </c>
      <c r="Z32">
        <v>5.7169999999999996</v>
      </c>
      <c r="AA32">
        <v>191.98049</v>
      </c>
      <c r="AB32">
        <v>1.573547</v>
      </c>
      <c r="AC32">
        <v>75.109099000000001</v>
      </c>
      <c r="AD32" s="1">
        <v>265</v>
      </c>
      <c r="AE32">
        <v>1628</v>
      </c>
      <c r="AF32">
        <v>467</v>
      </c>
      <c r="AG32">
        <v>75</v>
      </c>
      <c r="AH32">
        <v>13.868055</v>
      </c>
      <c r="AI32">
        <v>0</v>
      </c>
      <c r="AJ32">
        <v>0</v>
      </c>
      <c r="AK32">
        <v>0</v>
      </c>
      <c r="AL32">
        <v>0</v>
      </c>
      <c r="AM32" t="s">
        <v>424</v>
      </c>
      <c r="AN32" t="s">
        <v>520</v>
      </c>
      <c r="AO32">
        <v>1926.855</v>
      </c>
      <c r="AR32" t="s">
        <v>115</v>
      </c>
      <c r="AS32" t="s">
        <v>118</v>
      </c>
      <c r="AT32" t="s">
        <v>220</v>
      </c>
      <c r="AU32" t="s">
        <v>423</v>
      </c>
      <c r="AV32" t="s">
        <v>216</v>
      </c>
      <c r="AW32">
        <v>5</v>
      </c>
      <c r="BB32">
        <v>0.71238895913692224</v>
      </c>
      <c r="BC32" t="s">
        <v>68</v>
      </c>
      <c r="BF32" t="s">
        <v>115</v>
      </c>
      <c r="BG32" t="s">
        <v>118</v>
      </c>
      <c r="BH32" t="s">
        <v>423</v>
      </c>
      <c r="BI32">
        <v>8297</v>
      </c>
      <c r="BJ32">
        <v>5</v>
      </c>
      <c r="BK32" t="s">
        <v>220</v>
      </c>
      <c r="BL32" t="s">
        <v>231</v>
      </c>
      <c r="BM32">
        <v>0.71238895913692224</v>
      </c>
      <c r="BN32" t="s">
        <v>68</v>
      </c>
      <c r="BO32" t="s">
        <v>183</v>
      </c>
      <c r="BP32">
        <v>2662.3960000000002</v>
      </c>
    </row>
    <row r="33" spans="1:68" ht="16.5" x14ac:dyDescent="0.25">
      <c r="A33" s="127" t="str">
        <f t="shared" si="18"/>
        <v>인천교통공사</v>
      </c>
      <c r="B33" s="128" t="str">
        <f t="shared" si="19"/>
        <v>김환영</v>
      </c>
      <c r="C33" s="129" t="str">
        <f t="shared" si="20"/>
        <v>D</v>
      </c>
      <c r="D33" s="130">
        <f t="shared" si="21"/>
        <v>0.80984526777196031</v>
      </c>
      <c r="E33" s="131">
        <f t="shared" si="22"/>
        <v>5430</v>
      </c>
      <c r="F33" s="132" t="str">
        <f t="shared" si="23"/>
        <v>순환43</v>
      </c>
      <c r="G33" s="133" t="str">
        <f t="shared" si="24"/>
        <v>70바4938</v>
      </c>
      <c r="H33" s="134">
        <f t="shared" si="25"/>
        <v>3</v>
      </c>
      <c r="I33" s="135">
        <f t="shared" si="26"/>
        <v>2780.944</v>
      </c>
      <c r="J33" s="136">
        <f t="shared" si="27"/>
        <v>3.3715629846468595E-3</v>
      </c>
      <c r="K33" s="136">
        <f t="shared" si="28"/>
        <v>0.28044536836696693</v>
      </c>
      <c r="L33" s="136">
        <f t="shared" si="29"/>
        <v>0.116866790557451</v>
      </c>
      <c r="M33" s="137">
        <f t="shared" si="30"/>
        <v>4.6820000000000004</v>
      </c>
      <c r="N33" s="138">
        <f t="shared" si="31"/>
        <v>7.0849327569032047E-2</v>
      </c>
      <c r="O33" s="138">
        <f t="shared" si="32"/>
        <v>2.7985484389767659</v>
      </c>
      <c r="P33" s="218">
        <f t="shared" si="33"/>
        <v>0</v>
      </c>
      <c r="Q33" s="219">
        <f t="shared" si="34"/>
        <v>2</v>
      </c>
      <c r="R33" s="219">
        <f t="shared" si="35"/>
        <v>79</v>
      </c>
      <c r="T33">
        <v>528</v>
      </c>
      <c r="U33">
        <v>5430</v>
      </c>
      <c r="V33" t="s">
        <v>271</v>
      </c>
      <c r="W33">
        <v>2822.8919999999998</v>
      </c>
      <c r="X33">
        <v>856.33</v>
      </c>
      <c r="Y33">
        <v>3.2970000000000002</v>
      </c>
      <c r="Z33">
        <v>4.6820000000000004</v>
      </c>
      <c r="AA33">
        <v>153.80077499999999</v>
      </c>
      <c r="AB33">
        <v>0.51854900000000004</v>
      </c>
      <c r="AC33">
        <v>43.132714999999997</v>
      </c>
      <c r="AD33" s="1">
        <v>325</v>
      </c>
      <c r="AE33">
        <v>2</v>
      </c>
      <c r="AF33">
        <v>79</v>
      </c>
      <c r="AG33">
        <v>70</v>
      </c>
      <c r="AH33">
        <v>18.354210999999999</v>
      </c>
      <c r="AI33">
        <v>113.4</v>
      </c>
      <c r="AJ33">
        <v>0</v>
      </c>
      <c r="AK33">
        <v>0</v>
      </c>
      <c r="AL33">
        <v>0</v>
      </c>
      <c r="AM33" t="s">
        <v>272</v>
      </c>
      <c r="AN33" t="s">
        <v>521</v>
      </c>
      <c r="AO33">
        <v>2496.915</v>
      </c>
      <c r="AR33" t="s">
        <v>115</v>
      </c>
      <c r="AS33" t="s">
        <v>119</v>
      </c>
      <c r="AT33" t="s">
        <v>229</v>
      </c>
      <c r="AU33" t="s">
        <v>271</v>
      </c>
      <c r="AV33" t="s">
        <v>216</v>
      </c>
      <c r="AW33">
        <v>3</v>
      </c>
      <c r="BB33">
        <v>0.80984526777196031</v>
      </c>
      <c r="BC33" t="s">
        <v>66</v>
      </c>
      <c r="BF33" t="s">
        <v>115</v>
      </c>
      <c r="BG33" t="s">
        <v>119</v>
      </c>
      <c r="BH33" t="s">
        <v>271</v>
      </c>
      <c r="BI33">
        <v>5430</v>
      </c>
      <c r="BJ33">
        <v>3</v>
      </c>
      <c r="BK33" t="s">
        <v>229</v>
      </c>
      <c r="BL33" t="s">
        <v>237</v>
      </c>
      <c r="BM33">
        <v>0.80984526777196031</v>
      </c>
      <c r="BN33" t="s">
        <v>66</v>
      </c>
      <c r="BO33" t="s">
        <v>174</v>
      </c>
      <c r="BP33">
        <v>2780.944</v>
      </c>
    </row>
    <row r="34" spans="1:68" ht="16.5" x14ac:dyDescent="0.25">
      <c r="A34" s="110" t="str">
        <f t="shared" si="18"/>
        <v>인천교통공사</v>
      </c>
      <c r="B34" s="111" t="str">
        <f t="shared" si="19"/>
        <v>노진석</v>
      </c>
      <c r="C34" s="112" t="str">
        <f t="shared" si="20"/>
        <v>C</v>
      </c>
      <c r="D34" s="113">
        <f t="shared" si="21"/>
        <v>0.88581184170931582</v>
      </c>
      <c r="E34" s="114">
        <f t="shared" si="22"/>
        <v>9577</v>
      </c>
      <c r="F34" s="115" t="str">
        <f t="shared" si="23"/>
        <v>순환47</v>
      </c>
      <c r="G34" s="116" t="str">
        <f t="shared" si="24"/>
        <v>70바4944</v>
      </c>
      <c r="H34" s="117">
        <f t="shared" si="25"/>
        <v>6</v>
      </c>
      <c r="I34" s="118">
        <f t="shared" si="26"/>
        <v>2881.3009999999999</v>
      </c>
      <c r="J34" s="119">
        <f t="shared" si="27"/>
        <v>2.5983747069621673E-3</v>
      </c>
      <c r="K34" s="119">
        <f t="shared" si="28"/>
        <v>0.32578469063214438</v>
      </c>
      <c r="L34" s="119">
        <f t="shared" si="29"/>
        <v>8.8501687258637676E-2</v>
      </c>
      <c r="M34" s="120">
        <f t="shared" si="30"/>
        <v>3.5289999999999999</v>
      </c>
      <c r="N34" s="121">
        <f t="shared" si="31"/>
        <v>6.9413088045990334E-2</v>
      </c>
      <c r="O34" s="121">
        <f t="shared" si="32"/>
        <v>3.9565460186214492</v>
      </c>
      <c r="P34" s="220">
        <f t="shared" si="33"/>
        <v>0</v>
      </c>
      <c r="Q34" s="221">
        <f t="shared" si="34"/>
        <v>2</v>
      </c>
      <c r="R34" s="221">
        <f t="shared" si="35"/>
        <v>114</v>
      </c>
      <c r="T34">
        <v>528</v>
      </c>
      <c r="U34">
        <v>9577</v>
      </c>
      <c r="V34" t="s">
        <v>273</v>
      </c>
      <c r="W34">
        <v>2881.3009999999999</v>
      </c>
      <c r="X34">
        <v>874.40300000000002</v>
      </c>
      <c r="Y34">
        <v>3.2949999999999999</v>
      </c>
      <c r="Z34">
        <v>3.5289999999999999</v>
      </c>
      <c r="AA34">
        <v>181.49576300000001</v>
      </c>
      <c r="AB34">
        <v>0.47159400000000001</v>
      </c>
      <c r="AC34">
        <v>59.128540999999998</v>
      </c>
      <c r="AD34" s="1">
        <v>255</v>
      </c>
      <c r="AE34">
        <v>2</v>
      </c>
      <c r="AF34">
        <v>114</v>
      </c>
      <c r="AG34">
        <v>66</v>
      </c>
      <c r="AH34">
        <v>15.875306999999999</v>
      </c>
      <c r="AI34">
        <v>17.5</v>
      </c>
      <c r="AJ34">
        <v>0</v>
      </c>
      <c r="AK34">
        <v>0</v>
      </c>
      <c r="AL34">
        <v>0</v>
      </c>
      <c r="AM34" t="s">
        <v>274</v>
      </c>
      <c r="AN34" t="s">
        <v>522</v>
      </c>
      <c r="AO34">
        <v>2287.6619999999998</v>
      </c>
      <c r="AR34" t="s">
        <v>115</v>
      </c>
      <c r="AS34" t="s">
        <v>120</v>
      </c>
      <c r="AT34" t="s">
        <v>235</v>
      </c>
      <c r="AU34" t="s">
        <v>273</v>
      </c>
      <c r="AV34" t="s">
        <v>216</v>
      </c>
      <c r="AW34">
        <v>6</v>
      </c>
      <c r="BB34">
        <v>0.88581184170931582</v>
      </c>
      <c r="BC34" t="s">
        <v>67</v>
      </c>
      <c r="BF34" t="s">
        <v>115</v>
      </c>
      <c r="BG34" t="s">
        <v>120</v>
      </c>
      <c r="BH34" t="s">
        <v>273</v>
      </c>
      <c r="BI34">
        <v>9577</v>
      </c>
      <c r="BJ34">
        <v>6</v>
      </c>
      <c r="BK34" t="s">
        <v>235</v>
      </c>
      <c r="BL34" t="s">
        <v>218</v>
      </c>
      <c r="BM34">
        <v>0.88581184170931582</v>
      </c>
      <c r="BN34" t="s">
        <v>67</v>
      </c>
      <c r="BO34" t="s">
        <v>173</v>
      </c>
      <c r="BP34">
        <v>2881.3009999999999</v>
      </c>
    </row>
    <row r="35" spans="1:68" ht="16.5" x14ac:dyDescent="0.25">
      <c r="A35" s="127" t="str">
        <f t="shared" si="18"/>
        <v>인천교통공사</v>
      </c>
      <c r="B35" s="128" t="str">
        <f t="shared" si="19"/>
        <v>노희환</v>
      </c>
      <c r="C35" s="129" t="str">
        <f t="shared" si="20"/>
        <v>F</v>
      </c>
      <c r="D35" s="130">
        <f t="shared" si="21"/>
        <v>0.73588235294117643</v>
      </c>
      <c r="E35" s="131">
        <f t="shared" si="22"/>
        <v>8385</v>
      </c>
      <c r="F35" s="132" t="str">
        <f t="shared" si="23"/>
        <v>순환41</v>
      </c>
      <c r="G35" s="133" t="str">
        <f t="shared" si="24"/>
        <v>70바4920</v>
      </c>
      <c r="H35" s="134">
        <f t="shared" si="25"/>
        <v>2</v>
      </c>
      <c r="I35" s="135">
        <f t="shared" si="26"/>
        <v>2597.6289999999999</v>
      </c>
      <c r="J35" s="136">
        <f t="shared" si="27"/>
        <v>8.0761475243872338E-3</v>
      </c>
      <c r="K35" s="136">
        <f t="shared" si="28"/>
        <v>0.35506272587834259</v>
      </c>
      <c r="L35" s="136">
        <f t="shared" si="29"/>
        <v>0.15244671198235007</v>
      </c>
      <c r="M35" s="137">
        <f t="shared" si="30"/>
        <v>9.173</v>
      </c>
      <c r="N35" s="138">
        <f t="shared" si="31"/>
        <v>3.849664443998739E-2</v>
      </c>
      <c r="O35" s="138">
        <f t="shared" si="32"/>
        <v>16.130094020354715</v>
      </c>
      <c r="P35" s="218">
        <f t="shared" si="33"/>
        <v>0</v>
      </c>
      <c r="Q35" s="219">
        <f t="shared" si="34"/>
        <v>1</v>
      </c>
      <c r="R35" s="219">
        <f t="shared" si="35"/>
        <v>419</v>
      </c>
      <c r="T35">
        <v>528</v>
      </c>
      <c r="U35">
        <v>8385</v>
      </c>
      <c r="V35" t="s">
        <v>275</v>
      </c>
      <c r="W35">
        <v>2597.6289999999999</v>
      </c>
      <c r="X35">
        <v>1044.537</v>
      </c>
      <c r="Y35">
        <v>2.4870000000000001</v>
      </c>
      <c r="Z35">
        <v>9.173</v>
      </c>
      <c r="AA35">
        <v>168.73131599999999</v>
      </c>
      <c r="AB35">
        <v>1.3626990000000001</v>
      </c>
      <c r="AC35">
        <v>59.910201000000001</v>
      </c>
      <c r="AD35" s="1">
        <v>396</v>
      </c>
      <c r="AE35">
        <v>1</v>
      </c>
      <c r="AF35">
        <v>419</v>
      </c>
      <c r="AG35">
        <v>62</v>
      </c>
      <c r="AH35">
        <v>15.395061</v>
      </c>
      <c r="AI35">
        <v>0</v>
      </c>
      <c r="AJ35">
        <v>0</v>
      </c>
      <c r="AK35">
        <v>0</v>
      </c>
      <c r="AL35">
        <v>0</v>
      </c>
      <c r="AM35" t="s">
        <v>276</v>
      </c>
      <c r="AN35" t="s">
        <v>523</v>
      </c>
      <c r="AO35">
        <v>2524.3989999999999</v>
      </c>
      <c r="AR35" t="s">
        <v>115</v>
      </c>
      <c r="AS35" t="s">
        <v>117</v>
      </c>
      <c r="AT35" t="s">
        <v>211</v>
      </c>
      <c r="AU35" t="s">
        <v>275</v>
      </c>
      <c r="AV35" t="s">
        <v>48</v>
      </c>
      <c r="AW35">
        <v>2</v>
      </c>
      <c r="BB35">
        <v>0.73588235294117643</v>
      </c>
      <c r="BC35" t="s">
        <v>68</v>
      </c>
      <c r="BF35" t="s">
        <v>115</v>
      </c>
      <c r="BG35" t="s">
        <v>117</v>
      </c>
      <c r="BH35" t="s">
        <v>275</v>
      </c>
      <c r="BI35">
        <v>8385</v>
      </c>
      <c r="BJ35">
        <v>2</v>
      </c>
      <c r="BK35" t="s">
        <v>211</v>
      </c>
      <c r="BL35" t="s">
        <v>237</v>
      </c>
      <c r="BM35">
        <v>0.73588235294117643</v>
      </c>
      <c r="BN35" t="s">
        <v>68</v>
      </c>
      <c r="BO35" t="s">
        <v>183</v>
      </c>
      <c r="BP35">
        <v>2597.6289999999999</v>
      </c>
    </row>
    <row r="36" spans="1:68" ht="16.5" x14ac:dyDescent="0.25">
      <c r="A36" s="110" t="str">
        <f t="shared" si="18"/>
        <v>인천교통공사</v>
      </c>
      <c r="B36" s="111" t="str">
        <f t="shared" si="19"/>
        <v>박금석</v>
      </c>
      <c r="C36" s="112" t="str">
        <f t="shared" si="20"/>
        <v>F</v>
      </c>
      <c r="D36" s="113">
        <f t="shared" si="21"/>
        <v>0.76516600739128904</v>
      </c>
      <c r="E36" s="114">
        <f t="shared" si="22"/>
        <v>9110</v>
      </c>
      <c r="F36" s="115" t="str">
        <f t="shared" si="23"/>
        <v>순환43</v>
      </c>
      <c r="G36" s="116" t="str">
        <f t="shared" si="24"/>
        <v>70바4940</v>
      </c>
      <c r="H36" s="117">
        <f t="shared" si="25"/>
        <v>2</v>
      </c>
      <c r="I36" s="118">
        <f t="shared" si="26"/>
        <v>2975.8959999999997</v>
      </c>
      <c r="J36" s="119">
        <f t="shared" si="27"/>
        <v>4.5439138801704748E-3</v>
      </c>
      <c r="K36" s="119">
        <f t="shared" si="28"/>
        <v>0.32286096416415566</v>
      </c>
      <c r="L36" s="119">
        <f t="shared" si="29"/>
        <v>6.1830117719167611E-2</v>
      </c>
      <c r="M36" s="120">
        <f t="shared" si="30"/>
        <v>5.7039999999999997</v>
      </c>
      <c r="N36" s="121">
        <f t="shared" si="31"/>
        <v>0</v>
      </c>
      <c r="O36" s="121">
        <f t="shared" si="32"/>
        <v>12.937280066238873</v>
      </c>
      <c r="P36" s="220">
        <f t="shared" si="33"/>
        <v>0</v>
      </c>
      <c r="Q36" s="221">
        <f t="shared" si="34"/>
        <v>0</v>
      </c>
      <c r="R36" s="221">
        <f t="shared" si="35"/>
        <v>385</v>
      </c>
      <c r="T36">
        <v>528</v>
      </c>
      <c r="U36">
        <v>9110</v>
      </c>
      <c r="V36" t="s">
        <v>277</v>
      </c>
      <c r="W36">
        <v>2975.8960000000002</v>
      </c>
      <c r="X36">
        <v>948.64</v>
      </c>
      <c r="Y36">
        <v>3.137</v>
      </c>
      <c r="Z36">
        <v>5.7039999999999997</v>
      </c>
      <c r="AA36">
        <v>168.649103</v>
      </c>
      <c r="AB36">
        <v>0.76632699999999998</v>
      </c>
      <c r="AC36">
        <v>54.450212000000001</v>
      </c>
      <c r="AD36" s="1">
        <v>184</v>
      </c>
      <c r="AE36">
        <v>0</v>
      </c>
      <c r="AF36">
        <v>385</v>
      </c>
      <c r="AG36">
        <v>85</v>
      </c>
      <c r="AH36">
        <v>17.645489000000001</v>
      </c>
      <c r="AI36">
        <v>1015.2</v>
      </c>
      <c r="AJ36">
        <v>0</v>
      </c>
      <c r="AK36">
        <v>0</v>
      </c>
      <c r="AL36">
        <v>0</v>
      </c>
      <c r="AM36" t="s">
        <v>278</v>
      </c>
      <c r="AN36" t="s">
        <v>524</v>
      </c>
      <c r="AO36">
        <v>2698.3789999999999</v>
      </c>
      <c r="AR36" t="s">
        <v>115</v>
      </c>
      <c r="AS36" t="s">
        <v>119</v>
      </c>
      <c r="AT36" t="s">
        <v>231</v>
      </c>
      <c r="AU36" t="s">
        <v>277</v>
      </c>
      <c r="AV36" t="s">
        <v>216</v>
      </c>
      <c r="AW36">
        <v>2</v>
      </c>
      <c r="BB36">
        <v>0.76516600739128904</v>
      </c>
      <c r="BC36" t="s">
        <v>68</v>
      </c>
      <c r="BF36" t="s">
        <v>115</v>
      </c>
      <c r="BG36" t="s">
        <v>119</v>
      </c>
      <c r="BH36" t="s">
        <v>277</v>
      </c>
      <c r="BI36">
        <v>9110</v>
      </c>
      <c r="BJ36">
        <v>2</v>
      </c>
      <c r="BK36" t="s">
        <v>231</v>
      </c>
      <c r="BL36" t="s">
        <v>228</v>
      </c>
      <c r="BM36">
        <v>0.76516600739128904</v>
      </c>
      <c r="BN36" t="s">
        <v>68</v>
      </c>
      <c r="BO36" t="s">
        <v>183</v>
      </c>
      <c r="BP36">
        <v>2975.8959999999997</v>
      </c>
    </row>
    <row r="37" spans="1:68" ht="16.5" x14ac:dyDescent="0.25">
      <c r="A37" s="127" t="str">
        <f t="shared" si="18"/>
        <v>인천교통공사</v>
      </c>
      <c r="B37" s="128" t="str">
        <f t="shared" si="19"/>
        <v>박상태</v>
      </c>
      <c r="C37" s="129" t="str">
        <f t="shared" si="20"/>
        <v>F</v>
      </c>
      <c r="D37" s="130">
        <f t="shared" si="21"/>
        <v>0.7505402790541067</v>
      </c>
      <c r="E37" s="131">
        <f t="shared" si="22"/>
        <v>7028</v>
      </c>
      <c r="F37" s="132" t="str">
        <f t="shared" si="23"/>
        <v>63</v>
      </c>
      <c r="G37" s="133" t="str">
        <f t="shared" si="24"/>
        <v>70바4911</v>
      </c>
      <c r="H37" s="134">
        <f t="shared" si="25"/>
        <v>4</v>
      </c>
      <c r="I37" s="135">
        <f t="shared" si="26"/>
        <v>2556.1590000000001</v>
      </c>
      <c r="J37" s="136">
        <f t="shared" si="27"/>
        <v>2.2105469472697068E-2</v>
      </c>
      <c r="K37" s="136">
        <f t="shared" si="28"/>
        <v>0.35410308332080703</v>
      </c>
      <c r="L37" s="136">
        <f t="shared" si="29"/>
        <v>0.17526296290645457</v>
      </c>
      <c r="M37" s="137">
        <f t="shared" si="30"/>
        <v>11.363</v>
      </c>
      <c r="N37" s="138">
        <f t="shared" si="31"/>
        <v>7.8242394154667216E-2</v>
      </c>
      <c r="O37" s="138">
        <f t="shared" si="32"/>
        <v>12.010207502741418</v>
      </c>
      <c r="P37" s="218">
        <f t="shared" si="33"/>
        <v>0</v>
      </c>
      <c r="Q37" s="219">
        <f t="shared" si="34"/>
        <v>2</v>
      </c>
      <c r="R37" s="219">
        <f t="shared" si="35"/>
        <v>307</v>
      </c>
      <c r="T37">
        <v>528</v>
      </c>
      <c r="U37">
        <v>7028</v>
      </c>
      <c r="V37" t="s">
        <v>191</v>
      </c>
      <c r="W37">
        <v>2556.1590000000001</v>
      </c>
      <c r="X37">
        <v>947.45</v>
      </c>
      <c r="Y37">
        <v>2.698</v>
      </c>
      <c r="Z37">
        <v>11.363</v>
      </c>
      <c r="AA37">
        <v>150.33745400000001</v>
      </c>
      <c r="AB37">
        <v>3.32328</v>
      </c>
      <c r="AC37">
        <v>53.234955999999997</v>
      </c>
      <c r="AD37" s="1">
        <v>448</v>
      </c>
      <c r="AE37">
        <v>2</v>
      </c>
      <c r="AF37">
        <v>307</v>
      </c>
      <c r="AG37">
        <v>97</v>
      </c>
      <c r="AH37">
        <v>17.002808000000002</v>
      </c>
      <c r="AI37">
        <v>746.8</v>
      </c>
      <c r="AJ37">
        <v>47</v>
      </c>
      <c r="AK37">
        <v>0</v>
      </c>
      <c r="AL37">
        <v>0</v>
      </c>
      <c r="AM37" t="s">
        <v>279</v>
      </c>
      <c r="AN37" t="s">
        <v>525</v>
      </c>
      <c r="AO37">
        <v>2188.9229999999998</v>
      </c>
      <c r="AR37" t="s">
        <v>115</v>
      </c>
      <c r="AS37" t="s">
        <v>116</v>
      </c>
      <c r="AT37" t="s">
        <v>201</v>
      </c>
      <c r="AU37" t="s">
        <v>191</v>
      </c>
      <c r="AV37" t="s">
        <v>48</v>
      </c>
      <c r="AW37">
        <v>4</v>
      </c>
      <c r="BB37">
        <v>0.7505402790541067</v>
      </c>
      <c r="BC37" t="s">
        <v>68</v>
      </c>
      <c r="BF37" t="s">
        <v>115</v>
      </c>
      <c r="BG37" t="s">
        <v>116</v>
      </c>
      <c r="BH37" t="s">
        <v>191</v>
      </c>
      <c r="BI37">
        <v>7028</v>
      </c>
      <c r="BJ37">
        <v>4</v>
      </c>
      <c r="BK37" t="s">
        <v>201</v>
      </c>
      <c r="BL37" t="s">
        <v>208</v>
      </c>
      <c r="BM37">
        <v>0.7505402790541067</v>
      </c>
      <c r="BN37" t="s">
        <v>68</v>
      </c>
      <c r="BO37" t="s">
        <v>183</v>
      </c>
      <c r="BP37">
        <v>2556.1590000000001</v>
      </c>
    </row>
    <row r="38" spans="1:68" ht="16.5" x14ac:dyDescent="0.25">
      <c r="A38" s="110" t="str">
        <f t="shared" si="18"/>
        <v>인천교통공사</v>
      </c>
      <c r="B38" s="111" t="str">
        <f t="shared" si="19"/>
        <v>박인학</v>
      </c>
      <c r="C38" s="112" t="str">
        <f t="shared" si="20"/>
        <v>F</v>
      </c>
      <c r="D38" s="113">
        <f t="shared" si="21"/>
        <v>0.78655265982519518</v>
      </c>
      <c r="E38" s="114">
        <f t="shared" si="22"/>
        <v>2491</v>
      </c>
      <c r="F38" s="115" t="str">
        <f t="shared" si="23"/>
        <v>63</v>
      </c>
      <c r="G38" s="116" t="str">
        <f t="shared" si="24"/>
        <v>70바4911</v>
      </c>
      <c r="H38" s="117">
        <f t="shared" si="25"/>
        <v>10</v>
      </c>
      <c r="I38" s="118">
        <f t="shared" si="26"/>
        <v>2524.3739999999998</v>
      </c>
      <c r="J38" s="119">
        <f t="shared" si="27"/>
        <v>7.0570218016713145E-3</v>
      </c>
      <c r="K38" s="119">
        <f t="shared" si="28"/>
        <v>0.34522759051803475</v>
      </c>
      <c r="L38" s="119">
        <f t="shared" si="29"/>
        <v>0.24798227204051382</v>
      </c>
      <c r="M38" s="120">
        <f t="shared" si="30"/>
        <v>9.34</v>
      </c>
      <c r="N38" s="121">
        <f t="shared" si="31"/>
        <v>0.39613781476120419</v>
      </c>
      <c r="O38" s="121">
        <f t="shared" si="32"/>
        <v>4.9517226845150528</v>
      </c>
      <c r="P38" s="220">
        <f t="shared" si="33"/>
        <v>0</v>
      </c>
      <c r="Q38" s="221">
        <f t="shared" si="34"/>
        <v>10</v>
      </c>
      <c r="R38" s="221">
        <f t="shared" si="35"/>
        <v>125</v>
      </c>
      <c r="T38">
        <v>528</v>
      </c>
      <c r="U38">
        <v>2491</v>
      </c>
      <c r="V38" t="s">
        <v>280</v>
      </c>
      <c r="W38">
        <v>2524.3739999999998</v>
      </c>
      <c r="X38">
        <v>886.79600000000005</v>
      </c>
      <c r="Y38">
        <v>2.847</v>
      </c>
      <c r="Z38">
        <v>9.34</v>
      </c>
      <c r="AA38">
        <v>146.97134700000001</v>
      </c>
      <c r="AB38">
        <v>1.03718</v>
      </c>
      <c r="AC38">
        <v>50.738563999999997</v>
      </c>
      <c r="AD38" s="1">
        <v>626</v>
      </c>
      <c r="AE38">
        <v>10</v>
      </c>
      <c r="AF38">
        <v>125</v>
      </c>
      <c r="AG38">
        <v>71</v>
      </c>
      <c r="AH38">
        <v>17.17596</v>
      </c>
      <c r="AI38">
        <v>431.3</v>
      </c>
      <c r="AJ38">
        <v>0</v>
      </c>
      <c r="AK38">
        <v>0</v>
      </c>
      <c r="AL38">
        <v>0</v>
      </c>
      <c r="AM38" t="s">
        <v>281</v>
      </c>
      <c r="AN38" t="s">
        <v>526</v>
      </c>
      <c r="AO38">
        <v>473.98599999999999</v>
      </c>
      <c r="AR38" t="s">
        <v>115</v>
      </c>
      <c r="AS38" t="s">
        <v>116</v>
      </c>
      <c r="AT38" t="s">
        <v>201</v>
      </c>
      <c r="AU38" t="s">
        <v>280</v>
      </c>
      <c r="AV38" t="s">
        <v>48</v>
      </c>
      <c r="AW38">
        <v>10</v>
      </c>
      <c r="BB38">
        <v>0.78655265982519518</v>
      </c>
      <c r="BC38" t="s">
        <v>68</v>
      </c>
      <c r="BF38" t="s">
        <v>115</v>
      </c>
      <c r="BG38" t="s">
        <v>116</v>
      </c>
      <c r="BH38" t="s">
        <v>280</v>
      </c>
      <c r="BI38">
        <v>2491</v>
      </c>
      <c r="BJ38">
        <v>10</v>
      </c>
      <c r="BK38" t="s">
        <v>201</v>
      </c>
      <c r="BL38" t="s">
        <v>199</v>
      </c>
      <c r="BM38">
        <v>0.78655265982519518</v>
      </c>
      <c r="BN38" t="s">
        <v>68</v>
      </c>
      <c r="BO38" t="s">
        <v>183</v>
      </c>
      <c r="BP38">
        <v>2524.3739999999998</v>
      </c>
    </row>
    <row r="39" spans="1:68" ht="16.5" x14ac:dyDescent="0.25">
      <c r="A39" s="127" t="str">
        <f t="shared" si="18"/>
        <v>인천교통공사</v>
      </c>
      <c r="B39" s="128" t="str">
        <f t="shared" si="19"/>
        <v>박종영</v>
      </c>
      <c r="C39" s="129" t="str">
        <f t="shared" si="20"/>
        <v>F</v>
      </c>
      <c r="D39" s="130">
        <f t="shared" si="21"/>
        <v>0.79864153631136015</v>
      </c>
      <c r="E39" s="131">
        <f t="shared" si="22"/>
        <v>7241</v>
      </c>
      <c r="F39" s="132" t="str">
        <f t="shared" si="23"/>
        <v>순환47</v>
      </c>
      <c r="G39" s="133" t="str">
        <f t="shared" si="24"/>
        <v>70바4944</v>
      </c>
      <c r="H39" s="134">
        <f t="shared" si="25"/>
        <v>5</v>
      </c>
      <c r="I39" s="135">
        <f t="shared" si="26"/>
        <v>2567.2840000000001</v>
      </c>
      <c r="J39" s="136">
        <f t="shared" si="27"/>
        <v>1.709189777157025E-2</v>
      </c>
      <c r="K39" s="136">
        <f t="shared" si="28"/>
        <v>0.3291966860184436</v>
      </c>
      <c r="L39" s="136">
        <f t="shared" si="29"/>
        <v>0.10633805998868844</v>
      </c>
      <c r="M39" s="137">
        <f t="shared" si="30"/>
        <v>5.3579999999999997</v>
      </c>
      <c r="N39" s="138">
        <f t="shared" si="31"/>
        <v>0.11685501097658069</v>
      </c>
      <c r="O39" s="138">
        <f t="shared" si="32"/>
        <v>5.8817022191545618</v>
      </c>
      <c r="P39" s="218">
        <f t="shared" si="33"/>
        <v>0</v>
      </c>
      <c r="Q39" s="219">
        <f t="shared" si="34"/>
        <v>3</v>
      </c>
      <c r="R39" s="219">
        <f t="shared" si="35"/>
        <v>151</v>
      </c>
      <c r="T39">
        <v>528</v>
      </c>
      <c r="U39">
        <v>7241</v>
      </c>
      <c r="V39" t="s">
        <v>282</v>
      </c>
      <c r="W39">
        <v>2567.2840000000001</v>
      </c>
      <c r="X39">
        <v>828.47799999999995</v>
      </c>
      <c r="Y39">
        <v>3.0990000000000002</v>
      </c>
      <c r="Z39">
        <v>5.3579999999999997</v>
      </c>
      <c r="AA39">
        <v>150.18104099999999</v>
      </c>
      <c r="AB39">
        <v>2.5668790000000001</v>
      </c>
      <c r="AC39">
        <v>49.439101000000001</v>
      </c>
      <c r="AD39" s="1">
        <v>273</v>
      </c>
      <c r="AE39">
        <v>3</v>
      </c>
      <c r="AF39">
        <v>151</v>
      </c>
      <c r="AG39">
        <v>69</v>
      </c>
      <c r="AH39">
        <v>17.094594000000001</v>
      </c>
      <c r="AI39">
        <v>72.599999999999994</v>
      </c>
      <c r="AJ39">
        <v>0</v>
      </c>
      <c r="AK39">
        <v>0</v>
      </c>
      <c r="AL39">
        <v>0</v>
      </c>
      <c r="AM39" t="s">
        <v>283</v>
      </c>
      <c r="AN39" t="s">
        <v>527</v>
      </c>
      <c r="AO39">
        <v>731.19899999999996</v>
      </c>
      <c r="AR39" t="s">
        <v>115</v>
      </c>
      <c r="AS39" t="s">
        <v>120</v>
      </c>
      <c r="AT39" t="s">
        <v>235</v>
      </c>
      <c r="AU39" t="s">
        <v>282</v>
      </c>
      <c r="AV39" t="s">
        <v>216</v>
      </c>
      <c r="AW39">
        <v>5</v>
      </c>
      <c r="BB39">
        <v>0.79864153631136015</v>
      </c>
      <c r="BC39" t="s">
        <v>68</v>
      </c>
      <c r="BF39" t="s">
        <v>115</v>
      </c>
      <c r="BG39" t="s">
        <v>120</v>
      </c>
      <c r="BH39" t="s">
        <v>282</v>
      </c>
      <c r="BI39">
        <v>7241</v>
      </c>
      <c r="BJ39">
        <v>5</v>
      </c>
      <c r="BK39" t="s">
        <v>235</v>
      </c>
      <c r="BL39" t="s">
        <v>229</v>
      </c>
      <c r="BM39">
        <v>0.79864153631136015</v>
      </c>
      <c r="BN39" t="s">
        <v>68</v>
      </c>
      <c r="BO39" t="s">
        <v>183</v>
      </c>
      <c r="BP39">
        <v>2567.2840000000001</v>
      </c>
    </row>
    <row r="40" spans="1:68" ht="16.5" x14ac:dyDescent="0.25">
      <c r="A40" s="110" t="str">
        <f t="shared" si="18"/>
        <v>인천교통공사</v>
      </c>
      <c r="B40" s="111" t="str">
        <f t="shared" si="19"/>
        <v>박창웅</v>
      </c>
      <c r="C40" s="112" t="str">
        <f t="shared" si="20"/>
        <v>D</v>
      </c>
      <c r="D40" s="113">
        <f t="shared" si="21"/>
        <v>0.84054660341073761</v>
      </c>
      <c r="E40" s="114">
        <f t="shared" si="22"/>
        <v>9912</v>
      </c>
      <c r="F40" s="115" t="str">
        <f t="shared" si="23"/>
        <v>순환41</v>
      </c>
      <c r="G40" s="116" t="str">
        <f t="shared" si="24"/>
        <v>70바4927</v>
      </c>
      <c r="H40" s="117">
        <f t="shared" si="25"/>
        <v>3</v>
      </c>
      <c r="I40" s="118">
        <f t="shared" si="26"/>
        <v>2343.3740000000003</v>
      </c>
      <c r="J40" s="119">
        <f t="shared" si="27"/>
        <v>8.574307698316604E-3</v>
      </c>
      <c r="K40" s="119">
        <f t="shared" si="28"/>
        <v>0.37008426095900221</v>
      </c>
      <c r="L40" s="119">
        <f t="shared" si="29"/>
        <v>0.13996912144625653</v>
      </c>
      <c r="M40" s="120">
        <f t="shared" si="30"/>
        <v>5.5170000000000003</v>
      </c>
      <c r="N40" s="121">
        <f t="shared" si="31"/>
        <v>0.12802053790816148</v>
      </c>
      <c r="O40" s="121">
        <f t="shared" si="32"/>
        <v>1.7922875307142609</v>
      </c>
      <c r="P40" s="220">
        <f t="shared" si="33"/>
        <v>0</v>
      </c>
      <c r="Q40" s="221">
        <f t="shared" si="34"/>
        <v>3</v>
      </c>
      <c r="R40" s="221">
        <f t="shared" si="35"/>
        <v>42</v>
      </c>
      <c r="T40">
        <v>528</v>
      </c>
      <c r="U40">
        <v>9912</v>
      </c>
      <c r="V40" t="s">
        <v>528</v>
      </c>
      <c r="W40">
        <v>2343.3739999999998</v>
      </c>
      <c r="X40">
        <v>844.28800000000001</v>
      </c>
      <c r="Y40">
        <v>2.7759999999999998</v>
      </c>
      <c r="Z40">
        <v>5.5170000000000003</v>
      </c>
      <c r="AA40">
        <v>153.61799999999999</v>
      </c>
      <c r="AB40">
        <v>1.3171679999999999</v>
      </c>
      <c r="AC40">
        <v>56.851604000000002</v>
      </c>
      <c r="AD40" s="1">
        <v>328</v>
      </c>
      <c r="AE40">
        <v>3</v>
      </c>
      <c r="AF40">
        <v>42</v>
      </c>
      <c r="AG40">
        <v>60</v>
      </c>
      <c r="AH40">
        <v>15.254553</v>
      </c>
      <c r="AI40">
        <v>0</v>
      </c>
      <c r="AJ40">
        <v>0</v>
      </c>
      <c r="AK40">
        <v>0</v>
      </c>
      <c r="AL40">
        <v>0</v>
      </c>
      <c r="AM40" t="s">
        <v>529</v>
      </c>
      <c r="AN40" t="s">
        <v>530</v>
      </c>
      <c r="AO40">
        <v>1731.3620000000001</v>
      </c>
      <c r="AR40" t="s">
        <v>115</v>
      </c>
      <c r="AS40" t="s">
        <v>117</v>
      </c>
      <c r="AT40" t="s">
        <v>218</v>
      </c>
      <c r="AU40" t="s">
        <v>528</v>
      </c>
      <c r="AV40" t="s">
        <v>216</v>
      </c>
      <c r="AW40">
        <v>3</v>
      </c>
      <c r="BB40">
        <v>0.84054660341073761</v>
      </c>
      <c r="BC40" t="s">
        <v>66</v>
      </c>
      <c r="BF40" t="s">
        <v>115</v>
      </c>
      <c r="BG40" t="s">
        <v>117</v>
      </c>
      <c r="BH40" t="s">
        <v>528</v>
      </c>
      <c r="BI40">
        <v>9912</v>
      </c>
      <c r="BJ40">
        <v>3</v>
      </c>
      <c r="BK40" t="s">
        <v>218</v>
      </c>
      <c r="BL40" t="s">
        <v>217</v>
      </c>
      <c r="BM40">
        <v>0.84054660341073761</v>
      </c>
      <c r="BN40" t="s">
        <v>66</v>
      </c>
      <c r="BO40" t="s">
        <v>174</v>
      </c>
      <c r="BP40">
        <v>2343.3740000000003</v>
      </c>
    </row>
    <row r="41" spans="1:68" ht="16.5" x14ac:dyDescent="0.25">
      <c r="A41" s="127" t="str">
        <f t="shared" si="18"/>
        <v>인천교통공사</v>
      </c>
      <c r="B41" s="128" t="str">
        <f t="shared" si="19"/>
        <v>박희진</v>
      </c>
      <c r="C41" s="129" t="str">
        <f t="shared" si="20"/>
        <v>C</v>
      </c>
      <c r="D41" s="130">
        <f t="shared" si="21"/>
        <v>0.86170240103505513</v>
      </c>
      <c r="E41" s="131">
        <f t="shared" si="22"/>
        <v>2300</v>
      </c>
      <c r="F41" s="132" t="str">
        <f t="shared" si="23"/>
        <v>순환43</v>
      </c>
      <c r="G41" s="133" t="str">
        <f t="shared" si="24"/>
        <v>70바4937</v>
      </c>
      <c r="H41" s="134">
        <f t="shared" si="25"/>
        <v>6</v>
      </c>
      <c r="I41" s="135">
        <f t="shared" si="26"/>
        <v>2933.4179999999997</v>
      </c>
      <c r="J41" s="136">
        <f t="shared" si="27"/>
        <v>3.0298984813188425E-3</v>
      </c>
      <c r="K41" s="136">
        <f t="shared" si="28"/>
        <v>0.29724580632812175</v>
      </c>
      <c r="L41" s="136">
        <f t="shared" si="29"/>
        <v>0.14181408854789876</v>
      </c>
      <c r="M41" s="137">
        <f t="shared" si="30"/>
        <v>3.07</v>
      </c>
      <c r="N41" s="138">
        <f t="shared" si="31"/>
        <v>0</v>
      </c>
      <c r="O41" s="138">
        <f t="shared" si="32"/>
        <v>8.5224812829266057</v>
      </c>
      <c r="P41" s="218">
        <f t="shared" si="33"/>
        <v>0</v>
      </c>
      <c r="Q41" s="219">
        <f t="shared" si="34"/>
        <v>0</v>
      </c>
      <c r="R41" s="219">
        <f t="shared" si="35"/>
        <v>250</v>
      </c>
      <c r="T41">
        <v>528</v>
      </c>
      <c r="U41">
        <v>2300</v>
      </c>
      <c r="V41" t="s">
        <v>284</v>
      </c>
      <c r="W41">
        <v>2933.4180000000001</v>
      </c>
      <c r="X41">
        <v>872.04899999999998</v>
      </c>
      <c r="Y41">
        <v>3.3639999999999999</v>
      </c>
      <c r="Z41">
        <v>3.07</v>
      </c>
      <c r="AA41">
        <v>175.27187900000001</v>
      </c>
      <c r="AB41">
        <v>0.53105599999999997</v>
      </c>
      <c r="AC41">
        <v>52.098830999999997</v>
      </c>
      <c r="AD41" s="1">
        <v>416</v>
      </c>
      <c r="AE41">
        <v>0</v>
      </c>
      <c r="AF41">
        <v>250</v>
      </c>
      <c r="AG41">
        <v>61</v>
      </c>
      <c r="AH41">
        <v>16.736387000000001</v>
      </c>
      <c r="AI41">
        <v>0</v>
      </c>
      <c r="AJ41">
        <v>0</v>
      </c>
      <c r="AK41">
        <v>0</v>
      </c>
      <c r="AL41">
        <v>0</v>
      </c>
      <c r="AM41" t="s">
        <v>285</v>
      </c>
      <c r="AN41" t="s">
        <v>531</v>
      </c>
      <c r="AO41">
        <v>1613.8579999999999</v>
      </c>
      <c r="AR41" t="s">
        <v>115</v>
      </c>
      <c r="AS41" t="s">
        <v>119</v>
      </c>
      <c r="AT41" t="s">
        <v>228</v>
      </c>
      <c r="AU41" t="s">
        <v>284</v>
      </c>
      <c r="AV41" t="s">
        <v>216</v>
      </c>
      <c r="AW41">
        <v>6</v>
      </c>
      <c r="BB41">
        <v>0.86170240103505513</v>
      </c>
      <c r="BC41" t="s">
        <v>67</v>
      </c>
      <c r="BF41" t="s">
        <v>115</v>
      </c>
      <c r="BG41" t="s">
        <v>119</v>
      </c>
      <c r="BH41" t="s">
        <v>284</v>
      </c>
      <c r="BI41">
        <v>2300</v>
      </c>
      <c r="BJ41">
        <v>6</v>
      </c>
      <c r="BK41" t="s">
        <v>228</v>
      </c>
      <c r="BL41" t="s">
        <v>227</v>
      </c>
      <c r="BM41">
        <v>0.86170240103505513</v>
      </c>
      <c r="BN41" t="s">
        <v>67</v>
      </c>
      <c r="BO41" t="s">
        <v>173</v>
      </c>
      <c r="BP41">
        <v>2933.4179999999997</v>
      </c>
    </row>
    <row r="42" spans="1:68" ht="16.5" x14ac:dyDescent="0.25">
      <c r="A42" s="110" t="str">
        <f t="shared" si="18"/>
        <v>인천교통공사</v>
      </c>
      <c r="B42" s="111" t="str">
        <f t="shared" si="19"/>
        <v>방수남</v>
      </c>
      <c r="C42" s="112" t="str">
        <f t="shared" si="20"/>
        <v>D</v>
      </c>
      <c r="D42" s="113">
        <f t="shared" si="21"/>
        <v>0.81897728731385855</v>
      </c>
      <c r="E42" s="114">
        <f t="shared" si="22"/>
        <v>1335</v>
      </c>
      <c r="F42" s="115" t="str">
        <f t="shared" si="23"/>
        <v>순환41</v>
      </c>
      <c r="G42" s="116" t="str">
        <f t="shared" si="24"/>
        <v>70바4926</v>
      </c>
      <c r="H42" s="117">
        <f t="shared" si="25"/>
        <v>5</v>
      </c>
      <c r="I42" s="118">
        <f t="shared" si="26"/>
        <v>2535.8389999999999</v>
      </c>
      <c r="J42" s="119">
        <f t="shared" si="27"/>
        <v>9.8745019573409903E-3</v>
      </c>
      <c r="K42" s="119">
        <f t="shared" si="28"/>
        <v>0.33395393446806387</v>
      </c>
      <c r="L42" s="119">
        <f t="shared" si="29"/>
        <v>0.23227026636943435</v>
      </c>
      <c r="M42" s="120">
        <f t="shared" si="30"/>
        <v>5.7649999999999997</v>
      </c>
      <c r="N42" s="121">
        <f t="shared" si="31"/>
        <v>3.9434680198545728E-2</v>
      </c>
      <c r="O42" s="121">
        <f t="shared" si="32"/>
        <v>2.7209929336996552</v>
      </c>
      <c r="P42" s="220">
        <f t="shared" si="33"/>
        <v>0</v>
      </c>
      <c r="Q42" s="221">
        <f t="shared" si="34"/>
        <v>1</v>
      </c>
      <c r="R42" s="221">
        <f t="shared" si="35"/>
        <v>69</v>
      </c>
      <c r="T42">
        <v>528</v>
      </c>
      <c r="U42">
        <v>1335</v>
      </c>
      <c r="V42" t="s">
        <v>383</v>
      </c>
      <c r="W42">
        <v>2535.8389999999999</v>
      </c>
      <c r="X42">
        <v>942.36800000000005</v>
      </c>
      <c r="Y42">
        <v>2.6909999999999998</v>
      </c>
      <c r="Z42">
        <v>5.7649999999999997</v>
      </c>
      <c r="AA42">
        <v>168.075211</v>
      </c>
      <c r="AB42">
        <v>1.659659</v>
      </c>
      <c r="AC42">
        <v>56.129378000000003</v>
      </c>
      <c r="AD42" s="1">
        <v>589</v>
      </c>
      <c r="AE42">
        <v>1</v>
      </c>
      <c r="AF42">
        <v>69</v>
      </c>
      <c r="AG42">
        <v>62</v>
      </c>
      <c r="AH42">
        <v>15.087524999999999</v>
      </c>
      <c r="AI42">
        <v>4.0999999999999996</v>
      </c>
      <c r="AJ42">
        <v>0</v>
      </c>
      <c r="AK42">
        <v>0</v>
      </c>
      <c r="AL42">
        <v>0</v>
      </c>
      <c r="AM42" t="s">
        <v>384</v>
      </c>
      <c r="AN42" t="s">
        <v>532</v>
      </c>
      <c r="AO42">
        <v>1944.0070000000001</v>
      </c>
      <c r="AR42" t="s">
        <v>115</v>
      </c>
      <c r="AS42" t="s">
        <v>117</v>
      </c>
      <c r="AT42" t="s">
        <v>217</v>
      </c>
      <c r="AU42" t="s">
        <v>383</v>
      </c>
      <c r="AV42" t="s">
        <v>216</v>
      </c>
      <c r="AW42">
        <v>5</v>
      </c>
      <c r="BB42">
        <v>0.81897728731385855</v>
      </c>
      <c r="BC42" t="s">
        <v>66</v>
      </c>
      <c r="BF42" t="s">
        <v>115</v>
      </c>
      <c r="BG42" t="s">
        <v>117</v>
      </c>
      <c r="BH42" t="s">
        <v>383</v>
      </c>
      <c r="BI42">
        <v>1335</v>
      </c>
      <c r="BJ42">
        <v>5</v>
      </c>
      <c r="BK42" t="s">
        <v>217</v>
      </c>
      <c r="BL42" t="s">
        <v>211</v>
      </c>
      <c r="BM42">
        <v>0.81897728731385855</v>
      </c>
      <c r="BN42" t="s">
        <v>66</v>
      </c>
      <c r="BO42" t="s">
        <v>174</v>
      </c>
      <c r="BP42">
        <v>2535.8389999999999</v>
      </c>
    </row>
    <row r="43" spans="1:68" ht="16.5" x14ac:dyDescent="0.25">
      <c r="A43" s="127" t="str">
        <f t="shared" si="18"/>
        <v>인천교통공사</v>
      </c>
      <c r="B43" s="128" t="str">
        <f t="shared" si="19"/>
        <v>배성호</v>
      </c>
      <c r="C43" s="129" t="str">
        <f t="shared" si="20"/>
        <v>D</v>
      </c>
      <c r="D43" s="130">
        <f t="shared" si="21"/>
        <v>0.82458604058163332</v>
      </c>
      <c r="E43" s="131">
        <f t="shared" si="22"/>
        <v>1223</v>
      </c>
      <c r="F43" s="132" t="str">
        <f t="shared" si="23"/>
        <v>순환41</v>
      </c>
      <c r="G43" s="133" t="str">
        <f t="shared" si="24"/>
        <v>70바4919</v>
      </c>
      <c r="H43" s="134">
        <f t="shared" si="25"/>
        <v>4</v>
      </c>
      <c r="I43" s="135">
        <f t="shared" si="26"/>
        <v>1914.163</v>
      </c>
      <c r="J43" s="136">
        <f t="shared" si="27"/>
        <v>1.0890636965319786E-2</v>
      </c>
      <c r="K43" s="136">
        <f t="shared" si="28"/>
        <v>0.37724567221022531</v>
      </c>
      <c r="L43" s="136">
        <f t="shared" si="29"/>
        <v>0.17187668970719838</v>
      </c>
      <c r="M43" s="137">
        <f t="shared" si="30"/>
        <v>8.1419999999999995</v>
      </c>
      <c r="N43" s="138">
        <f t="shared" si="31"/>
        <v>5.2242154926200123E-2</v>
      </c>
      <c r="O43" s="138">
        <f t="shared" si="32"/>
        <v>4.5450674785794103</v>
      </c>
      <c r="P43" s="218">
        <f t="shared" si="33"/>
        <v>0</v>
      </c>
      <c r="Q43" s="219">
        <f t="shared" si="34"/>
        <v>1</v>
      </c>
      <c r="R43" s="219">
        <f t="shared" si="35"/>
        <v>87</v>
      </c>
      <c r="T43">
        <v>528</v>
      </c>
      <c r="U43">
        <v>1223</v>
      </c>
      <c r="V43" t="s">
        <v>286</v>
      </c>
      <c r="W43">
        <v>1914.163</v>
      </c>
      <c r="X43">
        <v>684.50699999999995</v>
      </c>
      <c r="Y43">
        <v>2.7959999999999998</v>
      </c>
      <c r="Z43">
        <v>8.1419999999999995</v>
      </c>
      <c r="AA43">
        <v>126.70994399999999</v>
      </c>
      <c r="AB43">
        <v>1.3799520000000001</v>
      </c>
      <c r="AC43">
        <v>47.800778000000001</v>
      </c>
      <c r="AD43" s="1">
        <v>329</v>
      </c>
      <c r="AE43">
        <v>1</v>
      </c>
      <c r="AF43">
        <v>87</v>
      </c>
      <c r="AG43">
        <v>60</v>
      </c>
      <c r="AH43">
        <v>15.106650999999999</v>
      </c>
      <c r="AI43">
        <v>0</v>
      </c>
      <c r="AJ43">
        <v>0</v>
      </c>
      <c r="AK43">
        <v>0</v>
      </c>
      <c r="AL43">
        <v>0</v>
      </c>
      <c r="AM43" t="s">
        <v>287</v>
      </c>
      <c r="AN43" t="s">
        <v>533</v>
      </c>
      <c r="AO43">
        <v>1463.443</v>
      </c>
      <c r="AR43" t="s">
        <v>115</v>
      </c>
      <c r="AS43" t="s">
        <v>117</v>
      </c>
      <c r="AT43" t="s">
        <v>210</v>
      </c>
      <c r="AU43" t="s">
        <v>286</v>
      </c>
      <c r="AV43" t="s">
        <v>48</v>
      </c>
      <c r="AW43">
        <v>4</v>
      </c>
      <c r="BB43">
        <v>0.82458604058163332</v>
      </c>
      <c r="BC43" t="s">
        <v>66</v>
      </c>
      <c r="BF43" t="s">
        <v>115</v>
      </c>
      <c r="BG43" t="s">
        <v>117</v>
      </c>
      <c r="BH43" t="s">
        <v>286</v>
      </c>
      <c r="BI43">
        <v>1223</v>
      </c>
      <c r="BJ43">
        <v>4</v>
      </c>
      <c r="BK43" t="s">
        <v>210</v>
      </c>
      <c r="BL43" t="s">
        <v>213</v>
      </c>
      <c r="BM43">
        <v>0.82458604058163332</v>
      </c>
      <c r="BN43" t="s">
        <v>66</v>
      </c>
      <c r="BO43" t="s">
        <v>174</v>
      </c>
      <c r="BP43">
        <v>1914.163</v>
      </c>
    </row>
    <row r="44" spans="1:68" ht="16.5" x14ac:dyDescent="0.25">
      <c r="A44" s="110" t="str">
        <f t="shared" si="18"/>
        <v>인천교통공사</v>
      </c>
      <c r="B44" s="111" t="str">
        <f t="shared" si="19"/>
        <v>서충일</v>
      </c>
      <c r="C44" s="112" t="str">
        <f t="shared" si="20"/>
        <v>F</v>
      </c>
      <c r="D44" s="113">
        <f t="shared" si="21"/>
        <v>0.73670071570280404</v>
      </c>
      <c r="E44" s="114">
        <f t="shared" si="22"/>
        <v>6886</v>
      </c>
      <c r="F44" s="115" t="str">
        <f t="shared" si="23"/>
        <v>순환42</v>
      </c>
      <c r="G44" s="116" t="str">
        <f t="shared" si="24"/>
        <v>70바4936</v>
      </c>
      <c r="H44" s="117">
        <f t="shared" si="25"/>
        <v>4</v>
      </c>
      <c r="I44" s="118">
        <f t="shared" si="26"/>
        <v>2305.6639999999998</v>
      </c>
      <c r="J44" s="119">
        <f t="shared" si="27"/>
        <v>1.4610135243654353E-2</v>
      </c>
      <c r="K44" s="119">
        <f t="shared" si="28"/>
        <v>0.3605881633380158</v>
      </c>
      <c r="L44" s="119">
        <f t="shared" si="29"/>
        <v>7.0261755398878592E-2</v>
      </c>
      <c r="M44" s="120">
        <f t="shared" si="30"/>
        <v>5.4429999999999996</v>
      </c>
      <c r="N44" s="121">
        <f t="shared" si="31"/>
        <v>0</v>
      </c>
      <c r="O44" s="121">
        <f t="shared" si="32"/>
        <v>5.5515461055904067</v>
      </c>
      <c r="P44" s="220">
        <f t="shared" si="33"/>
        <v>9</v>
      </c>
      <c r="Q44" s="221">
        <f t="shared" si="34"/>
        <v>0</v>
      </c>
      <c r="R44" s="221">
        <f t="shared" si="35"/>
        <v>128</v>
      </c>
      <c r="T44">
        <v>528</v>
      </c>
      <c r="U44">
        <v>6886</v>
      </c>
      <c r="V44" t="s">
        <v>438</v>
      </c>
      <c r="W44">
        <v>2305.6640000000002</v>
      </c>
      <c r="X44">
        <v>836.69600000000003</v>
      </c>
      <c r="Y44">
        <v>2.7559999999999998</v>
      </c>
      <c r="Z44">
        <v>5.4429999999999996</v>
      </c>
      <c r="AA44">
        <v>155.15996000000001</v>
      </c>
      <c r="AB44">
        <v>2.2669079999999999</v>
      </c>
      <c r="AC44">
        <v>55.948844999999999</v>
      </c>
      <c r="AD44" s="1">
        <v>162</v>
      </c>
      <c r="AE44">
        <v>0</v>
      </c>
      <c r="AF44">
        <v>128</v>
      </c>
      <c r="AG44">
        <v>71</v>
      </c>
      <c r="AH44">
        <v>14.859916</v>
      </c>
      <c r="AI44">
        <v>269.60000000000002</v>
      </c>
      <c r="AJ44">
        <v>0</v>
      </c>
      <c r="AK44">
        <v>9</v>
      </c>
      <c r="AL44">
        <v>391</v>
      </c>
      <c r="AM44" t="s">
        <v>439</v>
      </c>
      <c r="AN44" t="s">
        <v>534</v>
      </c>
      <c r="AO44">
        <v>1306.0409999999999</v>
      </c>
      <c r="AR44" t="s">
        <v>115</v>
      </c>
      <c r="AS44" t="s">
        <v>118</v>
      </c>
      <c r="AT44" t="s">
        <v>227</v>
      </c>
      <c r="AU44" t="s">
        <v>438</v>
      </c>
      <c r="AV44" t="s">
        <v>216</v>
      </c>
      <c r="AW44">
        <v>4</v>
      </c>
      <c r="BB44">
        <v>0.73670071570280404</v>
      </c>
      <c r="BC44" t="s">
        <v>68</v>
      </c>
      <c r="BF44" t="s">
        <v>115</v>
      </c>
      <c r="BG44" t="s">
        <v>118</v>
      </c>
      <c r="BH44" t="s">
        <v>438</v>
      </c>
      <c r="BI44">
        <v>6886</v>
      </c>
      <c r="BJ44">
        <v>4</v>
      </c>
      <c r="BK44" t="s">
        <v>227</v>
      </c>
      <c r="BL44" t="s">
        <v>228</v>
      </c>
      <c r="BM44">
        <v>0.73670071570280404</v>
      </c>
      <c r="BN44" t="s">
        <v>68</v>
      </c>
      <c r="BO44" t="s">
        <v>183</v>
      </c>
      <c r="BP44">
        <v>2305.6639999999998</v>
      </c>
    </row>
    <row r="45" spans="1:68" ht="16.5" x14ac:dyDescent="0.25">
      <c r="A45" s="127" t="str">
        <f t="shared" si="18"/>
        <v>인천교통공사</v>
      </c>
      <c r="B45" s="128" t="str">
        <f t="shared" si="19"/>
        <v>서한호</v>
      </c>
      <c r="C45" s="129" t="str">
        <f t="shared" si="20"/>
        <v>C</v>
      </c>
      <c r="D45" s="130">
        <f t="shared" si="21"/>
        <v>0.85530058350888238</v>
      </c>
      <c r="E45" s="131">
        <f t="shared" si="22"/>
        <v>1612</v>
      </c>
      <c r="F45" s="132" t="str">
        <f t="shared" si="23"/>
        <v>순환41</v>
      </c>
      <c r="G45" s="133" t="str">
        <f t="shared" si="24"/>
        <v>70바4923</v>
      </c>
      <c r="H45" s="134">
        <f t="shared" si="25"/>
        <v>2</v>
      </c>
      <c r="I45" s="135">
        <f t="shared" si="26"/>
        <v>2380.739</v>
      </c>
      <c r="J45" s="136">
        <f t="shared" si="27"/>
        <v>6.0123097131026867E-3</v>
      </c>
      <c r="K45" s="136">
        <f t="shared" si="28"/>
        <v>0.33786439150827341</v>
      </c>
      <c r="L45" s="136">
        <f t="shared" si="29"/>
        <v>0.25580292505814373</v>
      </c>
      <c r="M45" s="137">
        <f t="shared" si="30"/>
        <v>7.1079999999999997</v>
      </c>
      <c r="N45" s="138">
        <f t="shared" si="31"/>
        <v>0</v>
      </c>
      <c r="O45" s="138">
        <f t="shared" si="32"/>
        <v>6.3709866920844211</v>
      </c>
      <c r="P45" s="218">
        <f t="shared" si="33"/>
        <v>0</v>
      </c>
      <c r="Q45" s="219">
        <f t="shared" si="34"/>
        <v>0</v>
      </c>
      <c r="R45" s="219">
        <f t="shared" si="35"/>
        <v>154</v>
      </c>
      <c r="T45">
        <v>528</v>
      </c>
      <c r="U45">
        <v>1612</v>
      </c>
      <c r="V45" t="s">
        <v>288</v>
      </c>
      <c r="W45">
        <v>2417.2080000000001</v>
      </c>
      <c r="X45">
        <v>836.33799999999997</v>
      </c>
      <c r="Y45">
        <v>2.89</v>
      </c>
      <c r="Z45">
        <v>7.1079999999999997</v>
      </c>
      <c r="AA45">
        <v>157.44298699999999</v>
      </c>
      <c r="AB45">
        <v>0.94659599999999999</v>
      </c>
      <c r="AC45">
        <v>53.194378999999998</v>
      </c>
      <c r="AD45" s="1">
        <v>609</v>
      </c>
      <c r="AE45">
        <v>0</v>
      </c>
      <c r="AF45">
        <v>154</v>
      </c>
      <c r="AG45">
        <v>56</v>
      </c>
      <c r="AH45">
        <v>15.352909</v>
      </c>
      <c r="AI45">
        <v>0</v>
      </c>
      <c r="AJ45">
        <v>0</v>
      </c>
      <c r="AK45">
        <v>0</v>
      </c>
      <c r="AL45">
        <v>0</v>
      </c>
      <c r="AM45" t="s">
        <v>289</v>
      </c>
      <c r="AN45" t="s">
        <v>535</v>
      </c>
      <c r="AO45">
        <v>2284.7860000000001</v>
      </c>
      <c r="AR45" t="s">
        <v>115</v>
      </c>
      <c r="AS45" t="s">
        <v>117</v>
      </c>
      <c r="AT45" t="s">
        <v>214</v>
      </c>
      <c r="AU45" t="s">
        <v>288</v>
      </c>
      <c r="AV45" t="s">
        <v>48</v>
      </c>
      <c r="AW45">
        <v>2</v>
      </c>
      <c r="BB45">
        <v>0.85530058350888238</v>
      </c>
      <c r="BC45" t="s">
        <v>67</v>
      </c>
      <c r="BF45" t="s">
        <v>115</v>
      </c>
      <c r="BG45" t="s">
        <v>117</v>
      </c>
      <c r="BH45" t="s">
        <v>288</v>
      </c>
      <c r="BI45">
        <v>1612</v>
      </c>
      <c r="BJ45">
        <v>2</v>
      </c>
      <c r="BK45" t="s">
        <v>214</v>
      </c>
      <c r="BL45" t="s">
        <v>215</v>
      </c>
      <c r="BM45">
        <v>0.85530058350888238</v>
      </c>
      <c r="BN45" t="s">
        <v>67</v>
      </c>
      <c r="BO45" t="s">
        <v>173</v>
      </c>
      <c r="BP45">
        <v>2380.739</v>
      </c>
    </row>
    <row r="46" spans="1:68" ht="16.5" x14ac:dyDescent="0.25">
      <c r="A46" s="110" t="str">
        <f t="shared" si="18"/>
        <v>인천교통공사</v>
      </c>
      <c r="B46" s="111" t="str">
        <f t="shared" si="19"/>
        <v>송대건</v>
      </c>
      <c r="C46" s="112" t="str">
        <f t="shared" si="20"/>
        <v>D</v>
      </c>
      <c r="D46" s="113">
        <f t="shared" si="21"/>
        <v>0.80814014060708494</v>
      </c>
      <c r="E46" s="114">
        <f t="shared" si="22"/>
        <v>742</v>
      </c>
      <c r="F46" s="115" t="str">
        <f t="shared" si="23"/>
        <v>순환43</v>
      </c>
      <c r="G46" s="116" t="str">
        <f t="shared" si="24"/>
        <v>70바4941</v>
      </c>
      <c r="H46" s="117">
        <f t="shared" si="25"/>
        <v>5</v>
      </c>
      <c r="I46" s="118">
        <f t="shared" si="26"/>
        <v>2784.7240000000002</v>
      </c>
      <c r="J46" s="119">
        <f t="shared" si="27"/>
        <v>2.3055118170339046E-3</v>
      </c>
      <c r="K46" s="119">
        <f t="shared" si="28"/>
        <v>0.31607425332506933</v>
      </c>
      <c r="L46" s="119">
        <f t="shared" si="29"/>
        <v>0.12819941940386193</v>
      </c>
      <c r="M46" s="120">
        <f t="shared" si="30"/>
        <v>3.7810000000000001</v>
      </c>
      <c r="N46" s="121">
        <f t="shared" si="31"/>
        <v>3.5910201513686811E-2</v>
      </c>
      <c r="O46" s="121">
        <f t="shared" si="32"/>
        <v>2.3700732999033298</v>
      </c>
      <c r="P46" s="220">
        <f t="shared" si="33"/>
        <v>0</v>
      </c>
      <c r="Q46" s="221">
        <f t="shared" si="34"/>
        <v>1</v>
      </c>
      <c r="R46" s="221">
        <f t="shared" si="35"/>
        <v>66</v>
      </c>
      <c r="T46">
        <v>528</v>
      </c>
      <c r="U46">
        <v>742</v>
      </c>
      <c r="V46" t="s">
        <v>290</v>
      </c>
      <c r="W46">
        <v>2784.7240000000002</v>
      </c>
      <c r="X46">
        <v>865.41899999999998</v>
      </c>
      <c r="Y46">
        <v>3.218</v>
      </c>
      <c r="Z46">
        <v>3.7810000000000001</v>
      </c>
      <c r="AA46">
        <v>167.69161500000001</v>
      </c>
      <c r="AB46">
        <v>0.38661499999999999</v>
      </c>
      <c r="AC46">
        <v>53.003002000000002</v>
      </c>
      <c r="AD46" s="1">
        <v>357</v>
      </c>
      <c r="AE46">
        <v>1</v>
      </c>
      <c r="AF46">
        <v>66</v>
      </c>
      <c r="AG46">
        <v>64</v>
      </c>
      <c r="AH46">
        <v>16.60622</v>
      </c>
      <c r="AI46">
        <v>34.200000000000003</v>
      </c>
      <c r="AJ46">
        <v>0</v>
      </c>
      <c r="AK46">
        <v>0</v>
      </c>
      <c r="AL46">
        <v>0</v>
      </c>
      <c r="AM46" t="s">
        <v>291</v>
      </c>
      <c r="AN46" t="s">
        <v>536</v>
      </c>
      <c r="AO46">
        <v>1854.345</v>
      </c>
      <c r="AR46" t="s">
        <v>115</v>
      </c>
      <c r="AS46" t="s">
        <v>119</v>
      </c>
      <c r="AT46" t="s">
        <v>232</v>
      </c>
      <c r="AU46" t="s">
        <v>290</v>
      </c>
      <c r="AV46" t="s">
        <v>216</v>
      </c>
      <c r="AW46">
        <v>5</v>
      </c>
      <c r="BB46">
        <v>0.80814014060708494</v>
      </c>
      <c r="BC46" t="s">
        <v>66</v>
      </c>
      <c r="BF46" t="s">
        <v>115</v>
      </c>
      <c r="BG46" t="s">
        <v>119</v>
      </c>
      <c r="BH46" t="s">
        <v>290</v>
      </c>
      <c r="BI46">
        <v>742</v>
      </c>
      <c r="BJ46">
        <v>5</v>
      </c>
      <c r="BK46" t="s">
        <v>232</v>
      </c>
      <c r="BL46" t="s">
        <v>227</v>
      </c>
      <c r="BM46">
        <v>0.80814014060708494</v>
      </c>
      <c r="BN46" t="s">
        <v>66</v>
      </c>
      <c r="BO46" t="s">
        <v>174</v>
      </c>
      <c r="BP46">
        <v>2784.7240000000002</v>
      </c>
    </row>
    <row r="47" spans="1:68" ht="16.5" x14ac:dyDescent="0.25">
      <c r="A47" s="127" t="str">
        <f t="shared" si="18"/>
        <v>인천교통공사</v>
      </c>
      <c r="B47" s="128" t="str">
        <f t="shared" si="19"/>
        <v>송생근</v>
      </c>
      <c r="C47" s="129" t="str">
        <f t="shared" si="20"/>
        <v>C</v>
      </c>
      <c r="D47" s="130">
        <f t="shared" si="21"/>
        <v>0.87130836028849323</v>
      </c>
      <c r="E47" s="131">
        <f t="shared" si="22"/>
        <v>3718</v>
      </c>
      <c r="F47" s="132" t="str">
        <f t="shared" si="23"/>
        <v>순환41</v>
      </c>
      <c r="G47" s="133" t="str">
        <f t="shared" si="24"/>
        <v>70바4925</v>
      </c>
      <c r="H47" s="134">
        <f t="shared" si="25"/>
        <v>2</v>
      </c>
      <c r="I47" s="135">
        <f t="shared" si="26"/>
        <v>2508.768</v>
      </c>
      <c r="J47" s="136">
        <f t="shared" si="27"/>
        <v>4.3363439950096722E-3</v>
      </c>
      <c r="K47" s="136">
        <f t="shared" si="28"/>
        <v>0.32369659153638169</v>
      </c>
      <c r="L47" s="136">
        <f t="shared" si="29"/>
        <v>0.12436383117131596</v>
      </c>
      <c r="M47" s="137">
        <f t="shared" si="30"/>
        <v>3.5209999999999999</v>
      </c>
      <c r="N47" s="138">
        <f t="shared" si="31"/>
        <v>3.9860202298498702E-2</v>
      </c>
      <c r="O47" s="138">
        <f t="shared" si="32"/>
        <v>1.3951070804474546</v>
      </c>
      <c r="P47" s="218">
        <f t="shared" si="33"/>
        <v>0</v>
      </c>
      <c r="Q47" s="219">
        <f t="shared" si="34"/>
        <v>1</v>
      </c>
      <c r="R47" s="219">
        <f t="shared" si="35"/>
        <v>35</v>
      </c>
      <c r="T47">
        <v>528</v>
      </c>
      <c r="U47">
        <v>3718</v>
      </c>
      <c r="V47" t="s">
        <v>385</v>
      </c>
      <c r="W47">
        <v>2508.768</v>
      </c>
      <c r="X47">
        <v>872.37300000000005</v>
      </c>
      <c r="Y47">
        <v>2.8759999999999999</v>
      </c>
      <c r="Z47">
        <v>3.5209999999999999</v>
      </c>
      <c r="AA47">
        <v>163.84493499999999</v>
      </c>
      <c r="AB47">
        <v>0.71048800000000001</v>
      </c>
      <c r="AC47">
        <v>53.036047000000003</v>
      </c>
      <c r="AD47" s="1">
        <v>312</v>
      </c>
      <c r="AE47">
        <v>1</v>
      </c>
      <c r="AF47">
        <v>35</v>
      </c>
      <c r="AG47">
        <v>60</v>
      </c>
      <c r="AH47">
        <v>15.311843</v>
      </c>
      <c r="AI47">
        <v>0</v>
      </c>
      <c r="AJ47">
        <v>0</v>
      </c>
      <c r="AK47">
        <v>0</v>
      </c>
      <c r="AL47">
        <v>0</v>
      </c>
      <c r="AM47" t="s">
        <v>386</v>
      </c>
      <c r="AN47" t="s">
        <v>537</v>
      </c>
      <c r="AO47">
        <v>2376.547</v>
      </c>
      <c r="AR47" t="s">
        <v>115</v>
      </c>
      <c r="AS47" t="s">
        <v>117</v>
      </c>
      <c r="AT47" t="s">
        <v>376</v>
      </c>
      <c r="AU47" t="s">
        <v>385</v>
      </c>
      <c r="AV47" t="s">
        <v>216</v>
      </c>
      <c r="AW47">
        <v>2</v>
      </c>
      <c r="BB47">
        <v>0.87130836028849323</v>
      </c>
      <c r="BC47" t="s">
        <v>67</v>
      </c>
      <c r="BF47" t="s">
        <v>115</v>
      </c>
      <c r="BG47" t="s">
        <v>117</v>
      </c>
      <c r="BH47" t="s">
        <v>385</v>
      </c>
      <c r="BI47">
        <v>3718</v>
      </c>
      <c r="BJ47">
        <v>2</v>
      </c>
      <c r="BK47" t="s">
        <v>376</v>
      </c>
      <c r="BL47" t="s">
        <v>217</v>
      </c>
      <c r="BM47">
        <v>0.87130836028849323</v>
      </c>
      <c r="BN47" t="s">
        <v>67</v>
      </c>
      <c r="BO47" t="s">
        <v>173</v>
      </c>
      <c r="BP47">
        <v>2508.768</v>
      </c>
    </row>
    <row r="48" spans="1:68" ht="16.5" x14ac:dyDescent="0.25">
      <c r="A48" s="110" t="str">
        <f t="shared" si="18"/>
        <v>인천교통공사</v>
      </c>
      <c r="B48" s="111" t="str">
        <f t="shared" si="19"/>
        <v>송윤호</v>
      </c>
      <c r="C48" s="112" t="str">
        <f t="shared" si="20"/>
        <v>B</v>
      </c>
      <c r="D48" s="113">
        <f t="shared" si="21"/>
        <v>0.9226531862393007</v>
      </c>
      <c r="E48" s="114">
        <f t="shared" si="22"/>
        <v>7552</v>
      </c>
      <c r="F48" s="115" t="str">
        <f t="shared" si="23"/>
        <v>순환47</v>
      </c>
      <c r="G48" s="116" t="str">
        <f t="shared" si="24"/>
        <v>70바4943</v>
      </c>
      <c r="H48" s="117">
        <f t="shared" si="25"/>
        <v>5</v>
      </c>
      <c r="I48" s="118">
        <f t="shared" si="26"/>
        <v>2144.7049999999999</v>
      </c>
      <c r="J48" s="119">
        <f t="shared" si="27"/>
        <v>3.4575137269345761E-3</v>
      </c>
      <c r="K48" s="119">
        <f t="shared" si="28"/>
        <v>0.23677512997012776</v>
      </c>
      <c r="L48" s="119">
        <f t="shared" si="29"/>
        <v>7.2271011630970231E-2</v>
      </c>
      <c r="M48" s="120">
        <f t="shared" si="30"/>
        <v>2.4790000000000001</v>
      </c>
      <c r="N48" s="121">
        <f t="shared" si="31"/>
        <v>7.2271011630970232</v>
      </c>
      <c r="O48" s="121">
        <f t="shared" si="32"/>
        <v>4.4761400752084786</v>
      </c>
      <c r="P48" s="220">
        <f t="shared" si="33"/>
        <v>0</v>
      </c>
      <c r="Q48" s="221">
        <f t="shared" si="34"/>
        <v>155</v>
      </c>
      <c r="R48" s="221">
        <f t="shared" si="35"/>
        <v>96</v>
      </c>
      <c r="T48">
        <v>528</v>
      </c>
      <c r="U48">
        <v>7552</v>
      </c>
      <c r="V48" t="s">
        <v>292</v>
      </c>
      <c r="W48">
        <v>2144.7049999999999</v>
      </c>
      <c r="X48">
        <v>607.84</v>
      </c>
      <c r="Y48">
        <v>3.528</v>
      </c>
      <c r="Z48">
        <v>2.4790000000000001</v>
      </c>
      <c r="AA48">
        <v>119.19085</v>
      </c>
      <c r="AB48">
        <v>0.41210400000000003</v>
      </c>
      <c r="AC48">
        <v>28.221429000000001</v>
      </c>
      <c r="AD48" s="1">
        <v>155</v>
      </c>
      <c r="AE48">
        <v>155</v>
      </c>
      <c r="AF48">
        <v>96</v>
      </c>
      <c r="AG48">
        <v>63</v>
      </c>
      <c r="AH48">
        <v>17.993872</v>
      </c>
      <c r="AI48">
        <v>0</v>
      </c>
      <c r="AJ48">
        <v>0</v>
      </c>
      <c r="AK48">
        <v>0</v>
      </c>
      <c r="AL48">
        <v>0</v>
      </c>
      <c r="AM48" t="s">
        <v>293</v>
      </c>
      <c r="AN48" t="s">
        <v>538</v>
      </c>
      <c r="AO48">
        <v>1625.69</v>
      </c>
      <c r="AR48" t="s">
        <v>115</v>
      </c>
      <c r="AS48" t="s">
        <v>120</v>
      </c>
      <c r="AT48" t="s">
        <v>234</v>
      </c>
      <c r="AU48" t="s">
        <v>292</v>
      </c>
      <c r="AV48" t="s">
        <v>216</v>
      </c>
      <c r="AW48">
        <v>5</v>
      </c>
      <c r="BB48">
        <v>0.9226531862393007</v>
      </c>
      <c r="BC48" t="s">
        <v>430</v>
      </c>
      <c r="BF48" t="s">
        <v>115</v>
      </c>
      <c r="BG48" t="s">
        <v>120</v>
      </c>
      <c r="BH48" t="s">
        <v>292</v>
      </c>
      <c r="BI48">
        <v>7552</v>
      </c>
      <c r="BJ48">
        <v>5</v>
      </c>
      <c r="BK48" t="s">
        <v>234</v>
      </c>
      <c r="BL48" t="s">
        <v>237</v>
      </c>
      <c r="BM48">
        <v>0.9226531862393007</v>
      </c>
      <c r="BN48" t="s">
        <v>430</v>
      </c>
      <c r="BO48" t="s">
        <v>431</v>
      </c>
      <c r="BP48">
        <v>2144.7049999999999</v>
      </c>
    </row>
    <row r="49" spans="1:68" ht="16.5" x14ac:dyDescent="0.25">
      <c r="A49" s="127" t="str">
        <f t="shared" si="18"/>
        <v>인천교통공사</v>
      </c>
      <c r="B49" s="128" t="str">
        <f t="shared" si="19"/>
        <v>신동민</v>
      </c>
      <c r="C49" s="129" t="str">
        <f t="shared" si="20"/>
        <v>F</v>
      </c>
      <c r="D49" s="130">
        <f t="shared" si="21"/>
        <v>0.76945323639819319</v>
      </c>
      <c r="E49" s="131">
        <f t="shared" si="22"/>
        <v>2709</v>
      </c>
      <c r="F49" s="132" t="str">
        <f t="shared" si="23"/>
        <v>순환43</v>
      </c>
      <c r="G49" s="133" t="str">
        <f t="shared" si="24"/>
        <v>70바4941</v>
      </c>
      <c r="H49" s="134">
        <f t="shared" si="25"/>
        <v>4</v>
      </c>
      <c r="I49" s="135">
        <f t="shared" si="26"/>
        <v>3160.643</v>
      </c>
      <c r="J49" s="136">
        <f t="shared" si="27"/>
        <v>5.535199183199585E-3</v>
      </c>
      <c r="K49" s="136">
        <f t="shared" si="28"/>
        <v>0.31696916164771077</v>
      </c>
      <c r="L49" s="136">
        <f t="shared" si="29"/>
        <v>0.12560735268108419</v>
      </c>
      <c r="M49" s="137">
        <f t="shared" si="30"/>
        <v>4.1920000000000002</v>
      </c>
      <c r="N49" s="138">
        <f t="shared" si="31"/>
        <v>0</v>
      </c>
      <c r="O49" s="138">
        <f t="shared" si="32"/>
        <v>1.3288435296235608</v>
      </c>
      <c r="P49" s="218">
        <f t="shared" si="33"/>
        <v>3</v>
      </c>
      <c r="Q49" s="219">
        <f t="shared" si="34"/>
        <v>0</v>
      </c>
      <c r="R49" s="219">
        <f t="shared" si="35"/>
        <v>42</v>
      </c>
      <c r="T49">
        <v>528</v>
      </c>
      <c r="U49">
        <v>2709</v>
      </c>
      <c r="V49" t="s">
        <v>294</v>
      </c>
      <c r="W49">
        <v>3160.643</v>
      </c>
      <c r="X49">
        <v>1005.673</v>
      </c>
      <c r="Y49">
        <v>3.1429999999999998</v>
      </c>
      <c r="Z49">
        <v>4.1920000000000002</v>
      </c>
      <c r="AA49">
        <v>194.555239</v>
      </c>
      <c r="AB49">
        <v>1.076902</v>
      </c>
      <c r="AC49">
        <v>61.668011</v>
      </c>
      <c r="AD49" s="1">
        <v>397</v>
      </c>
      <c r="AE49">
        <v>0</v>
      </c>
      <c r="AF49">
        <v>42</v>
      </c>
      <c r="AG49">
        <v>62</v>
      </c>
      <c r="AH49">
        <v>16.245477999999999</v>
      </c>
      <c r="AI49">
        <v>9</v>
      </c>
      <c r="AJ49">
        <v>0</v>
      </c>
      <c r="AK49">
        <v>3</v>
      </c>
      <c r="AL49">
        <v>1457</v>
      </c>
      <c r="AM49" t="s">
        <v>295</v>
      </c>
      <c r="AN49" t="s">
        <v>539</v>
      </c>
      <c r="AO49">
        <v>1494.846</v>
      </c>
      <c r="AR49" t="s">
        <v>115</v>
      </c>
      <c r="AS49" t="s">
        <v>119</v>
      </c>
      <c r="AT49" t="s">
        <v>232</v>
      </c>
      <c r="AU49" t="s">
        <v>294</v>
      </c>
      <c r="AV49" t="s">
        <v>216</v>
      </c>
      <c r="AW49">
        <v>4</v>
      </c>
      <c r="BB49">
        <v>0.76945323639819319</v>
      </c>
      <c r="BC49" t="s">
        <v>68</v>
      </c>
      <c r="BF49" t="s">
        <v>115</v>
      </c>
      <c r="BG49" t="s">
        <v>119</v>
      </c>
      <c r="BH49" t="s">
        <v>294</v>
      </c>
      <c r="BI49">
        <v>2709</v>
      </c>
      <c r="BJ49">
        <v>4</v>
      </c>
      <c r="BK49" t="s">
        <v>232</v>
      </c>
      <c r="BL49" t="s">
        <v>230</v>
      </c>
      <c r="BM49">
        <v>0.76945323639819319</v>
      </c>
      <c r="BN49" t="s">
        <v>68</v>
      </c>
      <c r="BO49" t="s">
        <v>183</v>
      </c>
      <c r="BP49">
        <v>3160.643</v>
      </c>
    </row>
    <row r="50" spans="1:68" ht="16.5" x14ac:dyDescent="0.25">
      <c r="A50" s="110" t="str">
        <f t="shared" si="18"/>
        <v>인천교통공사</v>
      </c>
      <c r="B50" s="111" t="str">
        <f t="shared" si="19"/>
        <v>신숙현</v>
      </c>
      <c r="C50" s="112" t="str">
        <f t="shared" si="20"/>
        <v>D</v>
      </c>
      <c r="D50" s="113">
        <f t="shared" si="21"/>
        <v>0.83499935673755954</v>
      </c>
      <c r="E50" s="114">
        <f t="shared" si="22"/>
        <v>1839</v>
      </c>
      <c r="F50" s="115" t="str">
        <f t="shared" si="23"/>
        <v>순환42</v>
      </c>
      <c r="G50" s="116" t="str">
        <f t="shared" si="24"/>
        <v>70바4929</v>
      </c>
      <c r="H50" s="117">
        <f t="shared" si="25"/>
        <v>5</v>
      </c>
      <c r="I50" s="118">
        <f t="shared" si="26"/>
        <v>2179.1949999999997</v>
      </c>
      <c r="J50" s="119">
        <f t="shared" si="27"/>
        <v>8.0820788179631915E-3</v>
      </c>
      <c r="K50" s="119">
        <f t="shared" si="28"/>
        <v>0.34941880808310122</v>
      </c>
      <c r="L50" s="119">
        <f t="shared" si="29"/>
        <v>7.1127182285201651E-2</v>
      </c>
      <c r="M50" s="120">
        <f t="shared" si="30"/>
        <v>2.72</v>
      </c>
      <c r="N50" s="121">
        <f t="shared" si="31"/>
        <v>41.483208248917599</v>
      </c>
      <c r="O50" s="121">
        <f t="shared" si="32"/>
        <v>10.3708020622294</v>
      </c>
      <c r="P50" s="220">
        <f t="shared" si="33"/>
        <v>0</v>
      </c>
      <c r="Q50" s="221">
        <f t="shared" si="34"/>
        <v>904</v>
      </c>
      <c r="R50" s="221">
        <f t="shared" si="35"/>
        <v>226</v>
      </c>
      <c r="T50">
        <v>528</v>
      </c>
      <c r="U50">
        <v>1839</v>
      </c>
      <c r="V50" t="s">
        <v>296</v>
      </c>
      <c r="W50">
        <v>2179.1950000000002</v>
      </c>
      <c r="X50">
        <v>727.404</v>
      </c>
      <c r="Y50">
        <v>2.996</v>
      </c>
      <c r="Z50">
        <v>2.72</v>
      </c>
      <c r="AA50">
        <v>165.10578899999999</v>
      </c>
      <c r="AB50">
        <v>1.334398</v>
      </c>
      <c r="AC50">
        <v>57.691068000000001</v>
      </c>
      <c r="AD50" s="1">
        <v>155</v>
      </c>
      <c r="AE50">
        <v>904</v>
      </c>
      <c r="AF50">
        <v>226</v>
      </c>
      <c r="AG50">
        <v>79</v>
      </c>
      <c r="AH50">
        <v>13.198779999999999</v>
      </c>
      <c r="AI50">
        <v>0</v>
      </c>
      <c r="AJ50">
        <v>0</v>
      </c>
      <c r="AK50">
        <v>0</v>
      </c>
      <c r="AL50">
        <v>0</v>
      </c>
      <c r="AM50" t="s">
        <v>297</v>
      </c>
      <c r="AN50" t="s">
        <v>540</v>
      </c>
      <c r="AO50">
        <v>1681.76</v>
      </c>
      <c r="AR50" t="s">
        <v>115</v>
      </c>
      <c r="AS50" t="s">
        <v>118</v>
      </c>
      <c r="AT50" t="s">
        <v>220</v>
      </c>
      <c r="AU50" t="s">
        <v>296</v>
      </c>
      <c r="AV50" t="s">
        <v>216</v>
      </c>
      <c r="AW50">
        <v>5</v>
      </c>
      <c r="BB50">
        <v>0.83499935673755954</v>
      </c>
      <c r="BC50" t="s">
        <v>66</v>
      </c>
      <c r="BF50" t="s">
        <v>115</v>
      </c>
      <c r="BG50" t="s">
        <v>118</v>
      </c>
      <c r="BH50" t="s">
        <v>296</v>
      </c>
      <c r="BI50">
        <v>1839</v>
      </c>
      <c r="BJ50">
        <v>5</v>
      </c>
      <c r="BK50" t="s">
        <v>220</v>
      </c>
      <c r="BL50" t="s">
        <v>225</v>
      </c>
      <c r="BM50">
        <v>0.83499935673755954</v>
      </c>
      <c r="BN50" t="s">
        <v>66</v>
      </c>
      <c r="BO50" t="s">
        <v>174</v>
      </c>
      <c r="BP50">
        <v>2179.1949999999997</v>
      </c>
    </row>
    <row r="51" spans="1:68" ht="16.5" x14ac:dyDescent="0.25">
      <c r="A51" s="127" t="str">
        <f t="shared" si="18"/>
        <v>인천교통공사</v>
      </c>
      <c r="B51" s="128" t="str">
        <f t="shared" si="19"/>
        <v>신정호</v>
      </c>
      <c r="C51" s="129" t="str">
        <f t="shared" si="20"/>
        <v>F</v>
      </c>
      <c r="D51" s="130">
        <f t="shared" si="21"/>
        <v>0.71247896894108054</v>
      </c>
      <c r="E51" s="131">
        <f t="shared" si="22"/>
        <v>5990</v>
      </c>
      <c r="F51" s="132" t="str">
        <f t="shared" si="23"/>
        <v>순환42</v>
      </c>
      <c r="G51" s="133" t="str">
        <f t="shared" si="24"/>
        <v>70바4929</v>
      </c>
      <c r="H51" s="134">
        <f t="shared" si="25"/>
        <v>8</v>
      </c>
      <c r="I51" s="135">
        <f t="shared" si="26"/>
        <v>2457.9519999999998</v>
      </c>
      <c r="J51" s="136">
        <f t="shared" si="27"/>
        <v>2.9344109629164559E-3</v>
      </c>
      <c r="K51" s="136">
        <f t="shared" si="28"/>
        <v>0.37799558498266972</v>
      </c>
      <c r="L51" s="136">
        <f t="shared" si="29"/>
        <v>0.18470661754175835</v>
      </c>
      <c r="M51" s="137">
        <f t="shared" si="30"/>
        <v>5.907</v>
      </c>
      <c r="N51" s="138">
        <f t="shared" si="31"/>
        <v>20.057348556847323</v>
      </c>
      <c r="O51" s="138">
        <f t="shared" si="32"/>
        <v>16.233026519639111</v>
      </c>
      <c r="P51" s="218">
        <f t="shared" si="33"/>
        <v>0</v>
      </c>
      <c r="Q51" s="219">
        <f t="shared" si="34"/>
        <v>493</v>
      </c>
      <c r="R51" s="219">
        <f t="shared" si="35"/>
        <v>399</v>
      </c>
      <c r="T51">
        <v>528</v>
      </c>
      <c r="U51">
        <v>5990</v>
      </c>
      <c r="V51" t="s">
        <v>387</v>
      </c>
      <c r="W51">
        <v>2457.9520000000002</v>
      </c>
      <c r="X51">
        <v>963.87400000000002</v>
      </c>
      <c r="Y51">
        <v>2.5499999999999998</v>
      </c>
      <c r="Z51">
        <v>5.907</v>
      </c>
      <c r="AA51">
        <v>168.38439</v>
      </c>
      <c r="AB51">
        <v>0.49410900000000002</v>
      </c>
      <c r="AC51">
        <v>63.648555999999999</v>
      </c>
      <c r="AD51" s="1">
        <v>454</v>
      </c>
      <c r="AE51">
        <v>493</v>
      </c>
      <c r="AF51">
        <v>399</v>
      </c>
      <c r="AG51">
        <v>67</v>
      </c>
      <c r="AH51">
        <v>14.597267</v>
      </c>
      <c r="AI51">
        <v>30.9</v>
      </c>
      <c r="AJ51">
        <v>0</v>
      </c>
      <c r="AK51">
        <v>0</v>
      </c>
      <c r="AL51">
        <v>0</v>
      </c>
      <c r="AM51" t="s">
        <v>388</v>
      </c>
      <c r="AN51" t="s">
        <v>541</v>
      </c>
      <c r="AO51">
        <v>630.81700000000001</v>
      </c>
      <c r="AR51" t="s">
        <v>115</v>
      </c>
      <c r="AS51" t="s">
        <v>118</v>
      </c>
      <c r="AT51" t="s">
        <v>220</v>
      </c>
      <c r="AU51" t="s">
        <v>387</v>
      </c>
      <c r="AV51" t="s">
        <v>216</v>
      </c>
      <c r="AW51">
        <v>8</v>
      </c>
      <c r="BB51">
        <v>0.71247896894108054</v>
      </c>
      <c r="BC51" t="s">
        <v>68</v>
      </c>
      <c r="BF51" t="s">
        <v>115</v>
      </c>
      <c r="BG51" t="s">
        <v>118</v>
      </c>
      <c r="BH51" t="s">
        <v>387</v>
      </c>
      <c r="BI51">
        <v>5990</v>
      </c>
      <c r="BJ51">
        <v>8</v>
      </c>
      <c r="BK51" t="s">
        <v>220</v>
      </c>
      <c r="BL51" t="s">
        <v>224</v>
      </c>
      <c r="BM51">
        <v>0.71247896894108054</v>
      </c>
      <c r="BN51" t="s">
        <v>68</v>
      </c>
      <c r="BO51" t="s">
        <v>183</v>
      </c>
      <c r="BP51">
        <v>2457.9519999999998</v>
      </c>
    </row>
    <row r="52" spans="1:68" ht="16.5" x14ac:dyDescent="0.25">
      <c r="A52" s="110" t="str">
        <f t="shared" si="18"/>
        <v>인천교통공사</v>
      </c>
      <c r="B52" s="111" t="str">
        <f t="shared" si="19"/>
        <v>심순기</v>
      </c>
      <c r="C52" s="112" t="str">
        <f t="shared" si="20"/>
        <v>D</v>
      </c>
      <c r="D52" s="113">
        <f t="shared" si="21"/>
        <v>0.82753466821859378</v>
      </c>
      <c r="E52" s="114">
        <f t="shared" si="22"/>
        <v>8552</v>
      </c>
      <c r="F52" s="115" t="str">
        <f t="shared" si="23"/>
        <v>63</v>
      </c>
      <c r="G52" s="116" t="str">
        <f t="shared" si="24"/>
        <v>70바4905</v>
      </c>
      <c r="H52" s="117">
        <f t="shared" si="25"/>
        <v>4</v>
      </c>
      <c r="I52" s="118">
        <f t="shared" si="26"/>
        <v>2981.7820000000002</v>
      </c>
      <c r="J52" s="119">
        <f t="shared" si="27"/>
        <v>6.1176168454639308E-3</v>
      </c>
      <c r="K52" s="119">
        <f t="shared" si="28"/>
        <v>0.33315414427681128</v>
      </c>
      <c r="L52" s="119">
        <f t="shared" si="29"/>
        <v>0.17606920962028746</v>
      </c>
      <c r="M52" s="120">
        <f t="shared" si="30"/>
        <v>6.415</v>
      </c>
      <c r="N52" s="121">
        <f t="shared" si="31"/>
        <v>0.30183293077763562</v>
      </c>
      <c r="O52" s="121">
        <f t="shared" si="32"/>
        <v>1.8780715692830663</v>
      </c>
      <c r="P52" s="220">
        <f t="shared" si="33"/>
        <v>0</v>
      </c>
      <c r="Q52" s="221">
        <f t="shared" si="34"/>
        <v>9</v>
      </c>
      <c r="R52" s="221">
        <f t="shared" si="35"/>
        <v>56</v>
      </c>
      <c r="T52">
        <v>528</v>
      </c>
      <c r="U52">
        <v>8552</v>
      </c>
      <c r="V52" t="s">
        <v>298</v>
      </c>
      <c r="W52">
        <v>2981.7820000000002</v>
      </c>
      <c r="X52">
        <v>992.88099999999997</v>
      </c>
      <c r="Y52">
        <v>3.0030000000000001</v>
      </c>
      <c r="Z52">
        <v>6.415</v>
      </c>
      <c r="AA52">
        <v>178.027985</v>
      </c>
      <c r="AB52">
        <v>1.089107</v>
      </c>
      <c r="AC52">
        <v>59.310760999999999</v>
      </c>
      <c r="AD52" s="1">
        <v>525</v>
      </c>
      <c r="AE52">
        <v>9</v>
      </c>
      <c r="AF52">
        <v>56</v>
      </c>
      <c r="AG52">
        <v>76</v>
      </c>
      <c r="AH52">
        <v>16.748951000000002</v>
      </c>
      <c r="AI52">
        <v>430.5</v>
      </c>
      <c r="AJ52">
        <v>0</v>
      </c>
      <c r="AK52">
        <v>0</v>
      </c>
      <c r="AL52">
        <v>0</v>
      </c>
      <c r="AM52" t="s">
        <v>299</v>
      </c>
      <c r="AN52" t="s">
        <v>542</v>
      </c>
      <c r="AO52">
        <v>2243.3110000000001</v>
      </c>
      <c r="AR52" t="s">
        <v>115</v>
      </c>
      <c r="AS52" t="s">
        <v>116</v>
      </c>
      <c r="AT52" t="s">
        <v>195</v>
      </c>
      <c r="AU52" t="s">
        <v>298</v>
      </c>
      <c r="AV52" t="s">
        <v>48</v>
      </c>
      <c r="AW52">
        <v>4</v>
      </c>
      <c r="BB52">
        <v>0.82753466821859378</v>
      </c>
      <c r="BC52" t="s">
        <v>66</v>
      </c>
      <c r="BF52" t="s">
        <v>115</v>
      </c>
      <c r="BG52" t="s">
        <v>116</v>
      </c>
      <c r="BH52" t="s">
        <v>298</v>
      </c>
      <c r="BI52">
        <v>8552</v>
      </c>
      <c r="BJ52">
        <v>4</v>
      </c>
      <c r="BK52" t="s">
        <v>195</v>
      </c>
      <c r="BL52" t="s">
        <v>236</v>
      </c>
      <c r="BM52">
        <v>0.82753466821859378</v>
      </c>
      <c r="BN52" t="s">
        <v>66</v>
      </c>
      <c r="BO52" t="s">
        <v>174</v>
      </c>
      <c r="BP52">
        <v>2981.7820000000002</v>
      </c>
    </row>
    <row r="53" spans="1:68" ht="16.5" x14ac:dyDescent="0.25">
      <c r="A53" s="127" t="str">
        <f t="shared" si="18"/>
        <v>인천교통공사</v>
      </c>
      <c r="B53" s="128" t="str">
        <f t="shared" si="19"/>
        <v>안길도</v>
      </c>
      <c r="C53" s="129" t="str">
        <f t="shared" si="20"/>
        <v>C</v>
      </c>
      <c r="D53" s="130">
        <f t="shared" si="21"/>
        <v>0.87626924349453295</v>
      </c>
      <c r="E53" s="131">
        <f t="shared" si="22"/>
        <v>7731</v>
      </c>
      <c r="F53" s="132" t="str">
        <f t="shared" si="23"/>
        <v>순환47</v>
      </c>
      <c r="G53" s="133" t="str">
        <f t="shared" si="24"/>
        <v>70바4942</v>
      </c>
      <c r="H53" s="134">
        <f t="shared" si="25"/>
        <v>3</v>
      </c>
      <c r="I53" s="135">
        <f t="shared" si="26"/>
        <v>2598.17</v>
      </c>
      <c r="J53" s="136">
        <f t="shared" si="27"/>
        <v>2.0250399150991577E-3</v>
      </c>
      <c r="K53" s="136">
        <f t="shared" si="28"/>
        <v>0.29914772541409068</v>
      </c>
      <c r="L53" s="136">
        <f t="shared" si="29"/>
        <v>0.10276463818764746</v>
      </c>
      <c r="M53" s="137">
        <f t="shared" si="30"/>
        <v>2.7719999999999998</v>
      </c>
      <c r="N53" s="138">
        <f t="shared" si="31"/>
        <v>0</v>
      </c>
      <c r="O53" s="138">
        <f t="shared" si="32"/>
        <v>0.61581805655519073</v>
      </c>
      <c r="P53" s="218">
        <f t="shared" si="33"/>
        <v>0</v>
      </c>
      <c r="Q53" s="219">
        <f t="shared" si="34"/>
        <v>0</v>
      </c>
      <c r="R53" s="219">
        <f t="shared" si="35"/>
        <v>16</v>
      </c>
      <c r="T53">
        <v>528</v>
      </c>
      <c r="U53">
        <v>7731</v>
      </c>
      <c r="V53" t="s">
        <v>300</v>
      </c>
      <c r="W53">
        <v>2598.17</v>
      </c>
      <c r="X53">
        <v>774.29</v>
      </c>
      <c r="Y53">
        <v>3.3559999999999999</v>
      </c>
      <c r="Z53">
        <v>2.7719999999999998</v>
      </c>
      <c r="AA53">
        <v>158.810203</v>
      </c>
      <c r="AB53">
        <v>0.32159700000000002</v>
      </c>
      <c r="AC53">
        <v>47.507711</v>
      </c>
      <c r="AD53" s="1">
        <v>267</v>
      </c>
      <c r="AE53">
        <v>0</v>
      </c>
      <c r="AF53">
        <v>16</v>
      </c>
      <c r="AG53">
        <v>61</v>
      </c>
      <c r="AH53">
        <v>16.360220000000002</v>
      </c>
      <c r="AI53">
        <v>0</v>
      </c>
      <c r="AJ53">
        <v>0</v>
      </c>
      <c r="AK53">
        <v>0</v>
      </c>
      <c r="AL53">
        <v>0</v>
      </c>
      <c r="AM53" t="s">
        <v>301</v>
      </c>
      <c r="AN53" t="s">
        <v>543</v>
      </c>
      <c r="AO53">
        <v>2176.5920000000001</v>
      </c>
      <c r="AR53" t="s">
        <v>115</v>
      </c>
      <c r="AS53" t="s">
        <v>120</v>
      </c>
      <c r="AT53" t="s">
        <v>233</v>
      </c>
      <c r="AU53" t="s">
        <v>300</v>
      </c>
      <c r="AV53" t="s">
        <v>216</v>
      </c>
      <c r="AW53">
        <v>3</v>
      </c>
      <c r="BB53">
        <v>0.87626924349453295</v>
      </c>
      <c r="BC53" t="s">
        <v>67</v>
      </c>
      <c r="BF53" t="s">
        <v>115</v>
      </c>
      <c r="BG53" t="s">
        <v>120</v>
      </c>
      <c r="BH53" t="s">
        <v>300</v>
      </c>
      <c r="BI53">
        <v>7731</v>
      </c>
      <c r="BJ53">
        <v>3</v>
      </c>
      <c r="BK53" t="s">
        <v>233</v>
      </c>
      <c r="BL53" t="s">
        <v>232</v>
      </c>
      <c r="BM53">
        <v>0.87626924349453295</v>
      </c>
      <c r="BN53" t="s">
        <v>67</v>
      </c>
      <c r="BO53" t="s">
        <v>173</v>
      </c>
      <c r="BP53">
        <v>2598.17</v>
      </c>
    </row>
    <row r="54" spans="1:68" ht="16.5" x14ac:dyDescent="0.25">
      <c r="A54" s="110" t="str">
        <f t="shared" si="18"/>
        <v>인천교통공사</v>
      </c>
      <c r="B54" s="111" t="str">
        <f t="shared" si="19"/>
        <v>안험</v>
      </c>
      <c r="C54" s="112" t="str">
        <f t="shared" si="20"/>
        <v>F</v>
      </c>
      <c r="D54" s="113">
        <f t="shared" si="21"/>
        <v>0.75773105224260784</v>
      </c>
      <c r="E54" s="114">
        <f t="shared" si="22"/>
        <v>1092</v>
      </c>
      <c r="F54" s="115" t="str">
        <f t="shared" si="23"/>
        <v>63</v>
      </c>
      <c r="G54" s="116" t="str">
        <f t="shared" si="24"/>
        <v>70바4913</v>
      </c>
      <c r="H54" s="117">
        <f t="shared" si="25"/>
        <v>6</v>
      </c>
      <c r="I54" s="118">
        <f t="shared" si="26"/>
        <v>2682.4420000000005</v>
      </c>
      <c r="J54" s="119">
        <f t="shared" si="27"/>
        <v>1.5415614851940346E-2</v>
      </c>
      <c r="K54" s="119">
        <f t="shared" si="28"/>
        <v>0.38247408721265508</v>
      </c>
      <c r="L54" s="119">
        <f t="shared" si="29"/>
        <v>0.27922318544072894</v>
      </c>
      <c r="M54" s="120">
        <f t="shared" si="30"/>
        <v>10.683</v>
      </c>
      <c r="N54" s="121">
        <f t="shared" si="31"/>
        <v>0.33551517609700415</v>
      </c>
      <c r="O54" s="121">
        <f t="shared" si="32"/>
        <v>12.6750177636646</v>
      </c>
      <c r="P54" s="220">
        <f t="shared" si="33"/>
        <v>5</v>
      </c>
      <c r="Q54" s="221">
        <f t="shared" si="34"/>
        <v>9</v>
      </c>
      <c r="R54" s="221">
        <f t="shared" si="35"/>
        <v>340</v>
      </c>
      <c r="T54">
        <v>528</v>
      </c>
      <c r="U54">
        <v>1092</v>
      </c>
      <c r="V54" t="s">
        <v>302</v>
      </c>
      <c r="W54">
        <v>2682.442</v>
      </c>
      <c r="X54">
        <v>980.89400000000001</v>
      </c>
      <c r="Y54">
        <v>2.7349999999999999</v>
      </c>
      <c r="Z54">
        <v>10.683</v>
      </c>
      <c r="AA54">
        <v>159.286608</v>
      </c>
      <c r="AB54">
        <v>2.4555009999999999</v>
      </c>
      <c r="AC54">
        <v>60.923000000000002</v>
      </c>
      <c r="AD54" s="1">
        <v>749</v>
      </c>
      <c r="AE54">
        <v>9</v>
      </c>
      <c r="AF54">
        <v>340</v>
      </c>
      <c r="AG54">
        <v>76</v>
      </c>
      <c r="AH54">
        <v>16.840347999999999</v>
      </c>
      <c r="AI54">
        <v>46.5</v>
      </c>
      <c r="AJ54">
        <v>0</v>
      </c>
      <c r="AK54">
        <v>5</v>
      </c>
      <c r="AL54">
        <v>216</v>
      </c>
      <c r="AM54" t="s">
        <v>303</v>
      </c>
      <c r="AN54" t="s">
        <v>544</v>
      </c>
      <c r="AO54">
        <v>2106.4459999999999</v>
      </c>
      <c r="AR54" t="s">
        <v>115</v>
      </c>
      <c r="AS54" t="s">
        <v>116</v>
      </c>
      <c r="AT54" t="s">
        <v>203</v>
      </c>
      <c r="AU54" t="s">
        <v>302</v>
      </c>
      <c r="AV54" t="s">
        <v>48</v>
      </c>
      <c r="AW54">
        <v>6</v>
      </c>
      <c r="BB54">
        <v>0.75773105224260784</v>
      </c>
      <c r="BC54" t="s">
        <v>68</v>
      </c>
      <c r="BF54" t="s">
        <v>115</v>
      </c>
      <c r="BG54" t="s">
        <v>116</v>
      </c>
      <c r="BH54" t="s">
        <v>302</v>
      </c>
      <c r="BI54">
        <v>1092</v>
      </c>
      <c r="BJ54">
        <v>6</v>
      </c>
      <c r="BK54" t="s">
        <v>203</v>
      </c>
      <c r="BL54" t="s">
        <v>202</v>
      </c>
      <c r="BM54">
        <v>0.75773105224260784</v>
      </c>
      <c r="BN54" t="s">
        <v>68</v>
      </c>
      <c r="BO54" t="s">
        <v>183</v>
      </c>
      <c r="BP54">
        <v>2682.4420000000005</v>
      </c>
    </row>
    <row r="55" spans="1:68" ht="16.5" x14ac:dyDescent="0.25">
      <c r="A55" s="127" t="str">
        <f t="shared" si="18"/>
        <v>인천교통공사</v>
      </c>
      <c r="B55" s="128" t="str">
        <f t="shared" si="19"/>
        <v>안희열</v>
      </c>
      <c r="C55" s="129" t="str">
        <f t="shared" si="20"/>
        <v>C</v>
      </c>
      <c r="D55" s="130">
        <f t="shared" si="21"/>
        <v>0.89660870081910027</v>
      </c>
      <c r="E55" s="131">
        <f t="shared" si="22"/>
        <v>8233</v>
      </c>
      <c r="F55" s="132" t="str">
        <f t="shared" si="23"/>
        <v>63</v>
      </c>
      <c r="G55" s="133" t="str">
        <f t="shared" si="24"/>
        <v>70바4916</v>
      </c>
      <c r="H55" s="134">
        <f t="shared" si="25"/>
        <v>10</v>
      </c>
      <c r="I55" s="135">
        <f t="shared" si="26"/>
        <v>2656.248</v>
      </c>
      <c r="J55" s="136">
        <f t="shared" si="27"/>
        <v>5.1019044177189289E-3</v>
      </c>
      <c r="K55" s="136">
        <f t="shared" si="28"/>
        <v>0.30211502555871578</v>
      </c>
      <c r="L55" s="136">
        <f t="shared" si="29"/>
        <v>0.12235303330110743</v>
      </c>
      <c r="M55" s="137">
        <f t="shared" si="30"/>
        <v>6.492</v>
      </c>
      <c r="N55" s="138">
        <f t="shared" si="31"/>
        <v>0.18823543584785757</v>
      </c>
      <c r="O55" s="138">
        <f t="shared" si="32"/>
        <v>4.0282383271441518</v>
      </c>
      <c r="P55" s="218">
        <f t="shared" si="33"/>
        <v>0</v>
      </c>
      <c r="Q55" s="219">
        <f t="shared" si="34"/>
        <v>5</v>
      </c>
      <c r="R55" s="219">
        <f t="shared" si="35"/>
        <v>107</v>
      </c>
      <c r="T55">
        <v>528</v>
      </c>
      <c r="U55">
        <v>8233</v>
      </c>
      <c r="V55" t="s">
        <v>304</v>
      </c>
      <c r="W55">
        <v>2656.248</v>
      </c>
      <c r="X55">
        <v>824.79100000000005</v>
      </c>
      <c r="Y55">
        <v>3.2210000000000001</v>
      </c>
      <c r="Z55">
        <v>6.492</v>
      </c>
      <c r="AA55">
        <v>152.763544</v>
      </c>
      <c r="AB55">
        <v>0.77938499999999999</v>
      </c>
      <c r="AC55">
        <v>46.152161999999997</v>
      </c>
      <c r="AD55" s="1">
        <v>325</v>
      </c>
      <c r="AE55">
        <v>5</v>
      </c>
      <c r="AF55">
        <v>107</v>
      </c>
      <c r="AG55">
        <v>70</v>
      </c>
      <c r="AH55">
        <v>17.387969999999999</v>
      </c>
      <c r="AI55">
        <v>90.2</v>
      </c>
      <c r="AJ55">
        <v>0</v>
      </c>
      <c r="AK55">
        <v>0</v>
      </c>
      <c r="AL55">
        <v>0</v>
      </c>
      <c r="AM55" t="s">
        <v>305</v>
      </c>
      <c r="AN55" t="s">
        <v>545</v>
      </c>
      <c r="AO55">
        <v>525.03300000000002</v>
      </c>
      <c r="AR55" t="s">
        <v>115</v>
      </c>
      <c r="AS55" t="s">
        <v>116</v>
      </c>
      <c r="AT55" t="s">
        <v>208</v>
      </c>
      <c r="AU55" t="s">
        <v>304</v>
      </c>
      <c r="AV55" t="s">
        <v>48</v>
      </c>
      <c r="AW55">
        <v>10</v>
      </c>
      <c r="BB55">
        <v>0.89660870081910027</v>
      </c>
      <c r="BC55" t="s">
        <v>67</v>
      </c>
      <c r="BF55" t="s">
        <v>115</v>
      </c>
      <c r="BG55" t="s">
        <v>116</v>
      </c>
      <c r="BH55" t="s">
        <v>304</v>
      </c>
      <c r="BI55">
        <v>8233</v>
      </c>
      <c r="BJ55">
        <v>10</v>
      </c>
      <c r="BK55" t="s">
        <v>208</v>
      </c>
      <c r="BL55" t="s">
        <v>200</v>
      </c>
      <c r="BM55">
        <v>0.89660870081910027</v>
      </c>
      <c r="BN55" t="s">
        <v>67</v>
      </c>
      <c r="BO55" t="s">
        <v>173</v>
      </c>
      <c r="BP55">
        <v>2656.248</v>
      </c>
    </row>
    <row r="56" spans="1:68" ht="16.5" x14ac:dyDescent="0.25">
      <c r="A56" s="110" t="str">
        <f t="shared" si="18"/>
        <v>인천교통공사</v>
      </c>
      <c r="B56" s="111" t="str">
        <f t="shared" si="19"/>
        <v>오경택</v>
      </c>
      <c r="C56" s="112" t="str">
        <f t="shared" si="20"/>
        <v>F</v>
      </c>
      <c r="D56" s="113">
        <f t="shared" si="21"/>
        <v>0.76499922119312547</v>
      </c>
      <c r="E56" s="114">
        <f t="shared" si="22"/>
        <v>6899</v>
      </c>
      <c r="F56" s="115" t="str">
        <f t="shared" si="23"/>
        <v>63</v>
      </c>
      <c r="G56" s="116" t="str">
        <f t="shared" si="24"/>
        <v>70바4907</v>
      </c>
      <c r="H56" s="117">
        <f t="shared" si="25"/>
        <v>4</v>
      </c>
      <c r="I56" s="118">
        <f t="shared" si="26"/>
        <v>2388.4</v>
      </c>
      <c r="J56" s="119">
        <f t="shared" si="27"/>
        <v>5.7706027123938667E-3</v>
      </c>
      <c r="K56" s="119">
        <f t="shared" si="28"/>
        <v>0.34053176312602135</v>
      </c>
      <c r="L56" s="119">
        <f t="shared" si="29"/>
        <v>0.25916931837213197</v>
      </c>
      <c r="M56" s="120">
        <f t="shared" si="30"/>
        <v>8.8209999999999997</v>
      </c>
      <c r="N56" s="121">
        <f t="shared" si="31"/>
        <v>0</v>
      </c>
      <c r="O56" s="121">
        <f t="shared" si="32"/>
        <v>5.1917601741751795</v>
      </c>
      <c r="P56" s="220">
        <f t="shared" si="33"/>
        <v>0</v>
      </c>
      <c r="Q56" s="221">
        <f t="shared" si="34"/>
        <v>0</v>
      </c>
      <c r="R56" s="221">
        <f t="shared" si="35"/>
        <v>124</v>
      </c>
      <c r="T56">
        <v>528</v>
      </c>
      <c r="U56">
        <v>6899</v>
      </c>
      <c r="V56" t="s">
        <v>306</v>
      </c>
      <c r="W56">
        <v>2388.4</v>
      </c>
      <c r="X56">
        <v>865.49</v>
      </c>
      <c r="Y56">
        <v>2.76</v>
      </c>
      <c r="Z56">
        <v>8.8209999999999997</v>
      </c>
      <c r="AA56">
        <v>141.12633299999999</v>
      </c>
      <c r="AB56">
        <v>0.814384</v>
      </c>
      <c r="AC56">
        <v>48.057999000000002</v>
      </c>
      <c r="AD56" s="1">
        <v>619</v>
      </c>
      <c r="AE56">
        <v>0</v>
      </c>
      <c r="AF56">
        <v>124</v>
      </c>
      <c r="AG56">
        <v>73</v>
      </c>
      <c r="AH56">
        <v>16.923843000000002</v>
      </c>
      <c r="AI56">
        <v>330.2</v>
      </c>
      <c r="AJ56">
        <v>0</v>
      </c>
      <c r="AK56">
        <v>0</v>
      </c>
      <c r="AL56">
        <v>0</v>
      </c>
      <c r="AM56" t="s">
        <v>307</v>
      </c>
      <c r="AN56" t="s">
        <v>546</v>
      </c>
      <c r="AO56">
        <v>2017.9480000000001</v>
      </c>
      <c r="AR56" t="s">
        <v>115</v>
      </c>
      <c r="AS56" t="s">
        <v>116</v>
      </c>
      <c r="AT56" t="s">
        <v>472</v>
      </c>
      <c r="AU56" t="s">
        <v>306</v>
      </c>
      <c r="AV56" t="s">
        <v>48</v>
      </c>
      <c r="AW56">
        <v>4</v>
      </c>
      <c r="BB56">
        <v>0.76499922119312547</v>
      </c>
      <c r="BC56" t="s">
        <v>68</v>
      </c>
      <c r="BF56" t="s">
        <v>115</v>
      </c>
      <c r="BG56" t="s">
        <v>116</v>
      </c>
      <c r="BH56" t="s">
        <v>306</v>
      </c>
      <c r="BI56">
        <v>6899</v>
      </c>
      <c r="BJ56">
        <v>4</v>
      </c>
      <c r="BK56" t="s">
        <v>472</v>
      </c>
      <c r="BL56" t="s">
        <v>236</v>
      </c>
      <c r="BM56">
        <v>0.76499922119312547</v>
      </c>
      <c r="BN56" t="s">
        <v>68</v>
      </c>
      <c r="BO56" t="s">
        <v>183</v>
      </c>
      <c r="BP56">
        <v>2388.4</v>
      </c>
    </row>
    <row r="57" spans="1:68" ht="16.5" x14ac:dyDescent="0.25">
      <c r="A57" s="127" t="str">
        <f t="shared" si="18"/>
        <v>인천교통공사</v>
      </c>
      <c r="B57" s="128" t="str">
        <f t="shared" si="19"/>
        <v>윤세경</v>
      </c>
      <c r="C57" s="129" t="str">
        <f t="shared" si="20"/>
        <v>D</v>
      </c>
      <c r="D57" s="130">
        <f t="shared" si="21"/>
        <v>0.83024640049083376</v>
      </c>
      <c r="E57" s="131">
        <f t="shared" si="22"/>
        <v>8809</v>
      </c>
      <c r="F57" s="132" t="str">
        <f t="shared" si="23"/>
        <v>순환42</v>
      </c>
      <c r="G57" s="133" t="str">
        <f t="shared" si="24"/>
        <v>70바4928</v>
      </c>
      <c r="H57" s="134">
        <f t="shared" si="25"/>
        <v>4</v>
      </c>
      <c r="I57" s="135">
        <f t="shared" si="26"/>
        <v>2628.0070000000001</v>
      </c>
      <c r="J57" s="136">
        <f t="shared" si="27"/>
        <v>5.2879707819930098E-3</v>
      </c>
      <c r="K57" s="136">
        <f t="shared" si="28"/>
        <v>0.34021081287334387</v>
      </c>
      <c r="L57" s="136">
        <f t="shared" si="29"/>
        <v>0.14079110139356554</v>
      </c>
      <c r="M57" s="137">
        <f t="shared" si="30"/>
        <v>3.097</v>
      </c>
      <c r="N57" s="138">
        <f t="shared" si="31"/>
        <v>0</v>
      </c>
      <c r="O57" s="138">
        <f t="shared" si="32"/>
        <v>1.2557044178345034</v>
      </c>
      <c r="P57" s="218">
        <f t="shared" si="33"/>
        <v>0</v>
      </c>
      <c r="Q57" s="219">
        <f t="shared" si="34"/>
        <v>0</v>
      </c>
      <c r="R57" s="219">
        <f t="shared" si="35"/>
        <v>33</v>
      </c>
      <c r="T57">
        <v>528</v>
      </c>
      <c r="U57">
        <v>8809</v>
      </c>
      <c r="V57" t="s">
        <v>389</v>
      </c>
      <c r="W57">
        <v>2628.0070000000001</v>
      </c>
      <c r="X57">
        <v>880.16300000000001</v>
      </c>
      <c r="Y57">
        <v>2.9860000000000002</v>
      </c>
      <c r="Z57">
        <v>3.097</v>
      </c>
      <c r="AA57">
        <v>182.163828</v>
      </c>
      <c r="AB57">
        <v>0.96327700000000005</v>
      </c>
      <c r="AC57">
        <v>61.974103999999997</v>
      </c>
      <c r="AD57" s="1">
        <v>370</v>
      </c>
      <c r="AE57">
        <v>0</v>
      </c>
      <c r="AF57">
        <v>33</v>
      </c>
      <c r="AG57">
        <v>62</v>
      </c>
      <c r="AH57">
        <v>14.426612</v>
      </c>
      <c r="AI57">
        <v>0</v>
      </c>
      <c r="AJ57">
        <v>0</v>
      </c>
      <c r="AK57">
        <v>0</v>
      </c>
      <c r="AL57">
        <v>0</v>
      </c>
      <c r="AM57" t="s">
        <v>390</v>
      </c>
      <c r="AN57" t="s">
        <v>547</v>
      </c>
      <c r="AO57">
        <v>1966.153</v>
      </c>
      <c r="AR57" t="s">
        <v>115</v>
      </c>
      <c r="AS57" t="s">
        <v>118</v>
      </c>
      <c r="AT57" t="s">
        <v>219</v>
      </c>
      <c r="AU57" t="s">
        <v>389</v>
      </c>
      <c r="AV57" t="s">
        <v>216</v>
      </c>
      <c r="AW57">
        <v>4</v>
      </c>
      <c r="BB57">
        <v>0.83024640049083376</v>
      </c>
      <c r="BC57" t="s">
        <v>66</v>
      </c>
      <c r="BF57" t="s">
        <v>115</v>
      </c>
      <c r="BG57" t="s">
        <v>118</v>
      </c>
      <c r="BH57" t="s">
        <v>389</v>
      </c>
      <c r="BI57">
        <v>8809</v>
      </c>
      <c r="BJ57">
        <v>4</v>
      </c>
      <c r="BK57" t="s">
        <v>219</v>
      </c>
      <c r="BL57" t="s">
        <v>237</v>
      </c>
      <c r="BM57">
        <v>0.83024640049083376</v>
      </c>
      <c r="BN57" t="s">
        <v>66</v>
      </c>
      <c r="BO57" t="s">
        <v>174</v>
      </c>
      <c r="BP57">
        <v>2628.0070000000001</v>
      </c>
    </row>
    <row r="58" spans="1:68" ht="16.5" x14ac:dyDescent="0.25">
      <c r="A58" s="110" t="str">
        <f t="shared" si="18"/>
        <v>인천교통공사</v>
      </c>
      <c r="B58" s="111" t="str">
        <f t="shared" si="19"/>
        <v>이대일</v>
      </c>
      <c r="C58" s="112" t="str">
        <f t="shared" si="20"/>
        <v>F</v>
      </c>
      <c r="D58" s="113">
        <f t="shared" si="21"/>
        <v>0.78629451129446504</v>
      </c>
      <c r="E58" s="114">
        <f t="shared" si="22"/>
        <v>1371</v>
      </c>
      <c r="F58" s="115" t="str">
        <f t="shared" si="23"/>
        <v>순환43</v>
      </c>
      <c r="G58" s="116" t="str">
        <f t="shared" si="24"/>
        <v>70바4939</v>
      </c>
      <c r="H58" s="117">
        <f t="shared" si="25"/>
        <v>5</v>
      </c>
      <c r="I58" s="118">
        <f t="shared" si="26"/>
        <v>2064.7420000000002</v>
      </c>
      <c r="J58" s="119">
        <f t="shared" si="27"/>
        <v>4.0023981366794671E-3</v>
      </c>
      <c r="K58" s="119">
        <f t="shared" si="28"/>
        <v>0.32616249901973898</v>
      </c>
      <c r="L58" s="119">
        <f t="shared" si="29"/>
        <v>0.15159278980134078</v>
      </c>
      <c r="M58" s="120">
        <f t="shared" si="30"/>
        <v>5.2670000000000003</v>
      </c>
      <c r="N58" s="121">
        <f t="shared" si="31"/>
        <v>4.8432201214485875E-2</v>
      </c>
      <c r="O58" s="121">
        <f t="shared" si="32"/>
        <v>1.4529660364345762</v>
      </c>
      <c r="P58" s="220">
        <f t="shared" si="33"/>
        <v>0</v>
      </c>
      <c r="Q58" s="221">
        <f t="shared" si="34"/>
        <v>1</v>
      </c>
      <c r="R58" s="221">
        <f t="shared" si="35"/>
        <v>30</v>
      </c>
      <c r="T58">
        <v>528</v>
      </c>
      <c r="U58">
        <v>1371</v>
      </c>
      <c r="V58" t="s">
        <v>308</v>
      </c>
      <c r="W58">
        <v>2064.7420000000002</v>
      </c>
      <c r="X58">
        <v>646.32899999999995</v>
      </c>
      <c r="Y58">
        <v>3.1949999999999998</v>
      </c>
      <c r="Z58">
        <v>5.2670000000000003</v>
      </c>
      <c r="AA58">
        <v>116.58885100000001</v>
      </c>
      <c r="AB58">
        <v>0.46663500000000002</v>
      </c>
      <c r="AC58">
        <v>38.026910999999998</v>
      </c>
      <c r="AD58" s="1">
        <v>313</v>
      </c>
      <c r="AE58">
        <v>1</v>
      </c>
      <c r="AF58">
        <v>30</v>
      </c>
      <c r="AG58">
        <v>66</v>
      </c>
      <c r="AH58">
        <v>17.709599999999998</v>
      </c>
      <c r="AI58">
        <v>13.6</v>
      </c>
      <c r="AJ58">
        <v>0</v>
      </c>
      <c r="AK58">
        <v>0</v>
      </c>
      <c r="AL58">
        <v>0</v>
      </c>
      <c r="AM58" t="s">
        <v>309</v>
      </c>
      <c r="AN58" t="s">
        <v>548</v>
      </c>
      <c r="AO58">
        <v>1426.511</v>
      </c>
      <c r="AR58" t="s">
        <v>115</v>
      </c>
      <c r="AS58" t="s">
        <v>119</v>
      </c>
      <c r="AT58" t="s">
        <v>230</v>
      </c>
      <c r="AU58" t="s">
        <v>308</v>
      </c>
      <c r="AV58" t="s">
        <v>216</v>
      </c>
      <c r="AW58">
        <v>5</v>
      </c>
      <c r="BB58">
        <v>0.78629451129446504</v>
      </c>
      <c r="BC58" t="s">
        <v>68</v>
      </c>
      <c r="BF58" t="s">
        <v>115</v>
      </c>
      <c r="BG58" t="s">
        <v>119</v>
      </c>
      <c r="BH58" t="s">
        <v>308</v>
      </c>
      <c r="BI58">
        <v>1371</v>
      </c>
      <c r="BJ58">
        <v>5</v>
      </c>
      <c r="BK58" t="s">
        <v>230</v>
      </c>
      <c r="BL58" t="s">
        <v>232</v>
      </c>
      <c r="BM58">
        <v>0.78629451129446504</v>
      </c>
      <c r="BN58" t="s">
        <v>68</v>
      </c>
      <c r="BO58" t="s">
        <v>183</v>
      </c>
      <c r="BP58">
        <v>2064.7420000000002</v>
      </c>
    </row>
    <row r="59" spans="1:68" ht="16.5" x14ac:dyDescent="0.25">
      <c r="A59" s="127" t="str">
        <f t="shared" si="18"/>
        <v>인천교통공사</v>
      </c>
      <c r="B59" s="128" t="str">
        <f t="shared" si="19"/>
        <v>이덕수</v>
      </c>
      <c r="C59" s="129" t="str">
        <f t="shared" si="20"/>
        <v>F</v>
      </c>
      <c r="D59" s="130">
        <f t="shared" si="21"/>
        <v>0.68758594460361533</v>
      </c>
      <c r="E59" s="131">
        <f t="shared" si="22"/>
        <v>2104</v>
      </c>
      <c r="F59" s="132" t="str">
        <f t="shared" si="23"/>
        <v>순환41</v>
      </c>
      <c r="G59" s="133" t="str">
        <f t="shared" si="24"/>
        <v>70바4919</v>
      </c>
      <c r="H59" s="134">
        <f t="shared" si="25"/>
        <v>4</v>
      </c>
      <c r="I59" s="135">
        <f t="shared" si="26"/>
        <v>915.12700000000007</v>
      </c>
      <c r="J59" s="136">
        <f t="shared" si="27"/>
        <v>1.2385291103609806E-2</v>
      </c>
      <c r="K59" s="136">
        <f t="shared" si="28"/>
        <v>0.38392325156950047</v>
      </c>
      <c r="L59" s="136">
        <f t="shared" si="29"/>
        <v>0.14314953006522591</v>
      </c>
      <c r="M59" s="137">
        <f t="shared" si="30"/>
        <v>11.257</v>
      </c>
      <c r="N59" s="138">
        <f t="shared" si="31"/>
        <v>0.10927445043147017</v>
      </c>
      <c r="O59" s="138">
        <f t="shared" si="32"/>
        <v>20.980694482842274</v>
      </c>
      <c r="P59" s="218">
        <f t="shared" si="33"/>
        <v>0</v>
      </c>
      <c r="Q59" s="219">
        <f t="shared" si="34"/>
        <v>1</v>
      </c>
      <c r="R59" s="219">
        <f t="shared" si="35"/>
        <v>192</v>
      </c>
      <c r="T59">
        <v>528</v>
      </c>
      <c r="U59">
        <v>2104</v>
      </c>
      <c r="V59" t="s">
        <v>549</v>
      </c>
      <c r="W59">
        <v>915.12699999999995</v>
      </c>
      <c r="X59">
        <v>393.52199999999999</v>
      </c>
      <c r="Y59">
        <v>2.3250000000000002</v>
      </c>
      <c r="Z59">
        <v>11.257</v>
      </c>
      <c r="AA59">
        <v>60.464142000000002</v>
      </c>
      <c r="AB59">
        <v>0.74886600000000003</v>
      </c>
      <c r="AC59">
        <v>23.21359</v>
      </c>
      <c r="AD59" s="1">
        <v>131</v>
      </c>
      <c r="AE59">
        <v>1</v>
      </c>
      <c r="AF59">
        <v>192</v>
      </c>
      <c r="AG59">
        <v>66</v>
      </c>
      <c r="AH59">
        <v>15.135035999999999</v>
      </c>
      <c r="AI59">
        <v>0</v>
      </c>
      <c r="AJ59">
        <v>0</v>
      </c>
      <c r="AK59">
        <v>0</v>
      </c>
      <c r="AL59">
        <v>0</v>
      </c>
      <c r="AM59" t="s">
        <v>550</v>
      </c>
      <c r="AN59" t="s">
        <v>551</v>
      </c>
      <c r="AO59">
        <v>498.505</v>
      </c>
      <c r="AR59" t="s">
        <v>115</v>
      </c>
      <c r="AS59" t="s">
        <v>117</v>
      </c>
      <c r="AT59" t="s">
        <v>210</v>
      </c>
      <c r="AU59" t="s">
        <v>549</v>
      </c>
      <c r="AV59" t="s">
        <v>48</v>
      </c>
      <c r="AW59">
        <v>4</v>
      </c>
      <c r="BB59">
        <v>0.68758594460361533</v>
      </c>
      <c r="BC59" t="s">
        <v>68</v>
      </c>
      <c r="BF59" t="s">
        <v>115</v>
      </c>
      <c r="BG59" t="s">
        <v>117</v>
      </c>
      <c r="BH59" t="s">
        <v>549</v>
      </c>
      <c r="BI59">
        <v>2104</v>
      </c>
      <c r="BJ59">
        <v>4</v>
      </c>
      <c r="BK59" t="s">
        <v>210</v>
      </c>
      <c r="BL59" t="s">
        <v>213</v>
      </c>
      <c r="BM59">
        <v>0.68758594460361533</v>
      </c>
      <c r="BN59" t="s">
        <v>68</v>
      </c>
      <c r="BO59" t="s">
        <v>183</v>
      </c>
      <c r="BP59">
        <v>915.12700000000007</v>
      </c>
    </row>
    <row r="60" spans="1:68" ht="16.5" x14ac:dyDescent="0.25">
      <c r="A60" s="110" t="str">
        <f t="shared" si="18"/>
        <v>인천교통공사</v>
      </c>
      <c r="B60" s="111" t="str">
        <f t="shared" si="19"/>
        <v>이명덕</v>
      </c>
      <c r="C60" s="112" t="str">
        <f t="shared" si="20"/>
        <v>B</v>
      </c>
      <c r="D60" s="113">
        <f t="shared" si="21"/>
        <v>0.92019483731304308</v>
      </c>
      <c r="E60" s="114">
        <f t="shared" si="22"/>
        <v>1768</v>
      </c>
      <c r="F60" s="115" t="str">
        <f t="shared" si="23"/>
        <v>순환47</v>
      </c>
      <c r="G60" s="116" t="str">
        <f t="shared" si="24"/>
        <v>70바4942</v>
      </c>
      <c r="H60" s="117">
        <f t="shared" si="25"/>
        <v>3</v>
      </c>
      <c r="I60" s="118">
        <f t="shared" si="26"/>
        <v>2509.0659999999998</v>
      </c>
      <c r="J60" s="119">
        <f t="shared" si="27"/>
        <v>2.5415359624914825E-3</v>
      </c>
      <c r="K60" s="119">
        <f t="shared" si="28"/>
        <v>0.29130661530658497</v>
      </c>
      <c r="L60" s="119">
        <f t="shared" si="29"/>
        <v>3.6268475998638541E-2</v>
      </c>
      <c r="M60" s="120">
        <f t="shared" si="30"/>
        <v>2.2370000000000001</v>
      </c>
      <c r="N60" s="121">
        <f t="shared" si="31"/>
        <v>3.9855468130372024E-2</v>
      </c>
      <c r="O60" s="121">
        <f t="shared" si="32"/>
        <v>0.35869921317334819</v>
      </c>
      <c r="P60" s="220">
        <f t="shared" si="33"/>
        <v>0</v>
      </c>
      <c r="Q60" s="221">
        <f t="shared" si="34"/>
        <v>1</v>
      </c>
      <c r="R60" s="221">
        <f t="shared" si="35"/>
        <v>9</v>
      </c>
      <c r="T60">
        <v>528</v>
      </c>
      <c r="U60">
        <v>1768</v>
      </c>
      <c r="V60" t="s">
        <v>310</v>
      </c>
      <c r="W60">
        <v>2509.0659999999998</v>
      </c>
      <c r="X60">
        <v>715.41</v>
      </c>
      <c r="Y60">
        <v>3.5070000000000001</v>
      </c>
      <c r="Z60">
        <v>2.2370000000000001</v>
      </c>
      <c r="AA60">
        <v>154.29882000000001</v>
      </c>
      <c r="AB60">
        <v>0.392156</v>
      </c>
      <c r="AC60">
        <v>44.948267000000001</v>
      </c>
      <c r="AD60" s="1">
        <v>91</v>
      </c>
      <c r="AE60">
        <v>1</v>
      </c>
      <c r="AF60">
        <v>9</v>
      </c>
      <c r="AG60">
        <v>53</v>
      </c>
      <c r="AH60">
        <v>16.261082999999999</v>
      </c>
      <c r="AI60">
        <v>0</v>
      </c>
      <c r="AJ60">
        <v>0</v>
      </c>
      <c r="AK60">
        <v>0</v>
      </c>
      <c r="AL60">
        <v>0</v>
      </c>
      <c r="AM60" t="s">
        <v>311</v>
      </c>
      <c r="AN60" t="s">
        <v>552</v>
      </c>
      <c r="AO60">
        <v>2253.5279999999998</v>
      </c>
      <c r="AR60" t="s">
        <v>115</v>
      </c>
      <c r="AS60" t="s">
        <v>120</v>
      </c>
      <c r="AT60" t="s">
        <v>233</v>
      </c>
      <c r="AU60" t="s">
        <v>310</v>
      </c>
      <c r="AV60" t="s">
        <v>216</v>
      </c>
      <c r="AW60">
        <v>3</v>
      </c>
      <c r="BB60">
        <v>0.92019483731304308</v>
      </c>
      <c r="BC60" t="s">
        <v>430</v>
      </c>
      <c r="BF60" t="s">
        <v>115</v>
      </c>
      <c r="BG60" t="s">
        <v>120</v>
      </c>
      <c r="BH60" t="s">
        <v>310</v>
      </c>
      <c r="BI60">
        <v>1768</v>
      </c>
      <c r="BJ60">
        <v>3</v>
      </c>
      <c r="BK60" t="s">
        <v>233</v>
      </c>
      <c r="BL60" t="s">
        <v>231</v>
      </c>
      <c r="BM60">
        <v>0.92019483731304308</v>
      </c>
      <c r="BN60" t="s">
        <v>430</v>
      </c>
      <c r="BO60" t="s">
        <v>431</v>
      </c>
      <c r="BP60">
        <v>2509.0659999999998</v>
      </c>
    </row>
    <row r="61" spans="1:68" ht="16.5" x14ac:dyDescent="0.25">
      <c r="A61" s="127" t="str">
        <f t="shared" si="18"/>
        <v>인천교통공사</v>
      </c>
      <c r="B61" s="128" t="str">
        <f t="shared" si="19"/>
        <v>이민호</v>
      </c>
      <c r="C61" s="129" t="str">
        <f t="shared" si="20"/>
        <v>F</v>
      </c>
      <c r="D61" s="130">
        <f t="shared" si="21"/>
        <v>0.68235516251394934</v>
      </c>
      <c r="E61" s="131">
        <f t="shared" si="22"/>
        <v>2271</v>
      </c>
      <c r="F61" s="132" t="str">
        <f t="shared" si="23"/>
        <v>순환41</v>
      </c>
      <c r="G61" s="133" t="str">
        <f t="shared" si="24"/>
        <v>70바4920</v>
      </c>
      <c r="H61" s="134">
        <f t="shared" si="25"/>
        <v>4</v>
      </c>
      <c r="I61" s="135">
        <f t="shared" si="26"/>
        <v>2459.8439999999996</v>
      </c>
      <c r="J61" s="136">
        <f t="shared" si="27"/>
        <v>5.6063525116349534E-3</v>
      </c>
      <c r="K61" s="136">
        <f t="shared" si="28"/>
        <v>0.3638157513512183</v>
      </c>
      <c r="L61" s="136">
        <f t="shared" si="29"/>
        <v>0.16667723644263624</v>
      </c>
      <c r="M61" s="137">
        <f t="shared" si="30"/>
        <v>9.3659999999999997</v>
      </c>
      <c r="N61" s="138">
        <f t="shared" si="31"/>
        <v>0</v>
      </c>
      <c r="O61" s="138">
        <f t="shared" si="32"/>
        <v>25.611380233868488</v>
      </c>
      <c r="P61" s="218">
        <f t="shared" si="33"/>
        <v>1</v>
      </c>
      <c r="Q61" s="219">
        <f t="shared" si="34"/>
        <v>0</v>
      </c>
      <c r="R61" s="219">
        <f t="shared" si="35"/>
        <v>630</v>
      </c>
      <c r="T61">
        <v>528</v>
      </c>
      <c r="U61">
        <v>2271</v>
      </c>
      <c r="V61" t="s">
        <v>391</v>
      </c>
      <c r="W61">
        <v>2459.8440000000001</v>
      </c>
      <c r="X61">
        <v>1070.6949999999999</v>
      </c>
      <c r="Y61">
        <v>2.2970000000000002</v>
      </c>
      <c r="Z61">
        <v>9.3659999999999997</v>
      </c>
      <c r="AA61">
        <v>171.521323</v>
      </c>
      <c r="AB61">
        <v>0.96160900000000005</v>
      </c>
      <c r="AC61">
        <v>62.402158999999997</v>
      </c>
      <c r="AD61" s="1">
        <v>410</v>
      </c>
      <c r="AE61">
        <v>0</v>
      </c>
      <c r="AF61">
        <v>630</v>
      </c>
      <c r="AG61">
        <v>63</v>
      </c>
      <c r="AH61">
        <v>14.341329999999999</v>
      </c>
      <c r="AI61">
        <v>0</v>
      </c>
      <c r="AJ61">
        <v>0</v>
      </c>
      <c r="AK61">
        <v>1</v>
      </c>
      <c r="AL61">
        <v>351</v>
      </c>
      <c r="AM61" t="s">
        <v>392</v>
      </c>
      <c r="AN61" t="s">
        <v>553</v>
      </c>
      <c r="AO61">
        <v>2056.5349999999999</v>
      </c>
      <c r="AR61" t="s">
        <v>115</v>
      </c>
      <c r="AS61" t="s">
        <v>117</v>
      </c>
      <c r="AT61" t="s">
        <v>211</v>
      </c>
      <c r="AU61" t="s">
        <v>391</v>
      </c>
      <c r="AV61" t="s">
        <v>48</v>
      </c>
      <c r="AW61">
        <v>4</v>
      </c>
      <c r="BB61">
        <v>0.68235516251394934</v>
      </c>
      <c r="BC61" t="s">
        <v>68</v>
      </c>
      <c r="BF61" t="s">
        <v>115</v>
      </c>
      <c r="BG61" t="s">
        <v>117</v>
      </c>
      <c r="BH61" t="s">
        <v>391</v>
      </c>
      <c r="BI61">
        <v>2271</v>
      </c>
      <c r="BJ61">
        <v>4</v>
      </c>
      <c r="BK61" t="s">
        <v>211</v>
      </c>
      <c r="BL61" t="s">
        <v>210</v>
      </c>
      <c r="BM61">
        <v>0.68235516251394934</v>
      </c>
      <c r="BN61" t="s">
        <v>68</v>
      </c>
      <c r="BO61" t="s">
        <v>183</v>
      </c>
      <c r="BP61">
        <v>2459.8439999999996</v>
      </c>
    </row>
    <row r="62" spans="1:68" ht="16.5" x14ac:dyDescent="0.25">
      <c r="A62" s="110" t="str">
        <f t="shared" si="18"/>
        <v>인천교통공사</v>
      </c>
      <c r="B62" s="111" t="str">
        <f t="shared" si="19"/>
        <v>이병범</v>
      </c>
      <c r="C62" s="112" t="str">
        <f t="shared" si="20"/>
        <v>F</v>
      </c>
      <c r="D62" s="113">
        <f t="shared" si="21"/>
        <v>0.77583773887344432</v>
      </c>
      <c r="E62" s="114">
        <f t="shared" si="22"/>
        <v>1733</v>
      </c>
      <c r="F62" s="115" t="str">
        <f t="shared" si="23"/>
        <v>순환42</v>
      </c>
      <c r="G62" s="116" t="str">
        <f t="shared" si="24"/>
        <v>70바4928</v>
      </c>
      <c r="H62" s="117">
        <f t="shared" si="25"/>
        <v>3</v>
      </c>
      <c r="I62" s="118">
        <f t="shared" si="26"/>
        <v>2474.42</v>
      </c>
      <c r="J62" s="119">
        <f t="shared" si="27"/>
        <v>5.9109138767264183E-3</v>
      </c>
      <c r="K62" s="119">
        <f t="shared" si="28"/>
        <v>0.35271675781551531</v>
      </c>
      <c r="L62" s="119">
        <f t="shared" si="29"/>
        <v>0.13457699177989185</v>
      </c>
      <c r="M62" s="120">
        <f t="shared" si="30"/>
        <v>4.59</v>
      </c>
      <c r="N62" s="121">
        <f t="shared" si="31"/>
        <v>0</v>
      </c>
      <c r="O62" s="121">
        <f t="shared" si="32"/>
        <v>11.96239926932372</v>
      </c>
      <c r="P62" s="220">
        <f t="shared" si="33"/>
        <v>0</v>
      </c>
      <c r="Q62" s="221">
        <f t="shared" si="34"/>
        <v>0</v>
      </c>
      <c r="R62" s="221">
        <f t="shared" si="35"/>
        <v>296</v>
      </c>
      <c r="T62">
        <v>528</v>
      </c>
      <c r="U62">
        <v>1733</v>
      </c>
      <c r="V62" t="s">
        <v>394</v>
      </c>
      <c r="W62">
        <v>2474.42</v>
      </c>
      <c r="X62">
        <v>895.86099999999999</v>
      </c>
      <c r="Y62">
        <v>2.762</v>
      </c>
      <c r="Z62">
        <v>4.59</v>
      </c>
      <c r="AA62">
        <v>168.74632600000001</v>
      </c>
      <c r="AB62">
        <v>0.99744500000000003</v>
      </c>
      <c r="AC62">
        <v>59.519657000000002</v>
      </c>
      <c r="AD62" s="1">
        <v>333</v>
      </c>
      <c r="AE62">
        <v>0</v>
      </c>
      <c r="AF62">
        <v>296</v>
      </c>
      <c r="AG62">
        <v>66</v>
      </c>
      <c r="AH62">
        <v>14.663548</v>
      </c>
      <c r="AI62">
        <v>5.0999999999999996</v>
      </c>
      <c r="AJ62">
        <v>0</v>
      </c>
      <c r="AK62">
        <v>0</v>
      </c>
      <c r="AL62">
        <v>0</v>
      </c>
      <c r="AM62" t="s">
        <v>395</v>
      </c>
      <c r="AN62" t="s">
        <v>554</v>
      </c>
      <c r="AO62">
        <v>2275.7730000000001</v>
      </c>
      <c r="AR62" t="s">
        <v>115</v>
      </c>
      <c r="AS62" t="s">
        <v>118</v>
      </c>
      <c r="AT62" t="s">
        <v>219</v>
      </c>
      <c r="AU62" t="s">
        <v>394</v>
      </c>
      <c r="AV62" t="s">
        <v>216</v>
      </c>
      <c r="AW62">
        <v>3</v>
      </c>
      <c r="BB62">
        <v>0.77583773887344432</v>
      </c>
      <c r="BC62" t="s">
        <v>68</v>
      </c>
      <c r="BF62" t="s">
        <v>115</v>
      </c>
      <c r="BG62" t="s">
        <v>118</v>
      </c>
      <c r="BH62" t="s">
        <v>394</v>
      </c>
      <c r="BI62">
        <v>1733</v>
      </c>
      <c r="BJ62">
        <v>3</v>
      </c>
      <c r="BK62" t="s">
        <v>219</v>
      </c>
      <c r="BL62" t="s">
        <v>237</v>
      </c>
      <c r="BM62">
        <v>0.77583773887344432</v>
      </c>
      <c r="BN62" t="s">
        <v>68</v>
      </c>
      <c r="BO62" t="s">
        <v>183</v>
      </c>
      <c r="BP62">
        <v>2474.42</v>
      </c>
    </row>
    <row r="63" spans="1:68" ht="16.5" x14ac:dyDescent="0.25">
      <c r="A63" s="127" t="str">
        <f t="shared" si="18"/>
        <v>인천교통공사</v>
      </c>
      <c r="B63" s="128" t="str">
        <f t="shared" si="19"/>
        <v>이봉춘</v>
      </c>
      <c r="C63" s="129" t="str">
        <f t="shared" si="20"/>
        <v>D</v>
      </c>
      <c r="D63" s="130">
        <f t="shared" si="21"/>
        <v>0.83929219456080018</v>
      </c>
      <c r="E63" s="131">
        <f t="shared" si="22"/>
        <v>3637</v>
      </c>
      <c r="F63" s="132" t="str">
        <f t="shared" si="23"/>
        <v>63</v>
      </c>
      <c r="G63" s="133" t="str">
        <f t="shared" si="24"/>
        <v>70바4906</v>
      </c>
      <c r="H63" s="134">
        <f t="shared" si="25"/>
        <v>3</v>
      </c>
      <c r="I63" s="135">
        <f t="shared" si="26"/>
        <v>2573.8910000000001</v>
      </c>
      <c r="J63" s="136">
        <f t="shared" si="27"/>
        <v>3.3980973650732612E-3</v>
      </c>
      <c r="K63" s="136">
        <f t="shared" si="28"/>
        <v>0.34454523645560398</v>
      </c>
      <c r="L63" s="136">
        <f t="shared" si="29"/>
        <v>0.14841343320288233</v>
      </c>
      <c r="M63" s="137">
        <f t="shared" si="30"/>
        <v>7.3449999999999998</v>
      </c>
      <c r="N63" s="138">
        <f t="shared" si="31"/>
        <v>0.2719617885916692</v>
      </c>
      <c r="O63" s="138">
        <f t="shared" si="32"/>
        <v>2.059139256479781</v>
      </c>
      <c r="P63" s="218">
        <f t="shared" si="33"/>
        <v>0</v>
      </c>
      <c r="Q63" s="219">
        <f t="shared" si="34"/>
        <v>7</v>
      </c>
      <c r="R63" s="219">
        <f t="shared" si="35"/>
        <v>53</v>
      </c>
      <c r="T63">
        <v>528</v>
      </c>
      <c r="U63">
        <v>3637</v>
      </c>
      <c r="V63" t="s">
        <v>366</v>
      </c>
      <c r="W63">
        <v>2573.8910000000001</v>
      </c>
      <c r="X63">
        <v>847.27300000000002</v>
      </c>
      <c r="Y63">
        <v>3.0379999999999998</v>
      </c>
      <c r="Z63">
        <v>7.3449999999999998</v>
      </c>
      <c r="AA63">
        <v>154.07327799999999</v>
      </c>
      <c r="AB63">
        <v>0.52355600000000002</v>
      </c>
      <c r="AC63">
        <v>53.085214000000001</v>
      </c>
      <c r="AD63" s="1">
        <v>382</v>
      </c>
      <c r="AE63">
        <v>7</v>
      </c>
      <c r="AF63">
        <v>53</v>
      </c>
      <c r="AG63">
        <v>63</v>
      </c>
      <c r="AH63">
        <v>16.705628000000001</v>
      </c>
      <c r="AI63">
        <v>0</v>
      </c>
      <c r="AJ63">
        <v>0</v>
      </c>
      <c r="AK63">
        <v>0</v>
      </c>
      <c r="AL63">
        <v>0</v>
      </c>
      <c r="AM63" t="s">
        <v>367</v>
      </c>
      <c r="AN63" t="s">
        <v>555</v>
      </c>
      <c r="AO63">
        <v>2167.5500000000002</v>
      </c>
      <c r="AR63" t="s">
        <v>115</v>
      </c>
      <c r="AS63" t="s">
        <v>116</v>
      </c>
      <c r="AT63" t="s">
        <v>400</v>
      </c>
      <c r="AU63" t="s">
        <v>366</v>
      </c>
      <c r="AV63" t="s">
        <v>48</v>
      </c>
      <c r="AW63">
        <v>3</v>
      </c>
      <c r="BB63">
        <v>0.83929219456080018</v>
      </c>
      <c r="BC63" t="s">
        <v>66</v>
      </c>
      <c r="BF63" t="s">
        <v>115</v>
      </c>
      <c r="BG63" t="s">
        <v>116</v>
      </c>
      <c r="BH63" t="s">
        <v>366</v>
      </c>
      <c r="BI63">
        <v>3637</v>
      </c>
      <c r="BJ63">
        <v>3</v>
      </c>
      <c r="BK63" t="s">
        <v>400</v>
      </c>
      <c r="BL63" t="s">
        <v>236</v>
      </c>
      <c r="BM63">
        <v>0.83929219456080018</v>
      </c>
      <c r="BN63" t="s">
        <v>66</v>
      </c>
      <c r="BO63" t="s">
        <v>174</v>
      </c>
      <c r="BP63">
        <v>2573.8910000000001</v>
      </c>
    </row>
    <row r="64" spans="1:68" ht="16.5" x14ac:dyDescent="0.25">
      <c r="A64" s="110" t="str">
        <f t="shared" si="18"/>
        <v>인천교통공사</v>
      </c>
      <c r="B64" s="111" t="str">
        <f t="shared" si="19"/>
        <v>이상훈</v>
      </c>
      <c r="C64" s="112" t="str">
        <f t="shared" si="20"/>
        <v>F</v>
      </c>
      <c r="D64" s="113">
        <f t="shared" si="21"/>
        <v>0.74252166682153242</v>
      </c>
      <c r="E64" s="114">
        <f t="shared" si="22"/>
        <v>7958</v>
      </c>
      <c r="F64" s="115" t="str">
        <f t="shared" si="23"/>
        <v>63</v>
      </c>
      <c r="G64" s="116" t="str">
        <f t="shared" si="24"/>
        <v>70바4910</v>
      </c>
      <c r="H64" s="117">
        <f t="shared" si="25"/>
        <v>5</v>
      </c>
      <c r="I64" s="118">
        <f t="shared" si="26"/>
        <v>2105.7669999999998</v>
      </c>
      <c r="J64" s="119">
        <f t="shared" si="27"/>
        <v>5.2153615456542743E-3</v>
      </c>
      <c r="K64" s="119">
        <f t="shared" si="28"/>
        <v>0.38209199462440785</v>
      </c>
      <c r="L64" s="119">
        <f t="shared" si="29"/>
        <v>0.30867612608612449</v>
      </c>
      <c r="M64" s="120">
        <f t="shared" si="30"/>
        <v>10.1</v>
      </c>
      <c r="N64" s="121">
        <f t="shared" si="31"/>
        <v>0.2849318086948841</v>
      </c>
      <c r="O64" s="121">
        <f t="shared" si="32"/>
        <v>17.095908521693048</v>
      </c>
      <c r="P64" s="220">
        <f t="shared" si="33"/>
        <v>0</v>
      </c>
      <c r="Q64" s="221">
        <f t="shared" si="34"/>
        <v>6</v>
      </c>
      <c r="R64" s="221">
        <f t="shared" si="35"/>
        <v>360</v>
      </c>
      <c r="T64">
        <v>528</v>
      </c>
      <c r="U64">
        <v>7958</v>
      </c>
      <c r="V64" t="s">
        <v>312</v>
      </c>
      <c r="W64">
        <v>2105.7669999999998</v>
      </c>
      <c r="X64">
        <v>788.02700000000004</v>
      </c>
      <c r="Y64">
        <v>2.6720000000000002</v>
      </c>
      <c r="Z64">
        <v>10.1</v>
      </c>
      <c r="AA64">
        <v>122.49217899999999</v>
      </c>
      <c r="AB64">
        <v>0.63884099999999999</v>
      </c>
      <c r="AC64">
        <v>46.803280999999998</v>
      </c>
      <c r="AD64" s="1">
        <v>650</v>
      </c>
      <c r="AE64">
        <v>6</v>
      </c>
      <c r="AF64">
        <v>360</v>
      </c>
      <c r="AG64">
        <v>70</v>
      </c>
      <c r="AH64">
        <v>17.191032</v>
      </c>
      <c r="AI64">
        <v>103.5</v>
      </c>
      <c r="AJ64">
        <v>0</v>
      </c>
      <c r="AK64">
        <v>0</v>
      </c>
      <c r="AL64">
        <v>0</v>
      </c>
      <c r="AM64" t="s">
        <v>313</v>
      </c>
      <c r="AN64" t="s">
        <v>556</v>
      </c>
      <c r="AO64">
        <v>1624.7049999999999</v>
      </c>
      <c r="AR64" t="s">
        <v>115</v>
      </c>
      <c r="AS64" t="s">
        <v>116</v>
      </c>
      <c r="AT64" t="s">
        <v>200</v>
      </c>
      <c r="AU64" t="s">
        <v>312</v>
      </c>
      <c r="AV64" t="s">
        <v>48</v>
      </c>
      <c r="AW64">
        <v>5</v>
      </c>
      <c r="BB64">
        <v>0.74252166682153242</v>
      </c>
      <c r="BC64" t="s">
        <v>68</v>
      </c>
      <c r="BF64" t="s">
        <v>115</v>
      </c>
      <c r="BG64" t="s">
        <v>116</v>
      </c>
      <c r="BH64" t="s">
        <v>312</v>
      </c>
      <c r="BI64">
        <v>7958</v>
      </c>
      <c r="BJ64">
        <v>5</v>
      </c>
      <c r="BK64" t="s">
        <v>200</v>
      </c>
      <c r="BL64" t="s">
        <v>203</v>
      </c>
      <c r="BM64">
        <v>0.74252166682153242</v>
      </c>
      <c r="BN64" t="s">
        <v>68</v>
      </c>
      <c r="BO64" t="s">
        <v>183</v>
      </c>
      <c r="BP64">
        <v>2105.7669999999998</v>
      </c>
    </row>
    <row r="65" spans="1:68" ht="16.5" x14ac:dyDescent="0.25">
      <c r="A65" s="127" t="str">
        <f t="shared" si="18"/>
        <v>인천교통공사</v>
      </c>
      <c r="B65" s="128" t="str">
        <f t="shared" si="19"/>
        <v>이숙향</v>
      </c>
      <c r="C65" s="129" t="str">
        <f t="shared" si="20"/>
        <v>F</v>
      </c>
      <c r="D65" s="130">
        <f t="shared" si="21"/>
        <v>0.70105813928864635</v>
      </c>
      <c r="E65" s="131">
        <f t="shared" si="22"/>
        <v>292</v>
      </c>
      <c r="F65" s="132" t="str">
        <f t="shared" si="23"/>
        <v>순환42</v>
      </c>
      <c r="G65" s="133" t="str">
        <f t="shared" si="24"/>
        <v>70바4934</v>
      </c>
      <c r="H65" s="134">
        <f t="shared" si="25"/>
        <v>2</v>
      </c>
      <c r="I65" s="135">
        <f t="shared" si="26"/>
        <v>2654.944</v>
      </c>
      <c r="J65" s="136">
        <f t="shared" si="27"/>
        <v>4.9020293330232154E-3</v>
      </c>
      <c r="K65" s="136">
        <f t="shared" si="28"/>
        <v>0.3393108664648336</v>
      </c>
      <c r="L65" s="136">
        <f t="shared" si="29"/>
        <v>0.10847686429544277</v>
      </c>
      <c r="M65" s="137">
        <f t="shared" si="30"/>
        <v>6.4630000000000001</v>
      </c>
      <c r="N65" s="138">
        <f t="shared" si="31"/>
        <v>3.7665577880362074E-2</v>
      </c>
      <c r="O65" s="138">
        <f t="shared" si="32"/>
        <v>45.198693456434484</v>
      </c>
      <c r="P65" s="218">
        <f t="shared" si="33"/>
        <v>0</v>
      </c>
      <c r="Q65" s="219">
        <f t="shared" si="34"/>
        <v>1</v>
      </c>
      <c r="R65" s="219">
        <f t="shared" si="35"/>
        <v>1200</v>
      </c>
      <c r="T65">
        <v>528</v>
      </c>
      <c r="U65">
        <v>292</v>
      </c>
      <c r="V65" t="s">
        <v>314</v>
      </c>
      <c r="W65">
        <v>2654.944</v>
      </c>
      <c r="X65">
        <v>1051.9860000000001</v>
      </c>
      <c r="Y65">
        <v>2.524</v>
      </c>
      <c r="Z65">
        <v>6.4630000000000001</v>
      </c>
      <c r="AA65">
        <v>167.549385</v>
      </c>
      <c r="AB65">
        <v>0.82133199999999995</v>
      </c>
      <c r="AC65">
        <v>56.851326999999998</v>
      </c>
      <c r="AD65" s="1">
        <v>288</v>
      </c>
      <c r="AE65">
        <v>1</v>
      </c>
      <c r="AF65">
        <v>1200</v>
      </c>
      <c r="AG65">
        <v>70</v>
      </c>
      <c r="AH65">
        <v>15.845739999999999</v>
      </c>
      <c r="AI65">
        <v>34.200000000000003</v>
      </c>
      <c r="AJ65">
        <v>0</v>
      </c>
      <c r="AK65">
        <v>0</v>
      </c>
      <c r="AL65">
        <v>0</v>
      </c>
      <c r="AM65" t="s">
        <v>315</v>
      </c>
      <c r="AN65" t="s">
        <v>557</v>
      </c>
      <c r="AO65">
        <v>2568.998</v>
      </c>
      <c r="AR65" t="s">
        <v>115</v>
      </c>
      <c r="AS65" t="s">
        <v>118</v>
      </c>
      <c r="AT65" t="s">
        <v>225</v>
      </c>
      <c r="AU65" t="s">
        <v>314</v>
      </c>
      <c r="AV65" t="s">
        <v>216</v>
      </c>
      <c r="AW65">
        <v>2</v>
      </c>
      <c r="BB65">
        <v>0.70105813928864635</v>
      </c>
      <c r="BC65" t="s">
        <v>68</v>
      </c>
      <c r="BF65" t="s">
        <v>115</v>
      </c>
      <c r="BG65" t="s">
        <v>118</v>
      </c>
      <c r="BH65" t="s">
        <v>314</v>
      </c>
      <c r="BI65">
        <v>292</v>
      </c>
      <c r="BJ65">
        <v>2</v>
      </c>
      <c r="BK65" t="s">
        <v>225</v>
      </c>
      <c r="BL65" t="s">
        <v>224</v>
      </c>
      <c r="BM65">
        <v>0.70105813928864635</v>
      </c>
      <c r="BN65" t="s">
        <v>68</v>
      </c>
      <c r="BO65" t="s">
        <v>183</v>
      </c>
      <c r="BP65">
        <v>2654.944</v>
      </c>
    </row>
    <row r="66" spans="1:68" ht="16.5" x14ac:dyDescent="0.25">
      <c r="A66" s="110" t="str">
        <f t="shared" si="18"/>
        <v>인천교통공사</v>
      </c>
      <c r="B66" s="111" t="str">
        <f t="shared" si="19"/>
        <v>이영식</v>
      </c>
      <c r="C66" s="112" t="str">
        <f t="shared" si="20"/>
        <v>F</v>
      </c>
      <c r="D66" s="113">
        <f t="shared" si="21"/>
        <v>0.7781225113706064</v>
      </c>
      <c r="E66" s="114">
        <f t="shared" si="22"/>
        <v>8356</v>
      </c>
      <c r="F66" s="115" t="str">
        <f t="shared" si="23"/>
        <v>순환43</v>
      </c>
      <c r="G66" s="116" t="str">
        <f t="shared" si="24"/>
        <v>70바4940</v>
      </c>
      <c r="H66" s="117">
        <f t="shared" si="25"/>
        <v>3</v>
      </c>
      <c r="I66" s="118">
        <f t="shared" si="26"/>
        <v>2791.3039999999996</v>
      </c>
      <c r="J66" s="119">
        <f t="shared" si="27"/>
        <v>2.3961115394979574E-3</v>
      </c>
      <c r="K66" s="119">
        <f t="shared" si="28"/>
        <v>0.29895957111284416</v>
      </c>
      <c r="L66" s="119">
        <f t="shared" si="29"/>
        <v>9.852026149785191E-2</v>
      </c>
      <c r="M66" s="120">
        <f t="shared" si="30"/>
        <v>4.9550000000000001</v>
      </c>
      <c r="N66" s="121">
        <f t="shared" si="31"/>
        <v>0</v>
      </c>
      <c r="O66" s="121">
        <f t="shared" si="32"/>
        <v>3.6542060628294157</v>
      </c>
      <c r="P66" s="220">
        <f t="shared" si="33"/>
        <v>0</v>
      </c>
      <c r="Q66" s="221">
        <f t="shared" si="34"/>
        <v>0</v>
      </c>
      <c r="R66" s="221">
        <f t="shared" si="35"/>
        <v>102</v>
      </c>
      <c r="T66">
        <v>528</v>
      </c>
      <c r="U66">
        <v>8356</v>
      </c>
      <c r="V66" t="s">
        <v>316</v>
      </c>
      <c r="W66">
        <v>2791.3040000000001</v>
      </c>
      <c r="X66">
        <v>879.20399999999995</v>
      </c>
      <c r="Y66">
        <v>3.1749999999999998</v>
      </c>
      <c r="Z66">
        <v>4.9550000000000001</v>
      </c>
      <c r="AA66">
        <v>159.847734</v>
      </c>
      <c r="AB66">
        <v>0.38301299999999999</v>
      </c>
      <c r="AC66">
        <v>47.78801</v>
      </c>
      <c r="AD66" s="1">
        <v>275</v>
      </c>
      <c r="AE66">
        <v>0</v>
      </c>
      <c r="AF66">
        <v>102</v>
      </c>
      <c r="AG66">
        <v>63</v>
      </c>
      <c r="AH66">
        <v>17.462268000000002</v>
      </c>
      <c r="AI66">
        <v>0</v>
      </c>
      <c r="AJ66">
        <v>0</v>
      </c>
      <c r="AK66">
        <v>0</v>
      </c>
      <c r="AL66">
        <v>0</v>
      </c>
      <c r="AM66" t="s">
        <v>317</v>
      </c>
      <c r="AN66" t="s">
        <v>558</v>
      </c>
      <c r="AO66">
        <v>2512.605</v>
      </c>
      <c r="AR66" t="s">
        <v>115</v>
      </c>
      <c r="AS66" t="s">
        <v>119</v>
      </c>
      <c r="AT66" t="s">
        <v>231</v>
      </c>
      <c r="AU66" t="s">
        <v>316</v>
      </c>
      <c r="AV66" t="s">
        <v>216</v>
      </c>
      <c r="AW66">
        <v>3</v>
      </c>
      <c r="BB66">
        <v>0.7781225113706064</v>
      </c>
      <c r="BC66" t="s">
        <v>68</v>
      </c>
      <c r="BF66" t="s">
        <v>115</v>
      </c>
      <c r="BG66" t="s">
        <v>119</v>
      </c>
      <c r="BH66" t="s">
        <v>316</v>
      </c>
      <c r="BI66">
        <v>8356</v>
      </c>
      <c r="BJ66">
        <v>3</v>
      </c>
      <c r="BK66" t="s">
        <v>231</v>
      </c>
      <c r="BL66" t="s">
        <v>233</v>
      </c>
      <c r="BM66">
        <v>0.7781225113706064</v>
      </c>
      <c r="BN66" t="s">
        <v>68</v>
      </c>
      <c r="BO66" t="s">
        <v>183</v>
      </c>
      <c r="BP66">
        <v>2791.3039999999996</v>
      </c>
    </row>
    <row r="67" spans="1:68" ht="16.5" x14ac:dyDescent="0.25">
      <c r="A67" s="127" t="str">
        <f t="shared" si="18"/>
        <v>인천교통공사</v>
      </c>
      <c r="B67" s="128" t="str">
        <f t="shared" si="19"/>
        <v>이우진</v>
      </c>
      <c r="C67" s="129" t="str">
        <f t="shared" si="20"/>
        <v>C</v>
      </c>
      <c r="D67" s="130">
        <f t="shared" si="21"/>
        <v>0.88556374038920849</v>
      </c>
      <c r="E67" s="131">
        <f t="shared" si="22"/>
        <v>8010</v>
      </c>
      <c r="F67" s="132" t="str">
        <f t="shared" si="23"/>
        <v>63</v>
      </c>
      <c r="G67" s="133" t="str">
        <f t="shared" si="24"/>
        <v>70바4914</v>
      </c>
      <c r="H67" s="134">
        <f t="shared" si="25"/>
        <v>2</v>
      </c>
      <c r="I67" s="135">
        <f t="shared" si="26"/>
        <v>2604.6820000000002</v>
      </c>
      <c r="J67" s="136">
        <f t="shared" si="27"/>
        <v>7.178190469996176E-4</v>
      </c>
      <c r="K67" s="136">
        <f t="shared" si="28"/>
        <v>0.33530410996723792</v>
      </c>
      <c r="L67" s="136">
        <f t="shared" si="29"/>
        <v>0.111337967552277</v>
      </c>
      <c r="M67" s="137">
        <f t="shared" si="30"/>
        <v>8.7769999999999992</v>
      </c>
      <c r="N67" s="138">
        <f t="shared" si="31"/>
        <v>0.2687468182296342</v>
      </c>
      <c r="O67" s="138">
        <f t="shared" si="32"/>
        <v>4.1847718838614467</v>
      </c>
      <c r="P67" s="218">
        <f t="shared" si="33"/>
        <v>0</v>
      </c>
      <c r="Q67" s="219">
        <f t="shared" si="34"/>
        <v>7</v>
      </c>
      <c r="R67" s="219">
        <f t="shared" si="35"/>
        <v>109</v>
      </c>
      <c r="T67">
        <v>528</v>
      </c>
      <c r="U67">
        <v>8010</v>
      </c>
      <c r="V67" t="s">
        <v>318</v>
      </c>
      <c r="W67">
        <v>2604.6819999999998</v>
      </c>
      <c r="X67">
        <v>817.27099999999996</v>
      </c>
      <c r="Y67">
        <v>3.1869999999999998</v>
      </c>
      <c r="Z67">
        <v>8.7769999999999992</v>
      </c>
      <c r="AA67">
        <v>144.69524100000001</v>
      </c>
      <c r="AB67">
        <v>0.103865</v>
      </c>
      <c r="AC67">
        <v>48.516908999999998</v>
      </c>
      <c r="AD67" s="1">
        <v>290</v>
      </c>
      <c r="AE67">
        <v>7</v>
      </c>
      <c r="AF67">
        <v>109</v>
      </c>
      <c r="AG67">
        <v>70</v>
      </c>
      <c r="AH67">
        <v>18.001158</v>
      </c>
      <c r="AI67">
        <v>417.8</v>
      </c>
      <c r="AJ67">
        <v>0</v>
      </c>
      <c r="AK67">
        <v>0</v>
      </c>
      <c r="AL67">
        <v>0</v>
      </c>
      <c r="AM67" t="s">
        <v>319</v>
      </c>
      <c r="AN67" t="s">
        <v>559</v>
      </c>
      <c r="AO67">
        <v>2507.2060000000001</v>
      </c>
      <c r="AR67" t="s">
        <v>115</v>
      </c>
      <c r="AS67" t="s">
        <v>116</v>
      </c>
      <c r="AT67" t="s">
        <v>205</v>
      </c>
      <c r="AU67" t="s">
        <v>318</v>
      </c>
      <c r="AV67" t="s">
        <v>48</v>
      </c>
      <c r="AW67">
        <v>2</v>
      </c>
      <c r="BB67">
        <v>0.88556374038920849</v>
      </c>
      <c r="BC67" t="s">
        <v>67</v>
      </c>
      <c r="BF67" t="s">
        <v>115</v>
      </c>
      <c r="BG67" t="s">
        <v>116</v>
      </c>
      <c r="BH67" t="s">
        <v>318</v>
      </c>
      <c r="BI67">
        <v>8010</v>
      </c>
      <c r="BJ67">
        <v>2</v>
      </c>
      <c r="BK67" t="s">
        <v>205</v>
      </c>
      <c r="BL67" t="s">
        <v>400</v>
      </c>
      <c r="BM67">
        <v>0.88556374038920849</v>
      </c>
      <c r="BN67" t="s">
        <v>67</v>
      </c>
      <c r="BO67" t="s">
        <v>173</v>
      </c>
      <c r="BP67">
        <v>2604.6820000000002</v>
      </c>
    </row>
    <row r="68" spans="1:68" ht="16.5" x14ac:dyDescent="0.25">
      <c r="A68" s="110" t="str">
        <f t="shared" si="18"/>
        <v>인천교통공사</v>
      </c>
      <c r="B68" s="111" t="str">
        <f t="shared" si="19"/>
        <v>이정순</v>
      </c>
      <c r="C68" s="112" t="str">
        <f t="shared" si="20"/>
        <v>C</v>
      </c>
      <c r="D68" s="113">
        <f t="shared" si="21"/>
        <v>0.85676782033708954</v>
      </c>
      <c r="E68" s="114">
        <f t="shared" si="22"/>
        <v>4969</v>
      </c>
      <c r="F68" s="115" t="str">
        <f t="shared" si="23"/>
        <v>순환41</v>
      </c>
      <c r="G68" s="116" t="str">
        <f t="shared" si="24"/>
        <v>70바4926</v>
      </c>
      <c r="H68" s="117">
        <f t="shared" si="25"/>
        <v>7</v>
      </c>
      <c r="I68" s="118">
        <f t="shared" si="26"/>
        <v>2286.1860000000001</v>
      </c>
      <c r="J68" s="119">
        <f t="shared" si="27"/>
        <v>8.0423539889814457E-3</v>
      </c>
      <c r="K68" s="119">
        <f t="shared" si="28"/>
        <v>0.31512079311774494</v>
      </c>
      <c r="L68" s="119">
        <f t="shared" si="29"/>
        <v>0.17365166263812304</v>
      </c>
      <c r="M68" s="120">
        <f t="shared" si="30"/>
        <v>5.1050000000000004</v>
      </c>
      <c r="N68" s="121">
        <f t="shared" si="31"/>
        <v>0</v>
      </c>
      <c r="O68" s="121">
        <f t="shared" si="32"/>
        <v>4.680284106367548</v>
      </c>
      <c r="P68" s="220">
        <f t="shared" si="33"/>
        <v>1</v>
      </c>
      <c r="Q68" s="221">
        <f t="shared" si="34"/>
        <v>0</v>
      </c>
      <c r="R68" s="221">
        <f t="shared" si="35"/>
        <v>107</v>
      </c>
      <c r="T68">
        <v>528</v>
      </c>
      <c r="U68">
        <v>4969</v>
      </c>
      <c r="V68" t="s">
        <v>440</v>
      </c>
      <c r="W68">
        <v>2286.1860000000001</v>
      </c>
      <c r="X68">
        <v>804.17600000000004</v>
      </c>
      <c r="Y68">
        <v>2.843</v>
      </c>
      <c r="Z68">
        <v>5.1050000000000004</v>
      </c>
      <c r="AA68">
        <v>149.929113</v>
      </c>
      <c r="AB68">
        <v>1.205783</v>
      </c>
      <c r="AC68">
        <v>47.245781000000001</v>
      </c>
      <c r="AD68" s="1">
        <v>397</v>
      </c>
      <c r="AE68">
        <v>0</v>
      </c>
      <c r="AF68">
        <v>107</v>
      </c>
      <c r="AG68">
        <v>63</v>
      </c>
      <c r="AH68">
        <v>15.248446</v>
      </c>
      <c r="AI68">
        <v>0</v>
      </c>
      <c r="AJ68">
        <v>0</v>
      </c>
      <c r="AK68">
        <v>1</v>
      </c>
      <c r="AL68">
        <v>82</v>
      </c>
      <c r="AM68" t="s">
        <v>441</v>
      </c>
      <c r="AN68" t="s">
        <v>560</v>
      </c>
      <c r="AO68">
        <v>704.11199999999997</v>
      </c>
      <c r="AR68" t="s">
        <v>115</v>
      </c>
      <c r="AS68" t="s">
        <v>117</v>
      </c>
      <c r="AT68" t="s">
        <v>217</v>
      </c>
      <c r="AU68" t="s">
        <v>440</v>
      </c>
      <c r="AV68" t="s">
        <v>216</v>
      </c>
      <c r="AW68">
        <v>7</v>
      </c>
      <c r="BB68">
        <v>0.85676782033708954</v>
      </c>
      <c r="BC68" t="s">
        <v>67</v>
      </c>
      <c r="BF68" t="s">
        <v>115</v>
      </c>
      <c r="BG68" t="s">
        <v>117</v>
      </c>
      <c r="BH68" t="s">
        <v>440</v>
      </c>
      <c r="BI68">
        <v>4969</v>
      </c>
      <c r="BJ68">
        <v>7</v>
      </c>
      <c r="BK68" t="s">
        <v>217</v>
      </c>
      <c r="BL68" t="s">
        <v>218</v>
      </c>
      <c r="BM68">
        <v>0.85676782033708954</v>
      </c>
      <c r="BN68" t="s">
        <v>67</v>
      </c>
      <c r="BO68" t="s">
        <v>173</v>
      </c>
      <c r="BP68">
        <v>2286.1860000000001</v>
      </c>
    </row>
    <row r="69" spans="1:68" ht="16.5" x14ac:dyDescent="0.25">
      <c r="A69" s="127" t="str">
        <f t="shared" si="18"/>
        <v>인천교통공사</v>
      </c>
      <c r="B69" s="128" t="str">
        <f t="shared" si="19"/>
        <v>이정찬</v>
      </c>
      <c r="C69" s="129" t="str">
        <f t="shared" si="20"/>
        <v>F</v>
      </c>
      <c r="D69" s="130">
        <f t="shared" si="21"/>
        <v>0.74828037845817452</v>
      </c>
      <c r="E69" s="131">
        <f t="shared" si="22"/>
        <v>2140</v>
      </c>
      <c r="F69" s="132" t="str">
        <f t="shared" si="23"/>
        <v>63</v>
      </c>
      <c r="G69" s="133" t="str">
        <f t="shared" si="24"/>
        <v>70바4905</v>
      </c>
      <c r="H69" s="134">
        <f t="shared" si="25"/>
        <v>4</v>
      </c>
      <c r="I69" s="135">
        <f t="shared" si="26"/>
        <v>2567.0879999999997</v>
      </c>
      <c r="J69" s="136">
        <f t="shared" si="27"/>
        <v>9.8773681010467917E-3</v>
      </c>
      <c r="K69" s="136">
        <f t="shared" si="28"/>
        <v>0.36479041062422551</v>
      </c>
      <c r="L69" s="136">
        <f t="shared" si="29"/>
        <v>0.19009866432315528</v>
      </c>
      <c r="M69" s="137">
        <f t="shared" si="30"/>
        <v>9.8000000000000007</v>
      </c>
      <c r="N69" s="138">
        <f t="shared" si="31"/>
        <v>0.58431966492773135</v>
      </c>
      <c r="O69" s="138">
        <f t="shared" si="32"/>
        <v>10.439844680042132</v>
      </c>
      <c r="P69" s="218">
        <f t="shared" si="33"/>
        <v>1</v>
      </c>
      <c r="Q69" s="219">
        <f t="shared" si="34"/>
        <v>15</v>
      </c>
      <c r="R69" s="219">
        <f t="shared" si="35"/>
        <v>268</v>
      </c>
      <c r="T69">
        <v>528</v>
      </c>
      <c r="U69">
        <v>2140</v>
      </c>
      <c r="V69" t="s">
        <v>320</v>
      </c>
      <c r="W69">
        <v>2567.0880000000002</v>
      </c>
      <c r="X69">
        <v>948.77599999999995</v>
      </c>
      <c r="Y69">
        <v>2.706</v>
      </c>
      <c r="Z69">
        <v>9.8000000000000007</v>
      </c>
      <c r="AA69">
        <v>143.30659600000001</v>
      </c>
      <c r="AB69">
        <v>1.415492</v>
      </c>
      <c r="AC69">
        <v>52.276871999999997</v>
      </c>
      <c r="AD69" s="1">
        <v>488</v>
      </c>
      <c r="AE69">
        <v>15</v>
      </c>
      <c r="AF69">
        <v>268</v>
      </c>
      <c r="AG69">
        <v>89</v>
      </c>
      <c r="AH69">
        <v>17.913257000000002</v>
      </c>
      <c r="AI69">
        <v>830.8</v>
      </c>
      <c r="AJ69">
        <v>0.6</v>
      </c>
      <c r="AK69">
        <v>1</v>
      </c>
      <c r="AL69">
        <v>3826</v>
      </c>
      <c r="AM69" t="s">
        <v>321</v>
      </c>
      <c r="AN69" t="s">
        <v>561</v>
      </c>
      <c r="AO69">
        <v>2128.605</v>
      </c>
      <c r="AR69" t="s">
        <v>115</v>
      </c>
      <c r="AS69" t="s">
        <v>116</v>
      </c>
      <c r="AT69" t="s">
        <v>195</v>
      </c>
      <c r="AU69" t="s">
        <v>320</v>
      </c>
      <c r="AV69" t="s">
        <v>48</v>
      </c>
      <c r="AW69">
        <v>4</v>
      </c>
      <c r="BB69">
        <v>0.74828037845817452</v>
      </c>
      <c r="BC69" t="s">
        <v>68</v>
      </c>
      <c r="BF69" t="s">
        <v>115</v>
      </c>
      <c r="BG69" t="s">
        <v>116</v>
      </c>
      <c r="BH69" t="s">
        <v>320</v>
      </c>
      <c r="BI69">
        <v>2140</v>
      </c>
      <c r="BJ69">
        <v>4</v>
      </c>
      <c r="BK69" t="s">
        <v>195</v>
      </c>
      <c r="BL69" t="s">
        <v>236</v>
      </c>
      <c r="BM69">
        <v>0.74828037845817452</v>
      </c>
      <c r="BN69" t="s">
        <v>68</v>
      </c>
      <c r="BO69" t="s">
        <v>183</v>
      </c>
      <c r="BP69">
        <v>2567.0879999999997</v>
      </c>
    </row>
    <row r="70" spans="1:68" ht="16.5" x14ac:dyDescent="0.25">
      <c r="A70" s="110" t="str">
        <f t="shared" si="18"/>
        <v>인천교통공사</v>
      </c>
      <c r="B70" s="111" t="str">
        <f t="shared" si="19"/>
        <v>이정현</v>
      </c>
      <c r="C70" s="112" t="str">
        <f t="shared" si="20"/>
        <v>F</v>
      </c>
      <c r="D70" s="113">
        <f t="shared" si="21"/>
        <v>0.7111177995441369</v>
      </c>
      <c r="E70" s="114">
        <f t="shared" si="22"/>
        <v>1799</v>
      </c>
      <c r="F70" s="115" t="str">
        <f t="shared" si="23"/>
        <v>순환41</v>
      </c>
      <c r="G70" s="116" t="str">
        <f t="shared" si="24"/>
        <v>70바4921</v>
      </c>
      <c r="H70" s="117">
        <f t="shared" si="25"/>
        <v>4</v>
      </c>
      <c r="I70" s="118">
        <f t="shared" si="26"/>
        <v>2602.98</v>
      </c>
      <c r="J70" s="119">
        <f t="shared" si="27"/>
        <v>6.3932222875866754E-3</v>
      </c>
      <c r="K70" s="119">
        <f t="shared" si="28"/>
        <v>0.34450370211519321</v>
      </c>
      <c r="L70" s="119">
        <f t="shared" si="29"/>
        <v>0.2804477944509754</v>
      </c>
      <c r="M70" s="120">
        <f t="shared" si="30"/>
        <v>8.9009999999999998</v>
      </c>
      <c r="N70" s="121">
        <f t="shared" si="31"/>
        <v>3.8417506089174713E-2</v>
      </c>
      <c r="O70" s="121">
        <f t="shared" si="32"/>
        <v>9.335453979669456</v>
      </c>
      <c r="P70" s="220">
        <f t="shared" si="33"/>
        <v>0</v>
      </c>
      <c r="Q70" s="221">
        <f t="shared" si="34"/>
        <v>1</v>
      </c>
      <c r="R70" s="221">
        <f t="shared" si="35"/>
        <v>243</v>
      </c>
      <c r="T70">
        <v>528</v>
      </c>
      <c r="U70">
        <v>1799</v>
      </c>
      <c r="V70" t="s">
        <v>322</v>
      </c>
      <c r="W70">
        <v>2602.98</v>
      </c>
      <c r="X70">
        <v>1083.789</v>
      </c>
      <c r="Y70">
        <v>2.4020000000000001</v>
      </c>
      <c r="Z70">
        <v>8.9009999999999998</v>
      </c>
      <c r="AA70">
        <v>173.26270700000001</v>
      </c>
      <c r="AB70">
        <v>1.107707</v>
      </c>
      <c r="AC70">
        <v>59.689644000000001</v>
      </c>
      <c r="AD70" s="1">
        <v>730</v>
      </c>
      <c r="AE70">
        <v>1</v>
      </c>
      <c r="AF70">
        <v>243</v>
      </c>
      <c r="AG70">
        <v>66</v>
      </c>
      <c r="AH70">
        <v>15.023313</v>
      </c>
      <c r="AI70">
        <v>1.9</v>
      </c>
      <c r="AJ70">
        <v>0</v>
      </c>
      <c r="AK70">
        <v>0</v>
      </c>
      <c r="AL70">
        <v>0</v>
      </c>
      <c r="AM70" t="s">
        <v>323</v>
      </c>
      <c r="AN70" t="s">
        <v>562</v>
      </c>
      <c r="AO70">
        <v>2288.5239999999999</v>
      </c>
      <c r="AR70" t="s">
        <v>115</v>
      </c>
      <c r="AS70" t="s">
        <v>117</v>
      </c>
      <c r="AT70" t="s">
        <v>212</v>
      </c>
      <c r="AU70" t="s">
        <v>322</v>
      </c>
      <c r="AV70" t="s">
        <v>48</v>
      </c>
      <c r="AW70">
        <v>4</v>
      </c>
      <c r="BB70">
        <v>0.7111177995441369</v>
      </c>
      <c r="BC70" t="s">
        <v>68</v>
      </c>
      <c r="BF70" t="s">
        <v>115</v>
      </c>
      <c r="BG70" t="s">
        <v>117</v>
      </c>
      <c r="BH70" t="s">
        <v>322</v>
      </c>
      <c r="BI70">
        <v>1799</v>
      </c>
      <c r="BJ70">
        <v>4</v>
      </c>
      <c r="BK70" t="s">
        <v>212</v>
      </c>
      <c r="BL70" t="s">
        <v>218</v>
      </c>
      <c r="BM70">
        <v>0.7111177995441369</v>
      </c>
      <c r="BN70" t="s">
        <v>68</v>
      </c>
      <c r="BO70" t="s">
        <v>183</v>
      </c>
      <c r="BP70">
        <v>2602.98</v>
      </c>
    </row>
    <row r="71" spans="1:68" ht="16.5" x14ac:dyDescent="0.25">
      <c r="A71" s="127" t="str">
        <f t="shared" si="18"/>
        <v>인천교통공사</v>
      </c>
      <c r="B71" s="128" t="str">
        <f t="shared" si="19"/>
        <v>이찬영</v>
      </c>
      <c r="C71" s="129" t="str">
        <f t="shared" si="20"/>
        <v>C</v>
      </c>
      <c r="D71" s="130">
        <f t="shared" si="21"/>
        <v>0.89036360627461164</v>
      </c>
      <c r="E71" s="131">
        <f t="shared" si="22"/>
        <v>7664</v>
      </c>
      <c r="F71" s="132" t="str">
        <f t="shared" si="23"/>
        <v>63</v>
      </c>
      <c r="G71" s="133" t="str">
        <f t="shared" si="24"/>
        <v>70바4912</v>
      </c>
      <c r="H71" s="134">
        <f t="shared" si="25"/>
        <v>3</v>
      </c>
      <c r="I71" s="135">
        <f t="shared" si="26"/>
        <v>2689.1579999999999</v>
      </c>
      <c r="J71" s="136">
        <f t="shared" si="27"/>
        <v>7.2934093835416627E-3</v>
      </c>
      <c r="K71" s="136">
        <f t="shared" si="28"/>
        <v>0.32804768930029127</v>
      </c>
      <c r="L71" s="136">
        <f t="shared" si="29"/>
        <v>0.10114690174396596</v>
      </c>
      <c r="M71" s="137">
        <f t="shared" si="30"/>
        <v>6.8490000000000002</v>
      </c>
      <c r="N71" s="138">
        <f t="shared" si="31"/>
        <v>7.3503334295001957E-2</v>
      </c>
      <c r="O71" s="138">
        <f t="shared" si="32"/>
        <v>0.95554334583502543</v>
      </c>
      <c r="P71" s="218">
        <f t="shared" si="33"/>
        <v>0</v>
      </c>
      <c r="Q71" s="219">
        <f t="shared" si="34"/>
        <v>2</v>
      </c>
      <c r="R71" s="219">
        <f t="shared" si="35"/>
        <v>26</v>
      </c>
      <c r="T71">
        <v>528</v>
      </c>
      <c r="U71">
        <v>7664</v>
      </c>
      <c r="V71" t="s">
        <v>324</v>
      </c>
      <c r="W71">
        <v>2720.9650000000001</v>
      </c>
      <c r="X71">
        <v>847.37800000000004</v>
      </c>
      <c r="Y71">
        <v>3.2109999999999999</v>
      </c>
      <c r="Z71">
        <v>6.8490000000000002</v>
      </c>
      <c r="AA71">
        <v>160.33214899999999</v>
      </c>
      <c r="AB71">
        <v>1.169368</v>
      </c>
      <c r="AC71">
        <v>52.596590999999997</v>
      </c>
      <c r="AD71" s="1">
        <v>272</v>
      </c>
      <c r="AE71">
        <v>2</v>
      </c>
      <c r="AF71">
        <v>26</v>
      </c>
      <c r="AG71">
        <v>67</v>
      </c>
      <c r="AH71">
        <v>16.970801000000002</v>
      </c>
      <c r="AI71">
        <v>66.599999999999994</v>
      </c>
      <c r="AJ71">
        <v>0</v>
      </c>
      <c r="AK71">
        <v>0</v>
      </c>
      <c r="AL71">
        <v>0</v>
      </c>
      <c r="AM71" t="s">
        <v>325</v>
      </c>
      <c r="AN71" t="s">
        <v>563</v>
      </c>
      <c r="AO71">
        <v>2450.7109999999998</v>
      </c>
      <c r="AR71" t="s">
        <v>115</v>
      </c>
      <c r="AS71" t="s">
        <v>116</v>
      </c>
      <c r="AT71" t="s">
        <v>202</v>
      </c>
      <c r="AU71" t="s">
        <v>324</v>
      </c>
      <c r="AV71" t="s">
        <v>48</v>
      </c>
      <c r="AW71">
        <v>3</v>
      </c>
      <c r="BB71">
        <v>0.89036360627461164</v>
      </c>
      <c r="BC71" t="s">
        <v>67</v>
      </c>
      <c r="BF71" t="s">
        <v>115</v>
      </c>
      <c r="BG71" t="s">
        <v>116</v>
      </c>
      <c r="BH71" t="s">
        <v>324</v>
      </c>
      <c r="BI71">
        <v>7664</v>
      </c>
      <c r="BJ71">
        <v>3</v>
      </c>
      <c r="BK71" t="s">
        <v>202</v>
      </c>
      <c r="BL71" t="s">
        <v>203</v>
      </c>
      <c r="BM71">
        <v>0.89036360627461164</v>
      </c>
      <c r="BN71" t="s">
        <v>67</v>
      </c>
      <c r="BO71" t="s">
        <v>173</v>
      </c>
      <c r="BP71">
        <v>2689.1579999999999</v>
      </c>
    </row>
    <row r="72" spans="1:68" ht="16.5" x14ac:dyDescent="0.25">
      <c r="A72" s="110" t="str">
        <f t="shared" ref="A72:A87" si="36">BF72</f>
        <v>인천교통공사</v>
      </c>
      <c r="B72" s="111" t="str">
        <f t="shared" ref="B72:B87" si="37">BH72</f>
        <v>이호봉</v>
      </c>
      <c r="C72" s="112" t="str">
        <f t="shared" ref="C72:C87" si="38">BN72</f>
        <v>D</v>
      </c>
      <c r="D72" s="113">
        <f t="shared" ref="D72:D87" si="39">BM72</f>
        <v>0.84521896405361641</v>
      </c>
      <c r="E72" s="114">
        <f t="shared" ref="E72:E87" si="40">U72</f>
        <v>1314</v>
      </c>
      <c r="F72" s="115" t="str">
        <f t="shared" ref="F72:F87" si="41">BG72</f>
        <v>순환42</v>
      </c>
      <c r="G72" s="116" t="str">
        <f t="shared" ref="G72:G87" si="42">BK72</f>
        <v>70바4932</v>
      </c>
      <c r="H72" s="117">
        <f t="shared" ref="H72:H87" si="43">BJ72</f>
        <v>2</v>
      </c>
      <c r="I72" s="118">
        <f t="shared" ref="I72:I87" si="44">BP72</f>
        <v>2861.0349999999999</v>
      </c>
      <c r="J72" s="119">
        <f t="shared" ref="J72:J87" si="45">AB72/AA72</f>
        <v>4.8239697242880679E-3</v>
      </c>
      <c r="K72" s="119">
        <f t="shared" ref="K72:K87" si="46">AC72/AA72</f>
        <v>0.33489013621694502</v>
      </c>
      <c r="L72" s="119">
        <f t="shared" ref="L72:L87" si="47">AD72/I72</f>
        <v>7.0953343807398372E-2</v>
      </c>
      <c r="M72" s="120">
        <f t="shared" ref="M72:M87" si="48">Z72</f>
        <v>3.508</v>
      </c>
      <c r="N72" s="121">
        <f t="shared" ref="N72:N87" si="49">AE72*100/W72</f>
        <v>3.4952386112018903E-2</v>
      </c>
      <c r="O72" s="121">
        <f t="shared" ref="O72:O87" si="50">AF72*100/W72</f>
        <v>2.2369527111692098</v>
      </c>
      <c r="P72" s="220">
        <f t="shared" ref="P72:P87" si="51">AK72</f>
        <v>0</v>
      </c>
      <c r="Q72" s="221">
        <f t="shared" ref="Q72:Q87" si="52">AE72</f>
        <v>1</v>
      </c>
      <c r="R72" s="221">
        <f t="shared" ref="R72:R87" si="53">AF72</f>
        <v>64</v>
      </c>
      <c r="T72">
        <v>528</v>
      </c>
      <c r="U72">
        <v>1314</v>
      </c>
      <c r="V72" t="s">
        <v>326</v>
      </c>
      <c r="W72">
        <v>2861.0349999999999</v>
      </c>
      <c r="X72">
        <v>927.67100000000005</v>
      </c>
      <c r="Y72">
        <v>3.0840000000000001</v>
      </c>
      <c r="Z72">
        <v>3.508</v>
      </c>
      <c r="AA72">
        <v>184.94270299999999</v>
      </c>
      <c r="AB72">
        <v>0.89215800000000001</v>
      </c>
      <c r="AC72">
        <v>61.935487000000002</v>
      </c>
      <c r="AD72" s="1">
        <v>203</v>
      </c>
      <c r="AE72">
        <v>1</v>
      </c>
      <c r="AF72">
        <v>64</v>
      </c>
      <c r="AG72">
        <v>73</v>
      </c>
      <c r="AH72">
        <v>15.469844999999999</v>
      </c>
      <c r="AI72">
        <v>72.099999999999994</v>
      </c>
      <c r="AJ72">
        <v>0</v>
      </c>
      <c r="AK72">
        <v>0</v>
      </c>
      <c r="AL72">
        <v>0</v>
      </c>
      <c r="AM72" t="s">
        <v>327</v>
      </c>
      <c r="AN72" t="s">
        <v>564</v>
      </c>
      <c r="AO72">
        <v>2555.13</v>
      </c>
      <c r="AR72" t="s">
        <v>115</v>
      </c>
      <c r="AS72" t="s">
        <v>118</v>
      </c>
      <c r="AT72" t="s">
        <v>223</v>
      </c>
      <c r="AU72" t="s">
        <v>326</v>
      </c>
      <c r="AV72" t="s">
        <v>216</v>
      </c>
      <c r="AW72">
        <v>2</v>
      </c>
      <c r="BB72">
        <v>0.84521896405361641</v>
      </c>
      <c r="BC72" t="s">
        <v>66</v>
      </c>
      <c r="BF72" t="s">
        <v>115</v>
      </c>
      <c r="BG72" t="s">
        <v>118</v>
      </c>
      <c r="BH72" t="s">
        <v>326</v>
      </c>
      <c r="BI72">
        <v>1314</v>
      </c>
      <c r="BJ72">
        <v>2</v>
      </c>
      <c r="BK72" t="s">
        <v>223</v>
      </c>
      <c r="BL72" t="s">
        <v>232</v>
      </c>
      <c r="BM72">
        <v>0.84521896405361641</v>
      </c>
      <c r="BN72" t="s">
        <v>66</v>
      </c>
      <c r="BO72" t="s">
        <v>174</v>
      </c>
      <c r="BP72">
        <v>2861.0349999999999</v>
      </c>
    </row>
    <row r="73" spans="1:68" ht="16.5" x14ac:dyDescent="0.25">
      <c r="A73" s="127" t="str">
        <f t="shared" si="36"/>
        <v>인천교통공사</v>
      </c>
      <c r="B73" s="128" t="str">
        <f t="shared" si="37"/>
        <v>이호순</v>
      </c>
      <c r="C73" s="129" t="str">
        <f t="shared" si="38"/>
        <v>B</v>
      </c>
      <c r="D73" s="130">
        <f t="shared" si="39"/>
        <v>0.92271458645138982</v>
      </c>
      <c r="E73" s="131">
        <f t="shared" si="40"/>
        <v>3947</v>
      </c>
      <c r="F73" s="132" t="str">
        <f t="shared" si="41"/>
        <v>63</v>
      </c>
      <c r="G73" s="133" t="str">
        <f t="shared" si="42"/>
        <v>70바4916</v>
      </c>
      <c r="H73" s="134">
        <f t="shared" si="43"/>
        <v>6</v>
      </c>
      <c r="I73" s="135">
        <f t="shared" si="44"/>
        <v>2090.8679999999999</v>
      </c>
      <c r="J73" s="136">
        <f t="shared" si="45"/>
        <v>9.152040612303295E-3</v>
      </c>
      <c r="K73" s="136">
        <f t="shared" si="46"/>
        <v>0.30701168112826166</v>
      </c>
      <c r="L73" s="136">
        <f t="shared" si="47"/>
        <v>0.2735705936481882</v>
      </c>
      <c r="M73" s="137">
        <f t="shared" si="48"/>
        <v>6.7050000000000001</v>
      </c>
      <c r="N73" s="138">
        <f t="shared" si="49"/>
        <v>0.28696216116942819</v>
      </c>
      <c r="O73" s="138">
        <f t="shared" si="50"/>
        <v>2.343524316216997</v>
      </c>
      <c r="P73" s="218">
        <f t="shared" si="51"/>
        <v>0</v>
      </c>
      <c r="Q73" s="219">
        <f t="shared" si="52"/>
        <v>6</v>
      </c>
      <c r="R73" s="219">
        <f t="shared" si="53"/>
        <v>49</v>
      </c>
      <c r="T73">
        <v>528</v>
      </c>
      <c r="U73">
        <v>3947</v>
      </c>
      <c r="V73" t="s">
        <v>328</v>
      </c>
      <c r="W73">
        <v>2090.8679999999999</v>
      </c>
      <c r="X73">
        <v>631.13599999999997</v>
      </c>
      <c r="Y73">
        <v>3.3130000000000002</v>
      </c>
      <c r="Z73">
        <v>6.7050000000000001</v>
      </c>
      <c r="AA73">
        <v>117.303566</v>
      </c>
      <c r="AB73">
        <v>1.0735669999999999</v>
      </c>
      <c r="AC73">
        <v>36.013565</v>
      </c>
      <c r="AD73" s="1">
        <v>572</v>
      </c>
      <c r="AE73">
        <v>6</v>
      </c>
      <c r="AF73">
        <v>49</v>
      </c>
      <c r="AG73">
        <v>62</v>
      </c>
      <c r="AH73">
        <v>17.824418999999999</v>
      </c>
      <c r="AI73">
        <v>8.8000000000000007</v>
      </c>
      <c r="AJ73">
        <v>0</v>
      </c>
      <c r="AK73">
        <v>0</v>
      </c>
      <c r="AL73">
        <v>0</v>
      </c>
      <c r="AM73" t="s">
        <v>329</v>
      </c>
      <c r="AN73" t="s">
        <v>565</v>
      </c>
      <c r="AO73">
        <v>1362.6559999999999</v>
      </c>
      <c r="AR73" t="s">
        <v>115</v>
      </c>
      <c r="AS73" t="s">
        <v>116</v>
      </c>
      <c r="AT73" t="s">
        <v>208</v>
      </c>
      <c r="AU73" t="s">
        <v>328</v>
      </c>
      <c r="AV73" t="s">
        <v>48</v>
      </c>
      <c r="AW73">
        <v>6</v>
      </c>
      <c r="BB73">
        <v>0.92271458645138982</v>
      </c>
      <c r="BC73" t="s">
        <v>430</v>
      </c>
      <c r="BF73" t="s">
        <v>115</v>
      </c>
      <c r="BG73" t="s">
        <v>116</v>
      </c>
      <c r="BH73" t="s">
        <v>328</v>
      </c>
      <c r="BI73">
        <v>3947</v>
      </c>
      <c r="BJ73">
        <v>6</v>
      </c>
      <c r="BK73" t="s">
        <v>208</v>
      </c>
      <c r="BL73" t="s">
        <v>193</v>
      </c>
      <c r="BM73">
        <v>0.92271458645138982</v>
      </c>
      <c r="BN73" t="s">
        <v>430</v>
      </c>
      <c r="BO73" t="s">
        <v>431</v>
      </c>
      <c r="BP73">
        <v>2090.8679999999999</v>
      </c>
    </row>
    <row r="74" spans="1:68" ht="16.5" x14ac:dyDescent="0.25">
      <c r="A74" s="110" t="str">
        <f t="shared" si="36"/>
        <v>인천교통공사</v>
      </c>
      <c r="B74" s="111" t="str">
        <f t="shared" si="37"/>
        <v>인광민</v>
      </c>
      <c r="C74" s="112" t="str">
        <f t="shared" si="38"/>
        <v>F</v>
      </c>
      <c r="D74" s="113">
        <f t="shared" si="39"/>
        <v>0.75968949492760429</v>
      </c>
      <c r="E74" s="114">
        <f t="shared" si="40"/>
        <v>7630</v>
      </c>
      <c r="F74" s="115" t="str">
        <f t="shared" si="41"/>
        <v>순환42</v>
      </c>
      <c r="G74" s="116" t="str">
        <f t="shared" si="42"/>
        <v>70바4929</v>
      </c>
      <c r="H74" s="117">
        <f t="shared" si="43"/>
        <v>8</v>
      </c>
      <c r="I74" s="118">
        <f t="shared" si="44"/>
        <v>1935.5530000000003</v>
      </c>
      <c r="J74" s="119">
        <f t="shared" si="45"/>
        <v>1.1644454392098073E-2</v>
      </c>
      <c r="K74" s="119">
        <f t="shared" si="46"/>
        <v>0.34757547586458792</v>
      </c>
      <c r="L74" s="119">
        <f t="shared" si="47"/>
        <v>0.20614263727213872</v>
      </c>
      <c r="M74" s="120">
        <f t="shared" si="48"/>
        <v>4.7919999999999998</v>
      </c>
      <c r="N74" s="121">
        <f t="shared" si="49"/>
        <v>11.62348793583026</v>
      </c>
      <c r="O74" s="121">
        <f t="shared" si="50"/>
        <v>2.72899281971667</v>
      </c>
      <c r="P74" s="220">
        <f t="shared" si="51"/>
        <v>2</v>
      </c>
      <c r="Q74" s="221">
        <f t="shared" si="52"/>
        <v>230</v>
      </c>
      <c r="R74" s="221">
        <f t="shared" si="53"/>
        <v>54</v>
      </c>
      <c r="T74">
        <v>528</v>
      </c>
      <c r="U74">
        <v>7630</v>
      </c>
      <c r="V74" t="s">
        <v>566</v>
      </c>
      <c r="W74">
        <v>1978.752</v>
      </c>
      <c r="X74">
        <v>723.93299999999999</v>
      </c>
      <c r="Y74">
        <v>2.7330000000000001</v>
      </c>
      <c r="Z74">
        <v>4.7919999999999998</v>
      </c>
      <c r="AA74">
        <v>137.37689599999999</v>
      </c>
      <c r="AB74">
        <v>1.5996790000000001</v>
      </c>
      <c r="AC74">
        <v>47.748840000000001</v>
      </c>
      <c r="AD74" s="1">
        <v>399</v>
      </c>
      <c r="AE74">
        <v>230</v>
      </c>
      <c r="AF74">
        <v>54</v>
      </c>
      <c r="AG74">
        <v>62</v>
      </c>
      <c r="AH74">
        <v>14.403819</v>
      </c>
      <c r="AI74">
        <v>0</v>
      </c>
      <c r="AJ74">
        <v>0</v>
      </c>
      <c r="AK74">
        <v>2</v>
      </c>
      <c r="AL74">
        <v>80</v>
      </c>
      <c r="AM74" t="s">
        <v>567</v>
      </c>
      <c r="AN74" t="s">
        <v>568</v>
      </c>
      <c r="AO74">
        <v>460.36799999999999</v>
      </c>
      <c r="AR74" t="s">
        <v>115</v>
      </c>
      <c r="AS74" t="s">
        <v>118</v>
      </c>
      <c r="AT74" t="s">
        <v>220</v>
      </c>
      <c r="AU74" t="s">
        <v>566</v>
      </c>
      <c r="AV74" t="s">
        <v>216</v>
      </c>
      <c r="AW74">
        <v>8</v>
      </c>
      <c r="BB74">
        <v>0.75968949492760429</v>
      </c>
      <c r="BC74" t="s">
        <v>68</v>
      </c>
      <c r="BF74" t="s">
        <v>115</v>
      </c>
      <c r="BG74" t="s">
        <v>118</v>
      </c>
      <c r="BH74" t="s">
        <v>566</v>
      </c>
      <c r="BI74">
        <v>7630</v>
      </c>
      <c r="BJ74">
        <v>8</v>
      </c>
      <c r="BK74" t="s">
        <v>220</v>
      </c>
      <c r="BL74" t="s">
        <v>227</v>
      </c>
      <c r="BM74">
        <v>0.75968949492760429</v>
      </c>
      <c r="BN74" t="s">
        <v>68</v>
      </c>
      <c r="BO74" t="s">
        <v>183</v>
      </c>
      <c r="BP74">
        <v>1935.5530000000003</v>
      </c>
    </row>
    <row r="75" spans="1:68" ht="16.5" x14ac:dyDescent="0.25">
      <c r="A75" s="127" t="str">
        <f t="shared" si="36"/>
        <v>인천교통공사</v>
      </c>
      <c r="B75" s="128" t="str">
        <f t="shared" si="37"/>
        <v>인상석</v>
      </c>
      <c r="C75" s="129" t="str">
        <f t="shared" si="38"/>
        <v>F</v>
      </c>
      <c r="D75" s="130">
        <f t="shared" si="39"/>
        <v>0.70555265048032445</v>
      </c>
      <c r="E75" s="131">
        <f t="shared" si="40"/>
        <v>7474</v>
      </c>
      <c r="F75" s="132" t="str">
        <f t="shared" si="41"/>
        <v>순환41</v>
      </c>
      <c r="G75" s="133" t="str">
        <f t="shared" si="42"/>
        <v>70바4923</v>
      </c>
      <c r="H75" s="134">
        <f t="shared" si="43"/>
        <v>10</v>
      </c>
      <c r="I75" s="135">
        <f t="shared" si="44"/>
        <v>2308.6350000000002</v>
      </c>
      <c r="J75" s="136">
        <f t="shared" si="45"/>
        <v>1.3814455258920565E-2</v>
      </c>
      <c r="K75" s="136">
        <f t="shared" si="46"/>
        <v>0.36240496348528328</v>
      </c>
      <c r="L75" s="136">
        <f t="shared" si="47"/>
        <v>0.14640685946457538</v>
      </c>
      <c r="M75" s="137">
        <f t="shared" si="48"/>
        <v>9.1950000000000003</v>
      </c>
      <c r="N75" s="138">
        <f t="shared" si="49"/>
        <v>8.663127778968957E-2</v>
      </c>
      <c r="O75" s="138">
        <f t="shared" si="50"/>
        <v>52.325291784972499</v>
      </c>
      <c r="P75" s="218">
        <f t="shared" si="51"/>
        <v>0</v>
      </c>
      <c r="Q75" s="219">
        <f t="shared" si="52"/>
        <v>2</v>
      </c>
      <c r="R75" s="219">
        <f t="shared" si="53"/>
        <v>1208</v>
      </c>
      <c r="T75">
        <v>528</v>
      </c>
      <c r="U75">
        <v>7474</v>
      </c>
      <c r="V75" t="s">
        <v>442</v>
      </c>
      <c r="W75">
        <v>2308.6350000000002</v>
      </c>
      <c r="X75">
        <v>997.923</v>
      </c>
      <c r="Y75">
        <v>2.3130000000000002</v>
      </c>
      <c r="Z75">
        <v>9.1950000000000003</v>
      </c>
      <c r="AA75">
        <v>157.158278</v>
      </c>
      <c r="AB75">
        <v>2.1710560000000001</v>
      </c>
      <c r="AC75">
        <v>56.954940000000001</v>
      </c>
      <c r="AD75" s="1">
        <v>338</v>
      </c>
      <c r="AE75">
        <v>2</v>
      </c>
      <c r="AF75">
        <v>1208</v>
      </c>
      <c r="AG75">
        <v>75</v>
      </c>
      <c r="AH75">
        <v>14.689871999999999</v>
      </c>
      <c r="AI75">
        <v>178.1</v>
      </c>
      <c r="AJ75">
        <v>0</v>
      </c>
      <c r="AK75">
        <v>0</v>
      </c>
      <c r="AL75">
        <v>0</v>
      </c>
      <c r="AM75" t="s">
        <v>443</v>
      </c>
      <c r="AN75" t="s">
        <v>569</v>
      </c>
      <c r="AO75">
        <v>455.48</v>
      </c>
      <c r="AR75" t="s">
        <v>115</v>
      </c>
      <c r="AS75" t="s">
        <v>117</v>
      </c>
      <c r="AT75" t="s">
        <v>214</v>
      </c>
      <c r="AU75" t="s">
        <v>442</v>
      </c>
      <c r="AV75" t="s">
        <v>48</v>
      </c>
      <c r="AW75">
        <v>10</v>
      </c>
      <c r="BB75">
        <v>0.70555265048032445</v>
      </c>
      <c r="BC75" t="s">
        <v>68</v>
      </c>
      <c r="BF75" t="s">
        <v>115</v>
      </c>
      <c r="BG75" t="s">
        <v>117</v>
      </c>
      <c r="BH75" t="s">
        <v>442</v>
      </c>
      <c r="BI75">
        <v>7474</v>
      </c>
      <c r="BJ75">
        <v>10</v>
      </c>
      <c r="BK75" t="s">
        <v>214</v>
      </c>
      <c r="BL75" t="s">
        <v>213</v>
      </c>
      <c r="BM75">
        <v>0.70555265048032445</v>
      </c>
      <c r="BN75" t="s">
        <v>68</v>
      </c>
      <c r="BO75" t="s">
        <v>183</v>
      </c>
      <c r="BP75">
        <v>2308.6350000000002</v>
      </c>
    </row>
    <row r="76" spans="1:68" ht="16.5" x14ac:dyDescent="0.25">
      <c r="A76" s="110" t="str">
        <f t="shared" si="36"/>
        <v>인천교통공사</v>
      </c>
      <c r="B76" s="111" t="str">
        <f t="shared" si="37"/>
        <v>임현기</v>
      </c>
      <c r="C76" s="112" t="str">
        <f t="shared" si="38"/>
        <v>A</v>
      </c>
      <c r="D76" s="113">
        <f t="shared" si="39"/>
        <v>0.96578905365531964</v>
      </c>
      <c r="E76" s="114">
        <f t="shared" si="40"/>
        <v>4</v>
      </c>
      <c r="F76" s="115" t="str">
        <f t="shared" si="41"/>
        <v>순환41</v>
      </c>
      <c r="G76" s="116" t="str">
        <f t="shared" si="42"/>
        <v>70바4925</v>
      </c>
      <c r="H76" s="117">
        <f t="shared" si="43"/>
        <v>4</v>
      </c>
      <c r="I76" s="118">
        <f t="shared" si="44"/>
        <v>2383.6799999999998</v>
      </c>
      <c r="J76" s="119">
        <f t="shared" si="45"/>
        <v>1.7468086448581646E-3</v>
      </c>
      <c r="K76" s="119">
        <f t="shared" si="46"/>
        <v>0.31995451904299194</v>
      </c>
      <c r="L76" s="119">
        <f t="shared" si="47"/>
        <v>0.1757786280037589</v>
      </c>
      <c r="M76" s="120">
        <f t="shared" si="48"/>
        <v>3.3540000000000001</v>
      </c>
      <c r="N76" s="121">
        <f t="shared" si="49"/>
        <v>0.12585581957309708</v>
      </c>
      <c r="O76" s="121">
        <f t="shared" si="50"/>
        <v>2.7688280306081356</v>
      </c>
      <c r="P76" s="220">
        <f t="shared" si="51"/>
        <v>0</v>
      </c>
      <c r="Q76" s="221">
        <f t="shared" si="52"/>
        <v>3</v>
      </c>
      <c r="R76" s="221">
        <f t="shared" si="53"/>
        <v>66</v>
      </c>
      <c r="T76">
        <v>528</v>
      </c>
      <c r="U76">
        <v>4</v>
      </c>
      <c r="V76" t="s">
        <v>444</v>
      </c>
      <c r="W76">
        <v>2383.6799999999998</v>
      </c>
      <c r="X76">
        <v>748.10199999999998</v>
      </c>
      <c r="Y76">
        <v>3.1859999999999999</v>
      </c>
      <c r="Z76">
        <v>3.3540000000000001</v>
      </c>
      <c r="AA76">
        <v>143.714654</v>
      </c>
      <c r="AB76">
        <v>0.25104199999999999</v>
      </c>
      <c r="AC76">
        <v>45.982152999999997</v>
      </c>
      <c r="AD76" s="1">
        <v>419</v>
      </c>
      <c r="AE76">
        <v>3</v>
      </c>
      <c r="AF76">
        <v>66</v>
      </c>
      <c r="AG76">
        <v>74</v>
      </c>
      <c r="AH76">
        <v>16.586200000000002</v>
      </c>
      <c r="AI76">
        <v>42.8</v>
      </c>
      <c r="AJ76">
        <v>0</v>
      </c>
      <c r="AK76">
        <v>0</v>
      </c>
      <c r="AL76">
        <v>0</v>
      </c>
      <c r="AM76" t="s">
        <v>445</v>
      </c>
      <c r="AN76" t="s">
        <v>570</v>
      </c>
      <c r="AO76">
        <v>2036.086</v>
      </c>
      <c r="AR76" t="s">
        <v>115</v>
      </c>
      <c r="AS76" t="s">
        <v>117</v>
      </c>
      <c r="AT76" t="s">
        <v>376</v>
      </c>
      <c r="AU76" t="s">
        <v>444</v>
      </c>
      <c r="AV76" t="s">
        <v>216</v>
      </c>
      <c r="AW76">
        <v>4</v>
      </c>
      <c r="BB76">
        <v>0.96578905365531964</v>
      </c>
      <c r="BC76" t="s">
        <v>571</v>
      </c>
      <c r="BF76" t="s">
        <v>115</v>
      </c>
      <c r="BG76" t="s">
        <v>117</v>
      </c>
      <c r="BH76" t="s">
        <v>444</v>
      </c>
      <c r="BI76">
        <v>4</v>
      </c>
      <c r="BJ76">
        <v>4</v>
      </c>
      <c r="BK76" t="s">
        <v>376</v>
      </c>
      <c r="BL76" t="s">
        <v>217</v>
      </c>
      <c r="BM76">
        <v>0.96578905365531964</v>
      </c>
      <c r="BN76" t="s">
        <v>571</v>
      </c>
      <c r="BO76" t="s">
        <v>572</v>
      </c>
      <c r="BP76">
        <v>2383.6799999999998</v>
      </c>
    </row>
    <row r="77" spans="1:68" ht="16.5" x14ac:dyDescent="0.25">
      <c r="A77" s="127" t="str">
        <f t="shared" si="36"/>
        <v>인천교통공사</v>
      </c>
      <c r="B77" s="128" t="str">
        <f t="shared" si="37"/>
        <v>장형익</v>
      </c>
      <c r="C77" s="129" t="str">
        <f t="shared" si="38"/>
        <v>F</v>
      </c>
      <c r="D77" s="130">
        <f t="shared" si="39"/>
        <v>0.76865235149527644</v>
      </c>
      <c r="E77" s="131">
        <f t="shared" si="40"/>
        <v>206</v>
      </c>
      <c r="F77" s="132" t="str">
        <f t="shared" si="41"/>
        <v>순환42</v>
      </c>
      <c r="G77" s="133" t="str">
        <f t="shared" si="42"/>
        <v>70바4934</v>
      </c>
      <c r="H77" s="134">
        <f t="shared" si="43"/>
        <v>3</v>
      </c>
      <c r="I77" s="135">
        <f t="shared" si="44"/>
        <v>2522.614</v>
      </c>
      <c r="J77" s="136">
        <f t="shared" si="45"/>
        <v>3.2140916773009034E-3</v>
      </c>
      <c r="K77" s="136">
        <f t="shared" si="46"/>
        <v>0.33114442301275815</v>
      </c>
      <c r="L77" s="136">
        <f t="shared" si="47"/>
        <v>0.16490830543238086</v>
      </c>
      <c r="M77" s="137">
        <f t="shared" si="48"/>
        <v>4.5110000000000001</v>
      </c>
      <c r="N77" s="138">
        <f t="shared" si="49"/>
        <v>7.9282839150183096E-2</v>
      </c>
      <c r="O77" s="138">
        <f t="shared" si="50"/>
        <v>6.4615513907399231</v>
      </c>
      <c r="P77" s="218">
        <f t="shared" si="51"/>
        <v>0</v>
      </c>
      <c r="Q77" s="219">
        <f t="shared" si="52"/>
        <v>2</v>
      </c>
      <c r="R77" s="219">
        <f t="shared" si="53"/>
        <v>163</v>
      </c>
      <c r="T77">
        <v>528</v>
      </c>
      <c r="U77">
        <v>206</v>
      </c>
      <c r="V77" t="s">
        <v>330</v>
      </c>
      <c r="W77">
        <v>2522.614</v>
      </c>
      <c r="X77">
        <v>905.81</v>
      </c>
      <c r="Y77">
        <v>2.7850000000000001</v>
      </c>
      <c r="Z77">
        <v>4.5110000000000001</v>
      </c>
      <c r="AA77">
        <v>166.34715299999999</v>
      </c>
      <c r="AB77">
        <v>0.53465499999999999</v>
      </c>
      <c r="AC77">
        <v>55.084932000000002</v>
      </c>
      <c r="AD77" s="1">
        <v>416</v>
      </c>
      <c r="AE77">
        <v>2</v>
      </c>
      <c r="AF77">
        <v>163</v>
      </c>
      <c r="AG77">
        <v>75</v>
      </c>
      <c r="AH77">
        <v>15.164756000000001</v>
      </c>
      <c r="AI77">
        <v>10.5</v>
      </c>
      <c r="AJ77">
        <v>0</v>
      </c>
      <c r="AK77">
        <v>0</v>
      </c>
      <c r="AL77">
        <v>0</v>
      </c>
      <c r="AM77" t="s">
        <v>331</v>
      </c>
      <c r="AN77" t="s">
        <v>573</v>
      </c>
      <c r="AO77">
        <v>2153.4720000000002</v>
      </c>
      <c r="AR77" t="s">
        <v>115</v>
      </c>
      <c r="AS77" t="s">
        <v>118</v>
      </c>
      <c r="AT77" t="s">
        <v>225</v>
      </c>
      <c r="AU77" t="s">
        <v>330</v>
      </c>
      <c r="AV77" t="s">
        <v>216</v>
      </c>
      <c r="AW77">
        <v>3</v>
      </c>
      <c r="BB77">
        <v>0.76865235149527644</v>
      </c>
      <c r="BC77" t="s">
        <v>68</v>
      </c>
      <c r="BF77" t="s">
        <v>115</v>
      </c>
      <c r="BG77" t="s">
        <v>118</v>
      </c>
      <c r="BH77" t="s">
        <v>330</v>
      </c>
      <c r="BI77">
        <v>206</v>
      </c>
      <c r="BJ77">
        <v>3</v>
      </c>
      <c r="BK77" t="s">
        <v>225</v>
      </c>
      <c r="BL77" t="s">
        <v>222</v>
      </c>
      <c r="BM77">
        <v>0.76865235149527644</v>
      </c>
      <c r="BN77" t="s">
        <v>68</v>
      </c>
      <c r="BO77" t="s">
        <v>183</v>
      </c>
      <c r="BP77">
        <v>2522.614</v>
      </c>
    </row>
    <row r="78" spans="1:68" ht="16.5" x14ac:dyDescent="0.25">
      <c r="A78" s="110" t="str">
        <f t="shared" si="36"/>
        <v>인천교통공사</v>
      </c>
      <c r="B78" s="111" t="str">
        <f t="shared" si="37"/>
        <v>전익수</v>
      </c>
      <c r="C78" s="112" t="str">
        <f t="shared" si="38"/>
        <v>F</v>
      </c>
      <c r="D78" s="113">
        <f t="shared" si="39"/>
        <v>0.74876674447598324</v>
      </c>
      <c r="E78" s="114">
        <f t="shared" si="40"/>
        <v>7867</v>
      </c>
      <c r="F78" s="115" t="str">
        <f t="shared" si="41"/>
        <v>순환42</v>
      </c>
      <c r="G78" s="116" t="str">
        <f t="shared" si="42"/>
        <v>70바4936</v>
      </c>
      <c r="H78" s="117">
        <f t="shared" si="43"/>
        <v>3</v>
      </c>
      <c r="I78" s="118">
        <f t="shared" si="44"/>
        <v>2430.5509999999999</v>
      </c>
      <c r="J78" s="119">
        <f t="shared" si="45"/>
        <v>1.2267657391615842E-2</v>
      </c>
      <c r="K78" s="119">
        <f t="shared" si="46"/>
        <v>0.36416447945730684</v>
      </c>
      <c r="L78" s="119">
        <f t="shared" si="47"/>
        <v>0.20365752456953176</v>
      </c>
      <c r="M78" s="120">
        <f t="shared" si="48"/>
        <v>5.6029999999999998</v>
      </c>
      <c r="N78" s="121">
        <f t="shared" si="49"/>
        <v>8.2285868512942131E-2</v>
      </c>
      <c r="O78" s="121">
        <f t="shared" si="50"/>
        <v>8.9691596679106915</v>
      </c>
      <c r="P78" s="220">
        <f t="shared" si="51"/>
        <v>3</v>
      </c>
      <c r="Q78" s="221">
        <f t="shared" si="52"/>
        <v>2</v>
      </c>
      <c r="R78" s="221">
        <f t="shared" si="53"/>
        <v>218</v>
      </c>
      <c r="T78">
        <v>528</v>
      </c>
      <c r="U78">
        <v>7867</v>
      </c>
      <c r="V78" t="s">
        <v>332</v>
      </c>
      <c r="W78">
        <v>2430.5509999999999</v>
      </c>
      <c r="X78">
        <v>864.31899999999996</v>
      </c>
      <c r="Y78">
        <v>2.8119999999999998</v>
      </c>
      <c r="Z78">
        <v>5.6029999999999998</v>
      </c>
      <c r="AA78">
        <v>158.36161200000001</v>
      </c>
      <c r="AB78">
        <v>1.942726</v>
      </c>
      <c r="AC78">
        <v>57.669674000000001</v>
      </c>
      <c r="AD78" s="1">
        <v>495</v>
      </c>
      <c r="AE78">
        <v>2</v>
      </c>
      <c r="AF78">
        <v>218</v>
      </c>
      <c r="AG78">
        <v>62</v>
      </c>
      <c r="AH78">
        <v>15.348107000000001</v>
      </c>
      <c r="AI78">
        <v>0</v>
      </c>
      <c r="AJ78">
        <v>0</v>
      </c>
      <c r="AK78">
        <v>3</v>
      </c>
      <c r="AL78">
        <v>75</v>
      </c>
      <c r="AM78" t="s">
        <v>333</v>
      </c>
      <c r="AN78" t="s">
        <v>574</v>
      </c>
      <c r="AO78">
        <v>1484.002</v>
      </c>
      <c r="AR78" t="s">
        <v>115</v>
      </c>
      <c r="AS78" t="s">
        <v>118</v>
      </c>
      <c r="AT78" t="s">
        <v>227</v>
      </c>
      <c r="AU78" t="s">
        <v>332</v>
      </c>
      <c r="AV78" t="s">
        <v>216</v>
      </c>
      <c r="AW78">
        <v>3</v>
      </c>
      <c r="BB78">
        <v>0.74876674447598324</v>
      </c>
      <c r="BC78" t="s">
        <v>68</v>
      </c>
      <c r="BF78" t="s">
        <v>115</v>
      </c>
      <c r="BG78" t="s">
        <v>118</v>
      </c>
      <c r="BH78" t="s">
        <v>332</v>
      </c>
      <c r="BI78">
        <v>7867</v>
      </c>
      <c r="BJ78">
        <v>3</v>
      </c>
      <c r="BK78" t="s">
        <v>227</v>
      </c>
      <c r="BL78" t="s">
        <v>228</v>
      </c>
      <c r="BM78">
        <v>0.74876674447598324</v>
      </c>
      <c r="BN78" t="s">
        <v>68</v>
      </c>
      <c r="BO78" t="s">
        <v>183</v>
      </c>
      <c r="BP78">
        <v>2430.5509999999999</v>
      </c>
    </row>
    <row r="79" spans="1:68" ht="16.5" x14ac:dyDescent="0.25">
      <c r="A79" s="127" t="str">
        <f t="shared" si="36"/>
        <v>인천교통공사</v>
      </c>
      <c r="B79" s="128" t="str">
        <f t="shared" si="37"/>
        <v>정익선</v>
      </c>
      <c r="C79" s="129" t="str">
        <f t="shared" si="38"/>
        <v>D</v>
      </c>
      <c r="D79" s="130">
        <f t="shared" si="39"/>
        <v>0.82011950036734949</v>
      </c>
      <c r="E79" s="131">
        <f t="shared" si="40"/>
        <v>2605</v>
      </c>
      <c r="F79" s="132" t="str">
        <f t="shared" si="41"/>
        <v>63</v>
      </c>
      <c r="G79" s="133" t="str">
        <f t="shared" si="42"/>
        <v>70바4908</v>
      </c>
      <c r="H79" s="134">
        <f t="shared" si="43"/>
        <v>12</v>
      </c>
      <c r="I79" s="135">
        <f t="shared" si="44"/>
        <v>2437.5819999999999</v>
      </c>
      <c r="J79" s="136">
        <f t="shared" si="45"/>
        <v>1.4443702753023176E-3</v>
      </c>
      <c r="K79" s="136">
        <f t="shared" si="46"/>
        <v>0.34593890565297297</v>
      </c>
      <c r="L79" s="136">
        <f t="shared" si="47"/>
        <v>8.0817794027031709E-2</v>
      </c>
      <c r="M79" s="137">
        <f t="shared" si="48"/>
        <v>7.4850000000000003</v>
      </c>
      <c r="N79" s="138">
        <f t="shared" si="49"/>
        <v>0.41024260927427264</v>
      </c>
      <c r="O79" s="138">
        <f t="shared" si="50"/>
        <v>5.0049598331461258</v>
      </c>
      <c r="P79" s="218">
        <f t="shared" si="51"/>
        <v>0</v>
      </c>
      <c r="Q79" s="219">
        <f t="shared" si="52"/>
        <v>10</v>
      </c>
      <c r="R79" s="219">
        <f t="shared" si="53"/>
        <v>122</v>
      </c>
      <c r="T79">
        <v>528</v>
      </c>
      <c r="U79">
        <v>2605</v>
      </c>
      <c r="V79" t="s">
        <v>334</v>
      </c>
      <c r="W79">
        <v>2437.5819999999999</v>
      </c>
      <c r="X79">
        <v>827.726</v>
      </c>
      <c r="Y79">
        <v>2.9449999999999998</v>
      </c>
      <c r="Z79">
        <v>7.4850000000000003</v>
      </c>
      <c r="AA79">
        <v>149.98300900000001</v>
      </c>
      <c r="AB79">
        <v>0.21663099999999999</v>
      </c>
      <c r="AC79">
        <v>51.884957999999997</v>
      </c>
      <c r="AD79" s="1">
        <v>197</v>
      </c>
      <c r="AE79">
        <v>10</v>
      </c>
      <c r="AF79">
        <v>122</v>
      </c>
      <c r="AG79">
        <v>69</v>
      </c>
      <c r="AH79">
        <v>16.252386999999999</v>
      </c>
      <c r="AI79">
        <v>245.2</v>
      </c>
      <c r="AJ79">
        <v>0</v>
      </c>
      <c r="AK79">
        <v>0</v>
      </c>
      <c r="AL79">
        <v>0</v>
      </c>
      <c r="AM79" t="s">
        <v>335</v>
      </c>
      <c r="AN79" t="s">
        <v>575</v>
      </c>
      <c r="AO79">
        <v>328.22899999999998</v>
      </c>
      <c r="AR79" t="s">
        <v>115</v>
      </c>
      <c r="AS79" t="s">
        <v>116</v>
      </c>
      <c r="AT79" t="s">
        <v>198</v>
      </c>
      <c r="AU79" t="s">
        <v>334</v>
      </c>
      <c r="AV79" t="s">
        <v>48</v>
      </c>
      <c r="AW79">
        <v>12</v>
      </c>
      <c r="BB79">
        <v>0.82011950036734949</v>
      </c>
      <c r="BC79" t="s">
        <v>66</v>
      </c>
      <c r="BF79" t="s">
        <v>115</v>
      </c>
      <c r="BG79" t="s">
        <v>116</v>
      </c>
      <c r="BH79" t="s">
        <v>334</v>
      </c>
      <c r="BI79">
        <v>2605</v>
      </c>
      <c r="BJ79">
        <v>12</v>
      </c>
      <c r="BK79" t="s">
        <v>198</v>
      </c>
      <c r="BL79" t="s">
        <v>400</v>
      </c>
      <c r="BM79">
        <v>0.82011950036734949</v>
      </c>
      <c r="BN79" t="s">
        <v>66</v>
      </c>
      <c r="BO79" t="s">
        <v>174</v>
      </c>
      <c r="BP79">
        <v>2437.5819999999999</v>
      </c>
    </row>
    <row r="80" spans="1:68" ht="16.5" x14ac:dyDescent="0.25">
      <c r="A80" s="110" t="str">
        <f t="shared" si="36"/>
        <v>인천교통공사</v>
      </c>
      <c r="B80" s="111" t="str">
        <f t="shared" si="37"/>
        <v>정정희</v>
      </c>
      <c r="C80" s="112" t="str">
        <f t="shared" si="38"/>
        <v>C</v>
      </c>
      <c r="D80" s="113">
        <f t="shared" si="39"/>
        <v>0.89726953083817029</v>
      </c>
      <c r="E80" s="114">
        <f t="shared" si="40"/>
        <v>7714</v>
      </c>
      <c r="F80" s="115" t="str">
        <f t="shared" si="41"/>
        <v>순환42</v>
      </c>
      <c r="G80" s="116" t="str">
        <f t="shared" si="42"/>
        <v>70바4930</v>
      </c>
      <c r="H80" s="117">
        <f t="shared" si="43"/>
        <v>2</v>
      </c>
      <c r="I80" s="118">
        <f t="shared" si="44"/>
        <v>2403.9490000000001</v>
      </c>
      <c r="J80" s="119">
        <f t="shared" si="45"/>
        <v>1.0221296433041838E-2</v>
      </c>
      <c r="K80" s="119">
        <f t="shared" si="46"/>
        <v>0.37653897240903778</v>
      </c>
      <c r="L80" s="119">
        <f t="shared" si="47"/>
        <v>0.16888877426268195</v>
      </c>
      <c r="M80" s="120">
        <f t="shared" si="48"/>
        <v>4.306</v>
      </c>
      <c r="N80" s="121">
        <f t="shared" si="49"/>
        <v>0</v>
      </c>
      <c r="O80" s="121">
        <f t="shared" si="50"/>
        <v>2.7870807575368697</v>
      </c>
      <c r="P80" s="220">
        <f t="shared" si="51"/>
        <v>0</v>
      </c>
      <c r="Q80" s="221">
        <f t="shared" si="52"/>
        <v>0</v>
      </c>
      <c r="R80" s="221">
        <f t="shared" si="53"/>
        <v>67</v>
      </c>
      <c r="T80">
        <v>528</v>
      </c>
      <c r="U80">
        <v>7714</v>
      </c>
      <c r="V80" t="s">
        <v>336</v>
      </c>
      <c r="W80">
        <v>2403.9490000000001</v>
      </c>
      <c r="X80">
        <v>744.21900000000005</v>
      </c>
      <c r="Y80">
        <v>3.23</v>
      </c>
      <c r="Z80">
        <v>4.306</v>
      </c>
      <c r="AA80">
        <v>163.868841</v>
      </c>
      <c r="AB80">
        <v>1.674952</v>
      </c>
      <c r="AC80">
        <v>61.703004999999997</v>
      </c>
      <c r="AD80" s="1">
        <v>406</v>
      </c>
      <c r="AE80">
        <v>0</v>
      </c>
      <c r="AF80">
        <v>67</v>
      </c>
      <c r="AG80">
        <v>62</v>
      </c>
      <c r="AH80">
        <v>14.669957</v>
      </c>
      <c r="AI80">
        <v>0</v>
      </c>
      <c r="AJ80">
        <v>0</v>
      </c>
      <c r="AK80">
        <v>0</v>
      </c>
      <c r="AL80">
        <v>0</v>
      </c>
      <c r="AM80" t="s">
        <v>337</v>
      </c>
      <c r="AN80" t="s">
        <v>576</v>
      </c>
      <c r="AO80">
        <v>2274.7750000000001</v>
      </c>
      <c r="AR80" t="s">
        <v>115</v>
      </c>
      <c r="AS80" t="s">
        <v>118</v>
      </c>
      <c r="AT80" t="s">
        <v>221</v>
      </c>
      <c r="AU80" t="s">
        <v>336</v>
      </c>
      <c r="AV80" t="s">
        <v>216</v>
      </c>
      <c r="AW80">
        <v>2</v>
      </c>
      <c r="BB80">
        <v>0.89726953083817029</v>
      </c>
      <c r="BC80" t="s">
        <v>67</v>
      </c>
      <c r="BF80" t="s">
        <v>115</v>
      </c>
      <c r="BG80" t="s">
        <v>118</v>
      </c>
      <c r="BH80" t="s">
        <v>336</v>
      </c>
      <c r="BI80">
        <v>7714</v>
      </c>
      <c r="BJ80">
        <v>2</v>
      </c>
      <c r="BK80" t="s">
        <v>221</v>
      </c>
      <c r="BL80" t="s">
        <v>227</v>
      </c>
      <c r="BM80">
        <v>0.89726953083817029</v>
      </c>
      <c r="BN80" t="s">
        <v>67</v>
      </c>
      <c r="BO80" t="s">
        <v>173</v>
      </c>
      <c r="BP80">
        <v>2403.9490000000001</v>
      </c>
    </row>
    <row r="81" spans="1:68" ht="16.5" x14ac:dyDescent="0.25">
      <c r="A81" s="127" t="str">
        <f t="shared" si="36"/>
        <v>인천교통공사</v>
      </c>
      <c r="B81" s="128" t="str">
        <f t="shared" si="37"/>
        <v>정진민</v>
      </c>
      <c r="C81" s="129" t="str">
        <f t="shared" si="38"/>
        <v>F</v>
      </c>
      <c r="D81" s="130">
        <f t="shared" si="39"/>
        <v>0.70488709633917057</v>
      </c>
      <c r="E81" s="131">
        <f t="shared" si="40"/>
        <v>3521</v>
      </c>
      <c r="F81" s="132" t="str">
        <f t="shared" si="41"/>
        <v>순환43</v>
      </c>
      <c r="G81" s="133" t="str">
        <f t="shared" si="42"/>
        <v>70바4938</v>
      </c>
      <c r="H81" s="134">
        <f t="shared" si="43"/>
        <v>9</v>
      </c>
      <c r="I81" s="135">
        <f t="shared" si="44"/>
        <v>2916.3969999999999</v>
      </c>
      <c r="J81" s="136">
        <f t="shared" si="45"/>
        <v>3.7014176347246624E-3</v>
      </c>
      <c r="K81" s="136">
        <f t="shared" si="46"/>
        <v>0.35547061827070192</v>
      </c>
      <c r="L81" s="136">
        <f t="shared" si="47"/>
        <v>0.11212465243929411</v>
      </c>
      <c r="M81" s="137">
        <f t="shared" si="48"/>
        <v>7.633</v>
      </c>
      <c r="N81" s="138">
        <f t="shared" si="49"/>
        <v>0.20573330722806257</v>
      </c>
      <c r="O81" s="138">
        <f t="shared" si="50"/>
        <v>11.555354089309514</v>
      </c>
      <c r="P81" s="218">
        <f t="shared" si="51"/>
        <v>0</v>
      </c>
      <c r="Q81" s="219">
        <f t="shared" si="52"/>
        <v>6</v>
      </c>
      <c r="R81" s="219">
        <f t="shared" si="53"/>
        <v>337</v>
      </c>
      <c r="T81">
        <v>528</v>
      </c>
      <c r="U81">
        <v>3521</v>
      </c>
      <c r="V81" t="s">
        <v>396</v>
      </c>
      <c r="W81">
        <v>2916.3969999999999</v>
      </c>
      <c r="X81">
        <v>1033.5530000000001</v>
      </c>
      <c r="Y81">
        <v>2.8220000000000001</v>
      </c>
      <c r="Z81">
        <v>7.633</v>
      </c>
      <c r="AA81">
        <v>161.85798500000001</v>
      </c>
      <c r="AB81">
        <v>0.59910399999999997</v>
      </c>
      <c r="AC81">
        <v>57.535758000000001</v>
      </c>
      <c r="AD81" s="1">
        <v>327</v>
      </c>
      <c r="AE81">
        <v>6</v>
      </c>
      <c r="AF81">
        <v>337</v>
      </c>
      <c r="AG81">
        <v>75</v>
      </c>
      <c r="AH81">
        <v>18.018246000000001</v>
      </c>
      <c r="AI81">
        <v>907.1</v>
      </c>
      <c r="AJ81">
        <v>0</v>
      </c>
      <c r="AK81">
        <v>0</v>
      </c>
      <c r="AL81">
        <v>0</v>
      </c>
      <c r="AM81" t="s">
        <v>397</v>
      </c>
      <c r="AN81" t="s">
        <v>577</v>
      </c>
      <c r="AO81">
        <v>849.85699999999997</v>
      </c>
      <c r="AR81" t="s">
        <v>115</v>
      </c>
      <c r="AS81" t="s">
        <v>119</v>
      </c>
      <c r="AT81" t="s">
        <v>229</v>
      </c>
      <c r="AU81" t="s">
        <v>396</v>
      </c>
      <c r="AV81" t="s">
        <v>216</v>
      </c>
      <c r="AW81">
        <v>9</v>
      </c>
      <c r="BB81">
        <v>0.70488709633917057</v>
      </c>
      <c r="BC81" t="s">
        <v>68</v>
      </c>
      <c r="BF81" t="s">
        <v>115</v>
      </c>
      <c r="BG81" t="s">
        <v>119</v>
      </c>
      <c r="BH81" t="s">
        <v>396</v>
      </c>
      <c r="BI81">
        <v>3521</v>
      </c>
      <c r="BJ81">
        <v>9</v>
      </c>
      <c r="BK81" t="s">
        <v>229</v>
      </c>
      <c r="BL81" t="s">
        <v>230</v>
      </c>
      <c r="BM81">
        <v>0.70488709633917057</v>
      </c>
      <c r="BN81" t="s">
        <v>68</v>
      </c>
      <c r="BO81" t="s">
        <v>183</v>
      </c>
      <c r="BP81">
        <v>2916.3969999999999</v>
      </c>
    </row>
    <row r="82" spans="1:68" ht="16.5" x14ac:dyDescent="0.25">
      <c r="A82" s="110" t="str">
        <f t="shared" si="36"/>
        <v>인천교통공사</v>
      </c>
      <c r="B82" s="111" t="str">
        <f t="shared" si="37"/>
        <v>조병구</v>
      </c>
      <c r="C82" s="112" t="str">
        <f t="shared" si="38"/>
        <v>D</v>
      </c>
      <c r="D82" s="113">
        <f t="shared" si="39"/>
        <v>0.83742906143139151</v>
      </c>
      <c r="E82" s="114">
        <f t="shared" si="40"/>
        <v>726</v>
      </c>
      <c r="F82" s="115" t="str">
        <f t="shared" si="41"/>
        <v>순환42</v>
      </c>
      <c r="G82" s="116" t="str">
        <f t="shared" si="42"/>
        <v>70바4930</v>
      </c>
      <c r="H82" s="117">
        <f t="shared" si="43"/>
        <v>2</v>
      </c>
      <c r="I82" s="118">
        <f t="shared" si="44"/>
        <v>2705.4590000000003</v>
      </c>
      <c r="J82" s="119">
        <f t="shared" si="45"/>
        <v>4.7914639743222142E-3</v>
      </c>
      <c r="K82" s="119">
        <f t="shared" si="46"/>
        <v>0.35763494666804652</v>
      </c>
      <c r="L82" s="119">
        <f t="shared" si="47"/>
        <v>0.10497294544105085</v>
      </c>
      <c r="M82" s="120">
        <f t="shared" si="48"/>
        <v>4.9539999999999997</v>
      </c>
      <c r="N82" s="121">
        <f t="shared" si="49"/>
        <v>3.6962304732764385E-2</v>
      </c>
      <c r="O82" s="121">
        <f t="shared" si="50"/>
        <v>13.82390197005388</v>
      </c>
      <c r="P82" s="220">
        <f t="shared" si="51"/>
        <v>0</v>
      </c>
      <c r="Q82" s="221">
        <f t="shared" si="52"/>
        <v>1</v>
      </c>
      <c r="R82" s="221">
        <f t="shared" si="53"/>
        <v>374</v>
      </c>
      <c r="T82">
        <v>528</v>
      </c>
      <c r="U82">
        <v>726</v>
      </c>
      <c r="V82" t="s">
        <v>338</v>
      </c>
      <c r="W82">
        <v>2705.4589999999998</v>
      </c>
      <c r="X82">
        <v>898.101</v>
      </c>
      <c r="Y82">
        <v>3.012</v>
      </c>
      <c r="Z82">
        <v>4.9539999999999997</v>
      </c>
      <c r="AA82">
        <v>178.77771899999999</v>
      </c>
      <c r="AB82">
        <v>0.85660700000000001</v>
      </c>
      <c r="AC82">
        <v>63.937159999999999</v>
      </c>
      <c r="AD82" s="1">
        <v>284</v>
      </c>
      <c r="AE82">
        <v>1</v>
      </c>
      <c r="AF82">
        <v>374</v>
      </c>
      <c r="AG82">
        <v>61</v>
      </c>
      <c r="AH82">
        <v>15.133088000000001</v>
      </c>
      <c r="AI82">
        <v>0</v>
      </c>
      <c r="AJ82">
        <v>0</v>
      </c>
      <c r="AK82">
        <v>0</v>
      </c>
      <c r="AL82">
        <v>0</v>
      </c>
      <c r="AM82" t="s">
        <v>339</v>
      </c>
      <c r="AN82" t="s">
        <v>578</v>
      </c>
      <c r="AO82">
        <v>2575.7820000000002</v>
      </c>
      <c r="AR82" t="s">
        <v>115</v>
      </c>
      <c r="AS82" t="s">
        <v>118</v>
      </c>
      <c r="AT82" t="s">
        <v>221</v>
      </c>
      <c r="AU82" t="s">
        <v>338</v>
      </c>
      <c r="AV82" t="s">
        <v>216</v>
      </c>
      <c r="AW82">
        <v>2</v>
      </c>
      <c r="BB82">
        <v>0.83742906143139151</v>
      </c>
      <c r="BC82" t="s">
        <v>66</v>
      </c>
      <c r="BF82" t="s">
        <v>115</v>
      </c>
      <c r="BG82" t="s">
        <v>118</v>
      </c>
      <c r="BH82" t="s">
        <v>338</v>
      </c>
      <c r="BI82">
        <v>726</v>
      </c>
      <c r="BJ82">
        <v>2</v>
      </c>
      <c r="BK82" t="s">
        <v>221</v>
      </c>
      <c r="BL82" t="s">
        <v>224</v>
      </c>
      <c r="BM82">
        <v>0.83742906143139151</v>
      </c>
      <c r="BN82" t="s">
        <v>66</v>
      </c>
      <c r="BO82" t="s">
        <v>174</v>
      </c>
      <c r="BP82">
        <v>2705.4590000000003</v>
      </c>
    </row>
    <row r="83" spans="1:68" ht="16.5" x14ac:dyDescent="0.25">
      <c r="A83" s="127" t="str">
        <f t="shared" si="36"/>
        <v>인천교통공사</v>
      </c>
      <c r="B83" s="128" t="str">
        <f t="shared" si="37"/>
        <v>진심욱</v>
      </c>
      <c r="C83" s="129" t="str">
        <f t="shared" si="38"/>
        <v>C</v>
      </c>
      <c r="D83" s="130">
        <f t="shared" si="39"/>
        <v>0.88</v>
      </c>
      <c r="E83" s="131">
        <f t="shared" si="40"/>
        <v>5928</v>
      </c>
      <c r="F83" s="132" t="str">
        <f t="shared" si="41"/>
        <v>순환41</v>
      </c>
      <c r="G83" s="133" t="str">
        <f t="shared" si="42"/>
        <v>70바4919</v>
      </c>
      <c r="H83" s="134">
        <f t="shared" si="43"/>
        <v>1</v>
      </c>
      <c r="I83" s="135">
        <f t="shared" si="44"/>
        <v>1745.1669999999999</v>
      </c>
      <c r="J83" s="136">
        <f t="shared" si="45"/>
        <v>7.9944768933670907E-3</v>
      </c>
      <c r="K83" s="136">
        <f t="shared" si="46"/>
        <v>0.34701905137605077</v>
      </c>
      <c r="L83" s="136">
        <f t="shared" si="47"/>
        <v>0.26816917807865953</v>
      </c>
      <c r="M83" s="137">
        <f t="shared" si="48"/>
        <v>6.6349999999999998</v>
      </c>
      <c r="N83" s="138">
        <f t="shared" si="49"/>
        <v>0</v>
      </c>
      <c r="O83" s="138">
        <f t="shared" si="50"/>
        <v>9.2254781347573047</v>
      </c>
      <c r="P83" s="218">
        <f t="shared" si="51"/>
        <v>0</v>
      </c>
      <c r="Q83" s="219">
        <f t="shared" si="52"/>
        <v>0</v>
      </c>
      <c r="R83" s="219">
        <f t="shared" si="53"/>
        <v>161</v>
      </c>
      <c r="T83">
        <v>528</v>
      </c>
      <c r="U83">
        <v>5928</v>
      </c>
      <c r="V83" t="s">
        <v>340</v>
      </c>
      <c r="W83">
        <v>1745.1669999999999</v>
      </c>
      <c r="X83">
        <v>583.19200000000001</v>
      </c>
      <c r="Y83">
        <v>2.992</v>
      </c>
      <c r="Z83">
        <v>6.6349999999999998</v>
      </c>
      <c r="AA83">
        <v>115.385786</v>
      </c>
      <c r="AB83">
        <v>0.92244899999999996</v>
      </c>
      <c r="AC83">
        <v>40.041066000000001</v>
      </c>
      <c r="AD83" s="1">
        <v>468</v>
      </c>
      <c r="AE83">
        <v>0</v>
      </c>
      <c r="AF83">
        <v>161</v>
      </c>
      <c r="AG83">
        <v>62</v>
      </c>
      <c r="AH83">
        <v>15.124627</v>
      </c>
      <c r="AI83">
        <v>0</v>
      </c>
      <c r="AJ83">
        <v>0</v>
      </c>
      <c r="AK83">
        <v>0</v>
      </c>
      <c r="AL83">
        <v>0</v>
      </c>
      <c r="AM83" t="s">
        <v>341</v>
      </c>
      <c r="AN83" t="s">
        <v>579</v>
      </c>
      <c r="AO83">
        <v>1745.1669999999999</v>
      </c>
      <c r="AR83" t="s">
        <v>115</v>
      </c>
      <c r="AS83" t="s">
        <v>117</v>
      </c>
      <c r="AT83" t="s">
        <v>210</v>
      </c>
      <c r="AU83" t="s">
        <v>340</v>
      </c>
      <c r="AV83" t="s">
        <v>48</v>
      </c>
      <c r="AW83">
        <v>1</v>
      </c>
      <c r="BB83">
        <v>0.88</v>
      </c>
      <c r="BC83" t="s">
        <v>67</v>
      </c>
      <c r="BF83" t="s">
        <v>115</v>
      </c>
      <c r="BG83" t="s">
        <v>117</v>
      </c>
      <c r="BH83" t="s">
        <v>340</v>
      </c>
      <c r="BI83">
        <v>5928</v>
      </c>
      <c r="BJ83">
        <v>1</v>
      </c>
      <c r="BK83" t="s">
        <v>210</v>
      </c>
      <c r="BL83" t="s">
        <v>172</v>
      </c>
      <c r="BM83">
        <v>0.88</v>
      </c>
      <c r="BN83" t="s">
        <v>67</v>
      </c>
      <c r="BO83" t="s">
        <v>173</v>
      </c>
      <c r="BP83">
        <v>1745.1669999999999</v>
      </c>
    </row>
    <row r="84" spans="1:68" ht="16.5" x14ac:dyDescent="0.25">
      <c r="A84" s="110" t="str">
        <f t="shared" si="36"/>
        <v>인천교통공사</v>
      </c>
      <c r="B84" s="111" t="str">
        <f t="shared" si="37"/>
        <v>진영호</v>
      </c>
      <c r="C84" s="112" t="str">
        <f t="shared" si="38"/>
        <v>B</v>
      </c>
      <c r="D84" s="113">
        <f t="shared" si="39"/>
        <v>0.90029151440942146</v>
      </c>
      <c r="E84" s="114">
        <f t="shared" si="40"/>
        <v>7415</v>
      </c>
      <c r="F84" s="115" t="str">
        <f t="shared" si="41"/>
        <v>순환47</v>
      </c>
      <c r="G84" s="116" t="str">
        <f t="shared" si="42"/>
        <v>70바4944</v>
      </c>
      <c r="H84" s="117">
        <f t="shared" si="43"/>
        <v>4</v>
      </c>
      <c r="I84" s="118">
        <f t="shared" si="44"/>
        <v>2429.7739999999999</v>
      </c>
      <c r="J84" s="119">
        <f t="shared" si="45"/>
        <v>5.2423269685847596E-3</v>
      </c>
      <c r="K84" s="119">
        <f t="shared" si="46"/>
        <v>0.31389540783299019</v>
      </c>
      <c r="L84" s="119">
        <f t="shared" si="47"/>
        <v>0.17326714336395074</v>
      </c>
      <c r="M84" s="120">
        <f t="shared" si="48"/>
        <v>3.286</v>
      </c>
      <c r="N84" s="121">
        <f t="shared" si="49"/>
        <v>0</v>
      </c>
      <c r="O84" s="121">
        <f t="shared" si="50"/>
        <v>0.49387309272385005</v>
      </c>
      <c r="P84" s="220">
        <f t="shared" si="51"/>
        <v>0</v>
      </c>
      <c r="Q84" s="221">
        <f t="shared" si="52"/>
        <v>0</v>
      </c>
      <c r="R84" s="221">
        <f t="shared" si="53"/>
        <v>12</v>
      </c>
      <c r="T84">
        <v>528</v>
      </c>
      <c r="U84">
        <v>7415</v>
      </c>
      <c r="V84" t="s">
        <v>342</v>
      </c>
      <c r="W84">
        <v>2429.7739999999999</v>
      </c>
      <c r="X84">
        <v>708.298</v>
      </c>
      <c r="Y84">
        <v>3.43</v>
      </c>
      <c r="Z84">
        <v>3.286</v>
      </c>
      <c r="AA84">
        <v>149.89049800000001</v>
      </c>
      <c r="AB84">
        <v>0.785775</v>
      </c>
      <c r="AC84">
        <v>47.049939000000002</v>
      </c>
      <c r="AD84" s="1">
        <v>421</v>
      </c>
      <c r="AE84">
        <v>0</v>
      </c>
      <c r="AF84">
        <v>12</v>
      </c>
      <c r="AG84">
        <v>57</v>
      </c>
      <c r="AH84">
        <v>16.210326999999999</v>
      </c>
      <c r="AI84">
        <v>0</v>
      </c>
      <c r="AJ84">
        <v>0</v>
      </c>
      <c r="AK84">
        <v>0</v>
      </c>
      <c r="AL84">
        <v>0</v>
      </c>
      <c r="AM84" t="s">
        <v>343</v>
      </c>
      <c r="AN84" t="s">
        <v>580</v>
      </c>
      <c r="AO84">
        <v>2045.2919999999999</v>
      </c>
      <c r="AR84" t="s">
        <v>115</v>
      </c>
      <c r="AS84" t="s">
        <v>120</v>
      </c>
      <c r="AT84" t="s">
        <v>235</v>
      </c>
      <c r="AU84" t="s">
        <v>342</v>
      </c>
      <c r="AV84" t="s">
        <v>216</v>
      </c>
      <c r="AW84">
        <v>4</v>
      </c>
      <c r="BB84">
        <v>0.90029151440942146</v>
      </c>
      <c r="BC84" t="s">
        <v>430</v>
      </c>
      <c r="BF84" t="s">
        <v>115</v>
      </c>
      <c r="BG84" t="s">
        <v>120</v>
      </c>
      <c r="BH84" t="s">
        <v>342</v>
      </c>
      <c r="BI84">
        <v>7415</v>
      </c>
      <c r="BJ84">
        <v>4</v>
      </c>
      <c r="BK84" t="s">
        <v>235</v>
      </c>
      <c r="BL84" t="s">
        <v>231</v>
      </c>
      <c r="BM84">
        <v>0.90029151440942146</v>
      </c>
      <c r="BN84" t="s">
        <v>430</v>
      </c>
      <c r="BO84" t="s">
        <v>431</v>
      </c>
      <c r="BP84">
        <v>2429.7739999999999</v>
      </c>
    </row>
    <row r="85" spans="1:68" ht="16.5" x14ac:dyDescent="0.25">
      <c r="A85" s="127" t="str">
        <f t="shared" si="36"/>
        <v>인천교통공사</v>
      </c>
      <c r="B85" s="128" t="str">
        <f t="shared" si="37"/>
        <v>최미향</v>
      </c>
      <c r="C85" s="129" t="str">
        <f t="shared" si="38"/>
        <v>F</v>
      </c>
      <c r="D85" s="130">
        <f t="shared" si="39"/>
        <v>0.75963722920767263</v>
      </c>
      <c r="E85" s="131">
        <f t="shared" si="40"/>
        <v>5598</v>
      </c>
      <c r="F85" s="132" t="str">
        <f t="shared" si="41"/>
        <v>순환42</v>
      </c>
      <c r="G85" s="133" t="str">
        <f t="shared" si="42"/>
        <v>70바4933</v>
      </c>
      <c r="H85" s="134">
        <f t="shared" si="43"/>
        <v>2</v>
      </c>
      <c r="I85" s="135">
        <f t="shared" si="44"/>
        <v>2584.817</v>
      </c>
      <c r="J85" s="136">
        <f t="shared" si="45"/>
        <v>5.9055392574872568E-3</v>
      </c>
      <c r="K85" s="136">
        <f t="shared" si="46"/>
        <v>0.33566503408492326</v>
      </c>
      <c r="L85" s="136">
        <f t="shared" si="47"/>
        <v>0.19730603752606085</v>
      </c>
      <c r="M85" s="137">
        <f t="shared" si="48"/>
        <v>3.58</v>
      </c>
      <c r="N85" s="138">
        <f t="shared" si="49"/>
        <v>0</v>
      </c>
      <c r="O85" s="138">
        <f t="shared" si="50"/>
        <v>12.844236168363176</v>
      </c>
      <c r="P85" s="218">
        <f t="shared" si="51"/>
        <v>0</v>
      </c>
      <c r="Q85" s="219">
        <f t="shared" si="52"/>
        <v>0</v>
      </c>
      <c r="R85" s="219">
        <f t="shared" si="53"/>
        <v>332</v>
      </c>
      <c r="T85">
        <v>528</v>
      </c>
      <c r="U85">
        <v>5598</v>
      </c>
      <c r="V85" t="s">
        <v>344</v>
      </c>
      <c r="W85">
        <v>2584.817</v>
      </c>
      <c r="X85">
        <v>945.93399999999997</v>
      </c>
      <c r="Y85">
        <v>2.7330000000000001</v>
      </c>
      <c r="Z85">
        <v>3.58</v>
      </c>
      <c r="AA85">
        <v>175.861332</v>
      </c>
      <c r="AB85">
        <v>1.038556</v>
      </c>
      <c r="AC85">
        <v>59.030500000000004</v>
      </c>
      <c r="AD85" s="1">
        <v>510</v>
      </c>
      <c r="AE85">
        <v>0</v>
      </c>
      <c r="AF85">
        <v>332</v>
      </c>
      <c r="AG85">
        <v>60</v>
      </c>
      <c r="AH85">
        <v>14.698040000000001</v>
      </c>
      <c r="AI85">
        <v>0</v>
      </c>
      <c r="AJ85">
        <v>0</v>
      </c>
      <c r="AK85">
        <v>0</v>
      </c>
      <c r="AL85">
        <v>0</v>
      </c>
      <c r="AM85" t="s">
        <v>345</v>
      </c>
      <c r="AN85" t="s">
        <v>581</v>
      </c>
      <c r="AO85">
        <v>2498.5149999999999</v>
      </c>
      <c r="AR85" t="s">
        <v>115</v>
      </c>
      <c r="AS85" t="s">
        <v>118</v>
      </c>
      <c r="AT85" t="s">
        <v>224</v>
      </c>
      <c r="AU85" t="s">
        <v>344</v>
      </c>
      <c r="AV85" t="s">
        <v>216</v>
      </c>
      <c r="AW85">
        <v>2</v>
      </c>
      <c r="BB85">
        <v>0.75963722920767263</v>
      </c>
      <c r="BC85" t="s">
        <v>68</v>
      </c>
      <c r="BF85" t="s">
        <v>115</v>
      </c>
      <c r="BG85" t="s">
        <v>118</v>
      </c>
      <c r="BH85" t="s">
        <v>344</v>
      </c>
      <c r="BI85">
        <v>5598</v>
      </c>
      <c r="BJ85">
        <v>2</v>
      </c>
      <c r="BK85" t="s">
        <v>224</v>
      </c>
      <c r="BL85" t="s">
        <v>227</v>
      </c>
      <c r="BM85">
        <v>0.75963722920767263</v>
      </c>
      <c r="BN85" t="s">
        <v>68</v>
      </c>
      <c r="BO85" t="s">
        <v>183</v>
      </c>
      <c r="BP85">
        <v>2584.817</v>
      </c>
    </row>
    <row r="86" spans="1:68" ht="16.5" x14ac:dyDescent="0.25">
      <c r="A86" s="110" t="str">
        <f t="shared" si="36"/>
        <v>인천교통공사</v>
      </c>
      <c r="B86" s="111" t="str">
        <f t="shared" si="37"/>
        <v>최민호</v>
      </c>
      <c r="C86" s="112" t="str">
        <f t="shared" si="38"/>
        <v>D</v>
      </c>
      <c r="D86" s="113">
        <f t="shared" si="39"/>
        <v>0.83633148006632441</v>
      </c>
      <c r="E86" s="114">
        <f t="shared" si="40"/>
        <v>790</v>
      </c>
      <c r="F86" s="115" t="str">
        <f t="shared" si="41"/>
        <v>63</v>
      </c>
      <c r="G86" s="116" t="str">
        <f t="shared" si="42"/>
        <v>70바4904</v>
      </c>
      <c r="H86" s="117">
        <f t="shared" si="43"/>
        <v>3</v>
      </c>
      <c r="I86" s="118">
        <f t="shared" si="44"/>
        <v>2611.9340000000002</v>
      </c>
      <c r="J86" s="119">
        <f t="shared" si="45"/>
        <v>8.5661571341420035E-4</v>
      </c>
      <c r="K86" s="119">
        <f t="shared" si="46"/>
        <v>0.32814878924687996</v>
      </c>
      <c r="L86" s="119">
        <f t="shared" si="47"/>
        <v>0.21669766540808458</v>
      </c>
      <c r="M86" s="120">
        <f t="shared" si="48"/>
        <v>7.8760000000000003</v>
      </c>
      <c r="N86" s="121">
        <f t="shared" si="49"/>
        <v>0.30628645287361778</v>
      </c>
      <c r="O86" s="121">
        <f t="shared" si="50"/>
        <v>8.3463058408060835</v>
      </c>
      <c r="P86" s="220">
        <f t="shared" si="51"/>
        <v>0</v>
      </c>
      <c r="Q86" s="221">
        <f t="shared" si="52"/>
        <v>8</v>
      </c>
      <c r="R86" s="221">
        <f t="shared" si="53"/>
        <v>218</v>
      </c>
      <c r="T86">
        <v>528</v>
      </c>
      <c r="U86">
        <v>790</v>
      </c>
      <c r="V86" t="s">
        <v>368</v>
      </c>
      <c r="W86">
        <v>2611.9340000000002</v>
      </c>
      <c r="X86">
        <v>868.08199999999999</v>
      </c>
      <c r="Y86">
        <v>3.0089999999999999</v>
      </c>
      <c r="Z86">
        <v>7.8760000000000003</v>
      </c>
      <c r="AA86">
        <v>149.75910200000001</v>
      </c>
      <c r="AB86">
        <v>0.12828600000000001</v>
      </c>
      <c r="AC86">
        <v>49.143267999999999</v>
      </c>
      <c r="AD86" s="1">
        <v>566</v>
      </c>
      <c r="AE86">
        <v>8</v>
      </c>
      <c r="AF86">
        <v>218</v>
      </c>
      <c r="AG86">
        <v>69</v>
      </c>
      <c r="AH86">
        <v>17.440902999999999</v>
      </c>
      <c r="AI86">
        <v>433.1</v>
      </c>
      <c r="AJ86">
        <v>0</v>
      </c>
      <c r="AK86">
        <v>0</v>
      </c>
      <c r="AL86">
        <v>0</v>
      </c>
      <c r="AM86" t="s">
        <v>369</v>
      </c>
      <c r="AN86" t="s">
        <v>582</v>
      </c>
      <c r="AO86">
        <v>2372.701</v>
      </c>
      <c r="AR86" t="s">
        <v>115</v>
      </c>
      <c r="AS86" t="s">
        <v>116</v>
      </c>
      <c r="AT86" t="s">
        <v>193</v>
      </c>
      <c r="AU86" t="s">
        <v>368</v>
      </c>
      <c r="AV86" t="s">
        <v>48</v>
      </c>
      <c r="AW86">
        <v>3</v>
      </c>
      <c r="BB86">
        <v>0.83633148006632441</v>
      </c>
      <c r="BC86" t="s">
        <v>66</v>
      </c>
      <c r="BF86" t="s">
        <v>115</v>
      </c>
      <c r="BG86" t="s">
        <v>116</v>
      </c>
      <c r="BH86" t="s">
        <v>368</v>
      </c>
      <c r="BI86">
        <v>790</v>
      </c>
      <c r="BJ86">
        <v>3</v>
      </c>
      <c r="BK86" t="s">
        <v>193</v>
      </c>
      <c r="BL86" t="s">
        <v>205</v>
      </c>
      <c r="BM86">
        <v>0.83633148006632441</v>
      </c>
      <c r="BN86" t="s">
        <v>66</v>
      </c>
      <c r="BO86" t="s">
        <v>174</v>
      </c>
      <c r="BP86">
        <v>2611.9340000000002</v>
      </c>
    </row>
    <row r="87" spans="1:68" ht="16.5" x14ac:dyDescent="0.25">
      <c r="A87" s="127" t="str">
        <f t="shared" si="36"/>
        <v>인천교통공사</v>
      </c>
      <c r="B87" s="128" t="str">
        <f t="shared" si="37"/>
        <v>최성민</v>
      </c>
      <c r="C87" s="129" t="str">
        <f t="shared" si="38"/>
        <v>A</v>
      </c>
      <c r="D87" s="130">
        <f t="shared" si="39"/>
        <v>0.96165586307995077</v>
      </c>
      <c r="E87" s="131">
        <f t="shared" si="40"/>
        <v>5305</v>
      </c>
      <c r="F87" s="132" t="str">
        <f t="shared" si="41"/>
        <v>63</v>
      </c>
      <c r="G87" s="133" t="str">
        <f t="shared" si="42"/>
        <v>70바4914</v>
      </c>
      <c r="H87" s="134">
        <f t="shared" si="43"/>
        <v>3</v>
      </c>
      <c r="I87" s="135">
        <f t="shared" si="44"/>
        <v>2563.8739999999998</v>
      </c>
      <c r="J87" s="136">
        <f t="shared" si="45"/>
        <v>4.4012315816979019E-3</v>
      </c>
      <c r="K87" s="136">
        <f t="shared" si="46"/>
        <v>0.28220568779185284</v>
      </c>
      <c r="L87" s="136">
        <f t="shared" si="47"/>
        <v>0.12013070845135136</v>
      </c>
      <c r="M87" s="137">
        <f t="shared" si="48"/>
        <v>5.5019999999999998</v>
      </c>
      <c r="N87" s="138">
        <f t="shared" si="49"/>
        <v>0.19501738384959638</v>
      </c>
      <c r="O87" s="138">
        <f t="shared" si="50"/>
        <v>2.7692468506642682</v>
      </c>
      <c r="P87" s="218">
        <f t="shared" si="51"/>
        <v>0</v>
      </c>
      <c r="Q87" s="219">
        <f t="shared" si="52"/>
        <v>5</v>
      </c>
      <c r="R87" s="219">
        <f t="shared" si="53"/>
        <v>71</v>
      </c>
      <c r="T87">
        <v>528</v>
      </c>
      <c r="U87">
        <v>5305</v>
      </c>
      <c r="V87" t="s">
        <v>346</v>
      </c>
      <c r="W87">
        <v>2563.8739999999998</v>
      </c>
      <c r="X87">
        <v>739.01099999999997</v>
      </c>
      <c r="Y87">
        <v>3.4689999999999999</v>
      </c>
      <c r="Z87">
        <v>5.5019999999999998</v>
      </c>
      <c r="AA87">
        <v>153.10328200000001</v>
      </c>
      <c r="AB87">
        <v>0.67384299999999997</v>
      </c>
      <c r="AC87">
        <v>43.206617000000001</v>
      </c>
      <c r="AD87" s="1">
        <v>308</v>
      </c>
      <c r="AE87">
        <v>5</v>
      </c>
      <c r="AF87">
        <v>71</v>
      </c>
      <c r="AG87">
        <v>70</v>
      </c>
      <c r="AH87">
        <v>16.746041999999999</v>
      </c>
      <c r="AI87">
        <v>225</v>
      </c>
      <c r="AJ87">
        <v>0</v>
      </c>
      <c r="AK87">
        <v>0</v>
      </c>
      <c r="AL87">
        <v>0</v>
      </c>
      <c r="AM87" t="s">
        <v>347</v>
      </c>
      <c r="AN87" t="s">
        <v>583</v>
      </c>
      <c r="AO87">
        <v>2357.0219999999999</v>
      </c>
      <c r="AR87" t="s">
        <v>115</v>
      </c>
      <c r="AS87" t="s">
        <v>116</v>
      </c>
      <c r="AT87" t="s">
        <v>205</v>
      </c>
      <c r="AU87" t="s">
        <v>346</v>
      </c>
      <c r="AV87" t="s">
        <v>48</v>
      </c>
      <c r="AW87">
        <v>3</v>
      </c>
      <c r="BB87">
        <v>0.96165586307995077</v>
      </c>
      <c r="BC87" t="s">
        <v>571</v>
      </c>
      <c r="BF87" t="s">
        <v>115</v>
      </c>
      <c r="BG87" t="s">
        <v>116</v>
      </c>
      <c r="BH87" t="s">
        <v>346</v>
      </c>
      <c r="BI87">
        <v>5305</v>
      </c>
      <c r="BJ87">
        <v>3</v>
      </c>
      <c r="BK87" t="s">
        <v>205</v>
      </c>
      <c r="BL87" t="s">
        <v>236</v>
      </c>
      <c r="BM87">
        <v>0.96165586307995077</v>
      </c>
      <c r="BN87" t="s">
        <v>571</v>
      </c>
      <c r="BO87" t="s">
        <v>572</v>
      </c>
      <c r="BP87">
        <v>2563.8739999999998</v>
      </c>
    </row>
    <row r="88" spans="1:68" ht="16.5" x14ac:dyDescent="0.25">
      <c r="A88" s="110" t="str">
        <f t="shared" ref="A88:A93" si="54">BF88</f>
        <v>인천교통공사</v>
      </c>
      <c r="B88" s="111" t="str">
        <f t="shared" ref="B88:B93" si="55">BH88</f>
        <v>최용기</v>
      </c>
      <c r="C88" s="112" t="str">
        <f t="shared" ref="C88:C93" si="56">BN88</f>
        <v>C</v>
      </c>
      <c r="D88" s="113">
        <f t="shared" ref="D88:D93" si="57">BM88</f>
        <v>0.86088741761815979</v>
      </c>
      <c r="E88" s="114">
        <f t="shared" ref="E88:E93" si="58">U88</f>
        <v>3207</v>
      </c>
      <c r="F88" s="115" t="str">
        <f t="shared" ref="F88:F93" si="59">BG88</f>
        <v>순환47</v>
      </c>
      <c r="G88" s="116" t="str">
        <f t="shared" ref="G88:G93" si="60">BK88</f>
        <v>70바4943</v>
      </c>
      <c r="H88" s="117">
        <f t="shared" ref="H88:H93" si="61">BJ88</f>
        <v>7</v>
      </c>
      <c r="I88" s="118">
        <f t="shared" ref="I88:I93" si="62">BP88</f>
        <v>2431.123</v>
      </c>
      <c r="J88" s="119">
        <f t="shared" ref="J88:J93" si="63">AB88/AA88</f>
        <v>3.2735895405980155E-3</v>
      </c>
      <c r="K88" s="119">
        <f t="shared" ref="K88:K93" si="64">AC88/AA88</f>
        <v>0.36040312360738436</v>
      </c>
      <c r="L88" s="119">
        <f t="shared" ref="L88:L93" si="65">AD88/I88</f>
        <v>5.8820553299853605E-2</v>
      </c>
      <c r="M88" s="120">
        <f t="shared" ref="M88:M93" si="66">Z88</f>
        <v>3.9529999999999998</v>
      </c>
      <c r="N88" s="121">
        <f t="shared" ref="N88:N93" si="67">AE88*100/W88</f>
        <v>8.2266508111683359E-2</v>
      </c>
      <c r="O88" s="121">
        <f t="shared" ref="O88:O93" si="68">AF88*100/W88</f>
        <v>5.5941225515944684</v>
      </c>
      <c r="P88" s="220">
        <f t="shared" ref="P88:P93" si="69">AK88</f>
        <v>0</v>
      </c>
      <c r="Q88" s="221">
        <f t="shared" ref="Q88:Q93" si="70">AE88</f>
        <v>2</v>
      </c>
      <c r="R88" s="221">
        <f t="shared" ref="R88:R93" si="71">AF88</f>
        <v>136</v>
      </c>
      <c r="T88">
        <v>528</v>
      </c>
      <c r="U88">
        <v>3207</v>
      </c>
      <c r="V88" t="s">
        <v>348</v>
      </c>
      <c r="W88">
        <v>2431.123</v>
      </c>
      <c r="X88">
        <v>753.16200000000003</v>
      </c>
      <c r="Y88">
        <v>3.2280000000000002</v>
      </c>
      <c r="Z88">
        <v>3.9529999999999998</v>
      </c>
      <c r="AA88">
        <v>153.98631800000001</v>
      </c>
      <c r="AB88">
        <v>0.50408799999999998</v>
      </c>
      <c r="AC88">
        <v>55.497149999999998</v>
      </c>
      <c r="AD88" s="1">
        <v>143</v>
      </c>
      <c r="AE88">
        <v>2</v>
      </c>
      <c r="AF88">
        <v>136</v>
      </c>
      <c r="AG88">
        <v>63</v>
      </c>
      <c r="AH88">
        <v>15.787915</v>
      </c>
      <c r="AI88">
        <v>0</v>
      </c>
      <c r="AJ88">
        <v>0</v>
      </c>
      <c r="AK88">
        <v>0</v>
      </c>
      <c r="AL88">
        <v>0</v>
      </c>
      <c r="AM88" t="s">
        <v>349</v>
      </c>
      <c r="AN88" t="s">
        <v>584</v>
      </c>
      <c r="AO88">
        <v>579.846</v>
      </c>
      <c r="AR88" t="s">
        <v>115</v>
      </c>
      <c r="AS88" t="s">
        <v>120</v>
      </c>
      <c r="AT88" t="s">
        <v>234</v>
      </c>
      <c r="AU88" t="s">
        <v>348</v>
      </c>
      <c r="AV88" t="s">
        <v>216</v>
      </c>
      <c r="AW88">
        <v>7</v>
      </c>
      <c r="BB88">
        <v>0.86088741761815979</v>
      </c>
      <c r="BC88" t="s">
        <v>67</v>
      </c>
      <c r="BF88" t="s">
        <v>115</v>
      </c>
      <c r="BG88" t="s">
        <v>120</v>
      </c>
      <c r="BH88" t="s">
        <v>348</v>
      </c>
      <c r="BI88">
        <v>3207</v>
      </c>
      <c r="BJ88">
        <v>7</v>
      </c>
      <c r="BK88" t="s">
        <v>234</v>
      </c>
      <c r="BL88" t="s">
        <v>235</v>
      </c>
      <c r="BM88">
        <v>0.86088741761815979</v>
      </c>
      <c r="BN88" t="s">
        <v>67</v>
      </c>
      <c r="BO88" t="s">
        <v>173</v>
      </c>
      <c r="BP88">
        <v>2431.123</v>
      </c>
    </row>
    <row r="89" spans="1:68" ht="16.5" x14ac:dyDescent="0.25">
      <c r="A89" s="127" t="str">
        <f t="shared" si="54"/>
        <v>인천교통공사</v>
      </c>
      <c r="B89" s="128" t="str">
        <f t="shared" si="55"/>
        <v>최재덕</v>
      </c>
      <c r="C89" s="129" t="str">
        <f t="shared" si="56"/>
        <v>F</v>
      </c>
      <c r="D89" s="130">
        <f t="shared" si="57"/>
        <v>0.73657062320202016</v>
      </c>
      <c r="E89" s="131">
        <f t="shared" si="58"/>
        <v>3640</v>
      </c>
      <c r="F89" s="132" t="str">
        <f t="shared" si="59"/>
        <v>순환43</v>
      </c>
      <c r="G89" s="133" t="str">
        <f t="shared" si="60"/>
        <v>70바4939</v>
      </c>
      <c r="H89" s="134">
        <f t="shared" si="61"/>
        <v>3</v>
      </c>
      <c r="I89" s="135">
        <f t="shared" si="62"/>
        <v>2973.8740000000003</v>
      </c>
      <c r="J89" s="136">
        <f t="shared" si="63"/>
        <v>1.4626103759851917E-2</v>
      </c>
      <c r="K89" s="136">
        <f t="shared" si="64"/>
        <v>0.33088312897417305</v>
      </c>
      <c r="L89" s="136">
        <f t="shared" si="65"/>
        <v>0.11231141601829801</v>
      </c>
      <c r="M89" s="137">
        <f t="shared" si="66"/>
        <v>6.4619999999999997</v>
      </c>
      <c r="N89" s="138">
        <f t="shared" si="67"/>
        <v>0</v>
      </c>
      <c r="O89" s="138">
        <f t="shared" si="68"/>
        <v>6.5234774573502445</v>
      </c>
      <c r="P89" s="218">
        <f t="shared" si="69"/>
        <v>47</v>
      </c>
      <c r="Q89" s="219">
        <f t="shared" si="70"/>
        <v>0</v>
      </c>
      <c r="R89" s="219">
        <f t="shared" si="71"/>
        <v>194</v>
      </c>
      <c r="T89">
        <v>528</v>
      </c>
      <c r="U89">
        <v>3640</v>
      </c>
      <c r="V89" t="s">
        <v>398</v>
      </c>
      <c r="W89">
        <v>2973.8739999999998</v>
      </c>
      <c r="X89">
        <v>991.50699999999995</v>
      </c>
      <c r="Y89">
        <v>2.9990000000000001</v>
      </c>
      <c r="Z89">
        <v>6.4619999999999997</v>
      </c>
      <c r="AA89">
        <v>169.04413099999999</v>
      </c>
      <c r="AB89">
        <v>2.4724569999999999</v>
      </c>
      <c r="AC89">
        <v>55.933850999999997</v>
      </c>
      <c r="AD89" s="1">
        <v>334</v>
      </c>
      <c r="AE89">
        <v>0</v>
      </c>
      <c r="AF89">
        <v>194</v>
      </c>
      <c r="AG89">
        <v>81</v>
      </c>
      <c r="AH89">
        <v>17.592293000000002</v>
      </c>
      <c r="AI89">
        <v>1374.7</v>
      </c>
      <c r="AJ89">
        <v>0</v>
      </c>
      <c r="AK89">
        <v>47</v>
      </c>
      <c r="AL89">
        <v>13547</v>
      </c>
      <c r="AM89" t="s">
        <v>399</v>
      </c>
      <c r="AN89" t="s">
        <v>585</v>
      </c>
      <c r="AO89">
        <v>2653.0720000000001</v>
      </c>
      <c r="AR89" t="s">
        <v>115</v>
      </c>
      <c r="AS89" t="s">
        <v>119</v>
      </c>
      <c r="AT89" t="s">
        <v>230</v>
      </c>
      <c r="AU89" t="s">
        <v>398</v>
      </c>
      <c r="AV89" t="s">
        <v>216</v>
      </c>
      <c r="AW89">
        <v>3</v>
      </c>
      <c r="BB89">
        <v>0.73657062320202016</v>
      </c>
      <c r="BC89" t="s">
        <v>68</v>
      </c>
      <c r="BF89" t="s">
        <v>115</v>
      </c>
      <c r="BG89" t="s">
        <v>119</v>
      </c>
      <c r="BH89" t="s">
        <v>398</v>
      </c>
      <c r="BI89">
        <v>3640</v>
      </c>
      <c r="BJ89">
        <v>3</v>
      </c>
      <c r="BK89" t="s">
        <v>230</v>
      </c>
      <c r="BL89" t="s">
        <v>237</v>
      </c>
      <c r="BM89">
        <v>0.73657062320202016</v>
      </c>
      <c r="BN89" t="s">
        <v>68</v>
      </c>
      <c r="BO89" t="s">
        <v>183</v>
      </c>
      <c r="BP89">
        <v>2973.8740000000003</v>
      </c>
    </row>
    <row r="90" spans="1:68" ht="16.5" x14ac:dyDescent="0.25">
      <c r="A90" s="110" t="str">
        <f t="shared" si="54"/>
        <v>인천교통공사</v>
      </c>
      <c r="B90" s="111" t="str">
        <f t="shared" si="55"/>
        <v>최호철</v>
      </c>
      <c r="C90" s="112" t="str">
        <f t="shared" si="56"/>
        <v>D</v>
      </c>
      <c r="D90" s="113">
        <f t="shared" si="57"/>
        <v>0.8178325560548293</v>
      </c>
      <c r="E90" s="114">
        <f t="shared" si="58"/>
        <v>1288</v>
      </c>
      <c r="F90" s="115" t="str">
        <f t="shared" si="59"/>
        <v>순환42</v>
      </c>
      <c r="G90" s="116" t="str">
        <f t="shared" si="60"/>
        <v>70바4935</v>
      </c>
      <c r="H90" s="117">
        <f t="shared" si="61"/>
        <v>3</v>
      </c>
      <c r="I90" s="118">
        <f t="shared" si="62"/>
        <v>2829.8879999999999</v>
      </c>
      <c r="J90" s="119">
        <f t="shared" si="63"/>
        <v>4.8051506995355547E-3</v>
      </c>
      <c r="K90" s="119">
        <f t="shared" si="64"/>
        <v>0.34115962889402929</v>
      </c>
      <c r="L90" s="119">
        <f t="shared" si="65"/>
        <v>4.1697763303706718E-2</v>
      </c>
      <c r="M90" s="120">
        <f t="shared" si="66"/>
        <v>3.964</v>
      </c>
      <c r="N90" s="121">
        <f t="shared" si="67"/>
        <v>3.5337087545514172E-2</v>
      </c>
      <c r="O90" s="121">
        <f t="shared" si="68"/>
        <v>18.976016011941109</v>
      </c>
      <c r="P90" s="220">
        <f t="shared" si="69"/>
        <v>0</v>
      </c>
      <c r="Q90" s="221">
        <f t="shared" si="70"/>
        <v>1</v>
      </c>
      <c r="R90" s="221">
        <f t="shared" si="71"/>
        <v>537</v>
      </c>
      <c r="T90">
        <v>528</v>
      </c>
      <c r="U90">
        <v>1288</v>
      </c>
      <c r="V90" t="s">
        <v>350</v>
      </c>
      <c r="W90">
        <v>2829.8879999999999</v>
      </c>
      <c r="X90">
        <v>964.03899999999999</v>
      </c>
      <c r="Y90">
        <v>2.9350000000000001</v>
      </c>
      <c r="Z90">
        <v>3.964</v>
      </c>
      <c r="AA90">
        <v>183.00799599999999</v>
      </c>
      <c r="AB90">
        <v>0.87938099999999997</v>
      </c>
      <c r="AC90">
        <v>62.434939999999997</v>
      </c>
      <c r="AD90" s="1">
        <v>118</v>
      </c>
      <c r="AE90">
        <v>1</v>
      </c>
      <c r="AF90">
        <v>537</v>
      </c>
      <c r="AG90">
        <v>64</v>
      </c>
      <c r="AH90">
        <v>15.463193</v>
      </c>
      <c r="AI90">
        <v>0</v>
      </c>
      <c r="AJ90">
        <v>0</v>
      </c>
      <c r="AK90">
        <v>0</v>
      </c>
      <c r="AL90">
        <v>0</v>
      </c>
      <c r="AM90" t="s">
        <v>351</v>
      </c>
      <c r="AN90" t="s">
        <v>586</v>
      </c>
      <c r="AO90">
        <v>2155.91</v>
      </c>
      <c r="AR90" t="s">
        <v>115</v>
      </c>
      <c r="AS90" t="s">
        <v>118</v>
      </c>
      <c r="AT90" t="s">
        <v>226</v>
      </c>
      <c r="AU90" t="s">
        <v>350</v>
      </c>
      <c r="AV90" t="s">
        <v>216</v>
      </c>
      <c r="AW90">
        <v>3</v>
      </c>
      <c r="BB90">
        <v>0.8178325560548293</v>
      </c>
      <c r="BC90" t="s">
        <v>66</v>
      </c>
      <c r="BF90" t="s">
        <v>115</v>
      </c>
      <c r="BG90" t="s">
        <v>118</v>
      </c>
      <c r="BH90" t="s">
        <v>350</v>
      </c>
      <c r="BI90">
        <v>1288</v>
      </c>
      <c r="BJ90">
        <v>3</v>
      </c>
      <c r="BK90" t="s">
        <v>226</v>
      </c>
      <c r="BL90" t="s">
        <v>224</v>
      </c>
      <c r="BM90">
        <v>0.8178325560548293</v>
      </c>
      <c r="BN90" t="s">
        <v>66</v>
      </c>
      <c r="BO90" t="s">
        <v>174</v>
      </c>
      <c r="BP90">
        <v>2829.8879999999999</v>
      </c>
    </row>
    <row r="91" spans="1:68" ht="16.5" x14ac:dyDescent="0.25">
      <c r="A91" s="127" t="str">
        <f t="shared" si="54"/>
        <v>인천교통공사</v>
      </c>
      <c r="B91" s="128" t="str">
        <f t="shared" si="55"/>
        <v>탁혁록</v>
      </c>
      <c r="C91" s="129" t="str">
        <f t="shared" si="56"/>
        <v>C</v>
      </c>
      <c r="D91" s="130">
        <f t="shared" si="57"/>
        <v>0.87474823415270131</v>
      </c>
      <c r="E91" s="131">
        <f t="shared" si="58"/>
        <v>3912</v>
      </c>
      <c r="F91" s="132" t="str">
        <f t="shared" si="59"/>
        <v>63</v>
      </c>
      <c r="G91" s="133" t="str">
        <f t="shared" si="60"/>
        <v>70바4917</v>
      </c>
      <c r="H91" s="134">
        <f t="shared" si="61"/>
        <v>5</v>
      </c>
      <c r="I91" s="135">
        <f t="shared" si="62"/>
        <v>1069.806</v>
      </c>
      <c r="J91" s="136">
        <f t="shared" si="63"/>
        <v>4.424752868348202E-3</v>
      </c>
      <c r="K91" s="136">
        <f t="shared" si="64"/>
        <v>0.30894241322665933</v>
      </c>
      <c r="L91" s="136">
        <f t="shared" si="65"/>
        <v>0.27668567945964034</v>
      </c>
      <c r="M91" s="137">
        <f t="shared" si="66"/>
        <v>6.242</v>
      </c>
      <c r="N91" s="138">
        <v>19</v>
      </c>
      <c r="O91" s="138">
        <v>80</v>
      </c>
      <c r="P91" s="218">
        <f t="shared" si="69"/>
        <v>0</v>
      </c>
      <c r="Q91" s="219">
        <f t="shared" si="70"/>
        <v>3</v>
      </c>
      <c r="R91" s="219">
        <f t="shared" si="71"/>
        <v>49</v>
      </c>
      <c r="T91">
        <v>528</v>
      </c>
      <c r="U91">
        <v>3912</v>
      </c>
      <c r="V91" t="s">
        <v>587</v>
      </c>
      <c r="W91">
        <v>1101.1289999999999</v>
      </c>
      <c r="X91">
        <v>348.95800000000003</v>
      </c>
      <c r="Y91">
        <v>3.1549999999999998</v>
      </c>
      <c r="Z91">
        <v>6.242</v>
      </c>
      <c r="AA91">
        <v>66.475802999999999</v>
      </c>
      <c r="AB91">
        <v>0.29413899999999998</v>
      </c>
      <c r="AC91">
        <v>20.537195000000001</v>
      </c>
      <c r="AD91" s="1">
        <v>296</v>
      </c>
      <c r="AE91">
        <v>3</v>
      </c>
      <c r="AF91">
        <v>49</v>
      </c>
      <c r="AG91">
        <v>73</v>
      </c>
      <c r="AH91">
        <v>16.564357999999999</v>
      </c>
      <c r="AI91">
        <v>23.9</v>
      </c>
      <c r="AJ91">
        <v>0</v>
      </c>
      <c r="AK91">
        <v>0</v>
      </c>
      <c r="AL91">
        <v>0</v>
      </c>
      <c r="AM91" t="s">
        <v>588</v>
      </c>
      <c r="AN91" t="s">
        <v>589</v>
      </c>
      <c r="AO91">
        <v>469.976</v>
      </c>
      <c r="AR91" t="s">
        <v>115</v>
      </c>
      <c r="AS91" t="s">
        <v>116</v>
      </c>
      <c r="AT91" t="s">
        <v>209</v>
      </c>
      <c r="AU91" t="s">
        <v>587</v>
      </c>
      <c r="AV91" t="s">
        <v>48</v>
      </c>
      <c r="AW91">
        <v>5</v>
      </c>
      <c r="BB91">
        <v>0.87474823415270131</v>
      </c>
      <c r="BC91" t="s">
        <v>67</v>
      </c>
      <c r="BF91" t="s">
        <v>115</v>
      </c>
      <c r="BG91" t="s">
        <v>116</v>
      </c>
      <c r="BH91" t="s">
        <v>587</v>
      </c>
      <c r="BI91">
        <v>3912</v>
      </c>
      <c r="BJ91">
        <v>5</v>
      </c>
      <c r="BK91" t="s">
        <v>209</v>
      </c>
      <c r="BL91" t="s">
        <v>207</v>
      </c>
      <c r="BM91">
        <v>0.87474823415270131</v>
      </c>
      <c r="BN91" t="s">
        <v>67</v>
      </c>
      <c r="BO91" t="s">
        <v>173</v>
      </c>
      <c r="BP91">
        <v>1069.806</v>
      </c>
    </row>
    <row r="92" spans="1:68" ht="16.5" x14ac:dyDescent="0.25">
      <c r="A92" s="110" t="str">
        <f t="shared" si="54"/>
        <v>인천교통공사</v>
      </c>
      <c r="B92" s="111" t="str">
        <f t="shared" si="55"/>
        <v>한은수</v>
      </c>
      <c r="C92" s="112" t="str">
        <f t="shared" si="56"/>
        <v>C</v>
      </c>
      <c r="D92" s="113">
        <f t="shared" si="57"/>
        <v>0.87651613134455242</v>
      </c>
      <c r="E92" s="114">
        <f t="shared" si="58"/>
        <v>9937</v>
      </c>
      <c r="F92" s="115" t="str">
        <f t="shared" si="59"/>
        <v>순환41</v>
      </c>
      <c r="G92" s="116" t="str">
        <f t="shared" si="60"/>
        <v>70바4922</v>
      </c>
      <c r="H92" s="117">
        <f t="shared" si="61"/>
        <v>4</v>
      </c>
      <c r="I92" s="118">
        <f t="shared" si="62"/>
        <v>2332.6809999999996</v>
      </c>
      <c r="J92" s="119">
        <f t="shared" si="63"/>
        <v>2.8043057210610199E-3</v>
      </c>
      <c r="K92" s="119">
        <f t="shared" si="64"/>
        <v>0.31456905068821045</v>
      </c>
      <c r="L92" s="119">
        <f t="shared" si="65"/>
        <v>0.21091610897503776</v>
      </c>
      <c r="M92" s="120">
        <f t="shared" si="66"/>
        <v>5.625</v>
      </c>
      <c r="N92" s="121">
        <f t="shared" si="67"/>
        <v>0.12860738352136447</v>
      </c>
      <c r="O92" s="121">
        <f t="shared" si="68"/>
        <v>3.0008389488318374</v>
      </c>
      <c r="P92" s="220">
        <f t="shared" si="69"/>
        <v>0</v>
      </c>
      <c r="Q92" s="221">
        <f t="shared" si="70"/>
        <v>3</v>
      </c>
      <c r="R92" s="221">
        <f t="shared" si="71"/>
        <v>70</v>
      </c>
      <c r="T92">
        <v>528</v>
      </c>
      <c r="U92">
        <v>9937</v>
      </c>
      <c r="V92" t="s">
        <v>352</v>
      </c>
      <c r="W92">
        <v>2332.681</v>
      </c>
      <c r="X92">
        <v>783.39800000000002</v>
      </c>
      <c r="Y92">
        <v>2.9780000000000002</v>
      </c>
      <c r="Z92">
        <v>5.625</v>
      </c>
      <c r="AA92">
        <v>157.274935</v>
      </c>
      <c r="AB92">
        <v>0.44104700000000002</v>
      </c>
      <c r="AC92">
        <v>49.473827</v>
      </c>
      <c r="AD92" s="1">
        <v>492</v>
      </c>
      <c r="AE92">
        <v>3</v>
      </c>
      <c r="AF92">
        <v>70</v>
      </c>
      <c r="AG92">
        <v>70</v>
      </c>
      <c r="AH92">
        <v>14.831867000000001</v>
      </c>
      <c r="AI92">
        <v>5.0999999999999996</v>
      </c>
      <c r="AJ92">
        <v>0</v>
      </c>
      <c r="AK92">
        <v>0</v>
      </c>
      <c r="AL92">
        <v>0</v>
      </c>
      <c r="AM92" t="s">
        <v>353</v>
      </c>
      <c r="AN92" t="s">
        <v>590</v>
      </c>
      <c r="AO92">
        <v>1999.759</v>
      </c>
      <c r="AR92" t="s">
        <v>115</v>
      </c>
      <c r="AS92" t="s">
        <v>117</v>
      </c>
      <c r="AT92" t="s">
        <v>213</v>
      </c>
      <c r="AU92" t="s">
        <v>352</v>
      </c>
      <c r="AV92" t="s">
        <v>48</v>
      </c>
      <c r="AW92">
        <v>4</v>
      </c>
      <c r="BB92">
        <v>0.87651613134455242</v>
      </c>
      <c r="BC92" t="s">
        <v>67</v>
      </c>
      <c r="BF92" t="s">
        <v>115</v>
      </c>
      <c r="BG92" t="s">
        <v>117</v>
      </c>
      <c r="BH92" t="s">
        <v>352</v>
      </c>
      <c r="BI92">
        <v>9937</v>
      </c>
      <c r="BJ92">
        <v>4</v>
      </c>
      <c r="BK92" t="s">
        <v>213</v>
      </c>
      <c r="BL92" t="s">
        <v>217</v>
      </c>
      <c r="BM92">
        <v>0.87651613134455242</v>
      </c>
      <c r="BN92" t="s">
        <v>67</v>
      </c>
      <c r="BO92" t="s">
        <v>173</v>
      </c>
      <c r="BP92">
        <v>2332.6809999999996</v>
      </c>
    </row>
    <row r="93" spans="1:68" ht="16.5" x14ac:dyDescent="0.25">
      <c r="A93" s="127" t="str">
        <f t="shared" si="54"/>
        <v>인천교통공사</v>
      </c>
      <c r="B93" s="128" t="str">
        <f t="shared" si="55"/>
        <v>한정렬</v>
      </c>
      <c r="C93" s="129" t="str">
        <f t="shared" si="56"/>
        <v>A</v>
      </c>
      <c r="D93" s="130">
        <f t="shared" si="57"/>
        <v>0.9828956865030849</v>
      </c>
      <c r="E93" s="131">
        <f t="shared" si="58"/>
        <v>5764</v>
      </c>
      <c r="F93" s="132" t="str">
        <f t="shared" si="59"/>
        <v>63</v>
      </c>
      <c r="G93" s="133" t="str">
        <f t="shared" si="60"/>
        <v>70바4912</v>
      </c>
      <c r="H93" s="134">
        <f t="shared" si="61"/>
        <v>5</v>
      </c>
      <c r="I93" s="135">
        <f t="shared" si="62"/>
        <v>2590.7059999999997</v>
      </c>
      <c r="J93" s="136">
        <f t="shared" si="63"/>
        <v>4.6606649727950773E-3</v>
      </c>
      <c r="K93" s="136">
        <f t="shared" si="64"/>
        <v>0.24126070341849312</v>
      </c>
      <c r="L93" s="136">
        <f t="shared" si="65"/>
        <v>4.4775439590598091E-2</v>
      </c>
      <c r="M93" s="137">
        <f t="shared" si="66"/>
        <v>5.4349999999999996</v>
      </c>
      <c r="N93" s="138">
        <f t="shared" si="67"/>
        <v>0.11579855066533987</v>
      </c>
      <c r="O93" s="138">
        <f t="shared" si="68"/>
        <v>1.1965850235418454</v>
      </c>
      <c r="P93" s="218">
        <f t="shared" si="69"/>
        <v>0</v>
      </c>
      <c r="Q93" s="219">
        <f t="shared" si="70"/>
        <v>3</v>
      </c>
      <c r="R93" s="219">
        <f t="shared" si="71"/>
        <v>31</v>
      </c>
      <c r="T93">
        <v>528</v>
      </c>
      <c r="U93">
        <v>5764</v>
      </c>
      <c r="V93" t="s">
        <v>354</v>
      </c>
      <c r="W93">
        <v>2590.7060000000001</v>
      </c>
      <c r="X93">
        <v>730.03099999999995</v>
      </c>
      <c r="Y93">
        <v>3.5489999999999999</v>
      </c>
      <c r="Z93">
        <v>5.4349999999999996</v>
      </c>
      <c r="AA93">
        <v>135.28691800000001</v>
      </c>
      <c r="AB93">
        <v>0.63052699999999995</v>
      </c>
      <c r="AC93">
        <v>32.639417000000002</v>
      </c>
      <c r="AD93" s="1">
        <v>116</v>
      </c>
      <c r="AE93">
        <v>3</v>
      </c>
      <c r="AF93">
        <v>31</v>
      </c>
      <c r="AG93">
        <v>68</v>
      </c>
      <c r="AH93">
        <v>19.149715</v>
      </c>
      <c r="AI93">
        <v>235.7</v>
      </c>
      <c r="AJ93">
        <v>0</v>
      </c>
      <c r="AK93">
        <v>0</v>
      </c>
      <c r="AL93">
        <v>0</v>
      </c>
      <c r="AM93" t="s">
        <v>355</v>
      </c>
      <c r="AN93" t="s">
        <v>591</v>
      </c>
      <c r="AO93">
        <v>1929.7080000000001</v>
      </c>
      <c r="AR93" t="s">
        <v>115</v>
      </c>
      <c r="AS93" t="s">
        <v>116</v>
      </c>
      <c r="AT93" t="s">
        <v>202</v>
      </c>
      <c r="AU93" t="s">
        <v>354</v>
      </c>
      <c r="AV93" t="s">
        <v>48</v>
      </c>
      <c r="AW93">
        <v>5</v>
      </c>
      <c r="BB93">
        <v>0.9828956865030849</v>
      </c>
      <c r="BC93" t="s">
        <v>571</v>
      </c>
      <c r="BF93" t="s">
        <v>115</v>
      </c>
      <c r="BG93" t="s">
        <v>116</v>
      </c>
      <c r="BH93" t="s">
        <v>354</v>
      </c>
      <c r="BI93">
        <v>5764</v>
      </c>
      <c r="BJ93">
        <v>5</v>
      </c>
      <c r="BK93" t="s">
        <v>202</v>
      </c>
      <c r="BL93" t="s">
        <v>205</v>
      </c>
      <c r="BM93">
        <v>0.9828956865030849</v>
      </c>
      <c r="BN93" t="s">
        <v>571</v>
      </c>
      <c r="BO93" t="s">
        <v>572</v>
      </c>
      <c r="BP93">
        <v>2590.7059999999997</v>
      </c>
    </row>
    <row r="94" spans="1:68" ht="16.5" x14ac:dyDescent="0.25">
      <c r="A94" s="110" t="str">
        <f t="shared" ref="A94:A95" si="72">BF94</f>
        <v>인천교통공사</v>
      </c>
      <c r="B94" s="111" t="str">
        <f t="shared" ref="B94:B95" si="73">BH94</f>
        <v>홍억선</v>
      </c>
      <c r="C94" s="112" t="str">
        <f t="shared" ref="C94:C95" si="74">BN94</f>
        <v>F</v>
      </c>
      <c r="D94" s="113">
        <f t="shared" ref="D94:D95" si="75">BM94</f>
        <v>0.74611074921283826</v>
      </c>
      <c r="E94" s="114">
        <f t="shared" ref="E94:E95" si="76">U94</f>
        <v>3750</v>
      </c>
      <c r="F94" s="115" t="str">
        <f t="shared" ref="F94:F95" si="77">BG94</f>
        <v>순환42</v>
      </c>
      <c r="G94" s="116" t="str">
        <f t="shared" ref="G94:G95" si="78">BK94</f>
        <v>70바4932</v>
      </c>
      <c r="H94" s="117">
        <f t="shared" ref="H94:H95" si="79">BJ94</f>
        <v>3</v>
      </c>
      <c r="I94" s="118">
        <f t="shared" ref="I94:I95" si="80">BP94</f>
        <v>2428.8220000000001</v>
      </c>
      <c r="J94" s="119">
        <f t="shared" ref="J94:J95" si="81">AB94/AA94</f>
        <v>9.7012872388386132E-3</v>
      </c>
      <c r="K94" s="119">
        <f t="shared" ref="K94:K95" si="82">AC94/AA94</f>
        <v>0.36050759835728902</v>
      </c>
      <c r="L94" s="119">
        <f t="shared" ref="L94:L95" si="83">AD94/I94</f>
        <v>0.11857600104083378</v>
      </c>
      <c r="M94" s="120">
        <f t="shared" ref="M94:M95" si="84">Z94</f>
        <v>5.7069999999999999</v>
      </c>
      <c r="N94" s="121">
        <f t="shared" ref="N94:N95" si="85">AE94*100/W94</f>
        <v>8.2344445167245678E-2</v>
      </c>
      <c r="O94" s="121">
        <f t="shared" ref="O94:O95" si="86">AF94*100/W94</f>
        <v>27.750078021361794</v>
      </c>
      <c r="P94" s="220">
        <f t="shared" ref="P94:P95" si="87">AK94</f>
        <v>0</v>
      </c>
      <c r="Q94" s="221">
        <f t="shared" ref="Q94:Q95" si="88">AE94</f>
        <v>2</v>
      </c>
      <c r="R94" s="221">
        <f t="shared" ref="R94:R95" si="89">AF94</f>
        <v>674</v>
      </c>
      <c r="T94">
        <v>528</v>
      </c>
      <c r="U94">
        <v>3750</v>
      </c>
      <c r="V94" t="s">
        <v>356</v>
      </c>
      <c r="W94">
        <v>2428.8220000000001</v>
      </c>
      <c r="X94">
        <v>904.52200000000005</v>
      </c>
      <c r="Y94">
        <v>2.6850000000000001</v>
      </c>
      <c r="Z94">
        <v>5.7069999999999999</v>
      </c>
      <c r="AA94">
        <v>156.27410699999999</v>
      </c>
      <c r="AB94">
        <v>1.51606</v>
      </c>
      <c r="AC94">
        <v>56.338003</v>
      </c>
      <c r="AD94" s="1">
        <v>288</v>
      </c>
      <c r="AE94">
        <v>2</v>
      </c>
      <c r="AF94">
        <v>674</v>
      </c>
      <c r="AG94">
        <v>61</v>
      </c>
      <c r="AH94">
        <v>15.542062</v>
      </c>
      <c r="AI94">
        <v>5.2</v>
      </c>
      <c r="AJ94">
        <v>0</v>
      </c>
      <c r="AK94">
        <v>0</v>
      </c>
      <c r="AL94">
        <v>0</v>
      </c>
      <c r="AM94" t="s">
        <v>357</v>
      </c>
      <c r="AN94" t="s">
        <v>592</v>
      </c>
      <c r="AO94">
        <v>2119.79</v>
      </c>
      <c r="AR94" t="s">
        <v>115</v>
      </c>
      <c r="AS94" t="s">
        <v>118</v>
      </c>
      <c r="AT94" t="s">
        <v>223</v>
      </c>
      <c r="AU94" t="s">
        <v>356</v>
      </c>
      <c r="AV94" t="s">
        <v>216</v>
      </c>
      <c r="AW94">
        <v>3</v>
      </c>
      <c r="BB94">
        <v>0.74611074921283826</v>
      </c>
      <c r="BC94" t="s">
        <v>68</v>
      </c>
      <c r="BF94" t="s">
        <v>115</v>
      </c>
      <c r="BG94" t="s">
        <v>118</v>
      </c>
      <c r="BH94" t="s">
        <v>356</v>
      </c>
      <c r="BI94">
        <v>3750</v>
      </c>
      <c r="BJ94">
        <v>3</v>
      </c>
      <c r="BK94" t="s">
        <v>223</v>
      </c>
      <c r="BL94" t="s">
        <v>227</v>
      </c>
      <c r="BM94">
        <v>0.74611074921283826</v>
      </c>
      <c r="BN94" t="s">
        <v>68</v>
      </c>
      <c r="BO94" t="s">
        <v>183</v>
      </c>
      <c r="BP94">
        <v>2428.8220000000001</v>
      </c>
    </row>
    <row r="95" spans="1:68" ht="16.5" x14ac:dyDescent="0.25">
      <c r="A95" s="127" t="str">
        <f t="shared" si="72"/>
        <v>인천교통공사</v>
      </c>
      <c r="B95" s="128" t="str">
        <f t="shared" si="73"/>
        <v>황길성</v>
      </c>
      <c r="C95" s="129" t="str">
        <f t="shared" si="74"/>
        <v>D</v>
      </c>
      <c r="D95" s="130">
        <f t="shared" si="75"/>
        <v>0.81740535496827538</v>
      </c>
      <c r="E95" s="131">
        <f t="shared" si="76"/>
        <v>2041</v>
      </c>
      <c r="F95" s="132" t="str">
        <f t="shared" si="77"/>
        <v>순환41</v>
      </c>
      <c r="G95" s="133" t="str">
        <f t="shared" si="78"/>
        <v>70바4922</v>
      </c>
      <c r="H95" s="134">
        <f t="shared" si="79"/>
        <v>2</v>
      </c>
      <c r="I95" s="135">
        <f t="shared" si="80"/>
        <v>2488.614</v>
      </c>
      <c r="J95" s="136">
        <f t="shared" si="81"/>
        <v>6.4629402911237739E-3</v>
      </c>
      <c r="K95" s="136">
        <f t="shared" si="82"/>
        <v>0.31982698818962585</v>
      </c>
      <c r="L95" s="136">
        <f t="shared" si="83"/>
        <v>0.25315295984029662</v>
      </c>
      <c r="M95" s="137">
        <f t="shared" si="84"/>
        <v>7.359</v>
      </c>
      <c r="N95" s="138">
        <f t="shared" si="85"/>
        <v>0.20091504749229894</v>
      </c>
      <c r="O95" s="138">
        <f t="shared" si="86"/>
        <v>10.728863536088763</v>
      </c>
      <c r="P95" s="218">
        <f t="shared" si="87"/>
        <v>0</v>
      </c>
      <c r="Q95" s="219">
        <f t="shared" si="88"/>
        <v>5</v>
      </c>
      <c r="R95" s="219">
        <f t="shared" si="89"/>
        <v>267</v>
      </c>
      <c r="T95">
        <v>528</v>
      </c>
      <c r="U95">
        <v>2041</v>
      </c>
      <c r="V95" t="s">
        <v>358</v>
      </c>
      <c r="W95">
        <v>2488.614</v>
      </c>
      <c r="X95">
        <v>889.31</v>
      </c>
      <c r="Y95">
        <v>2.798</v>
      </c>
      <c r="Z95">
        <v>7.359</v>
      </c>
      <c r="AA95">
        <v>155.66382400000001</v>
      </c>
      <c r="AB95">
        <v>1.006046</v>
      </c>
      <c r="AC95">
        <v>49.785491999999998</v>
      </c>
      <c r="AD95" s="1">
        <v>630</v>
      </c>
      <c r="AE95">
        <v>5</v>
      </c>
      <c r="AF95">
        <v>267</v>
      </c>
      <c r="AG95">
        <v>63</v>
      </c>
      <c r="AH95">
        <v>15.987105</v>
      </c>
      <c r="AI95">
        <v>0</v>
      </c>
      <c r="AJ95">
        <v>0</v>
      </c>
      <c r="AK95">
        <v>0</v>
      </c>
      <c r="AL95">
        <v>0</v>
      </c>
      <c r="AM95" t="s">
        <v>359</v>
      </c>
      <c r="AN95" t="s">
        <v>593</v>
      </c>
      <c r="AO95">
        <v>2117.8890000000001</v>
      </c>
      <c r="AR95" t="s">
        <v>115</v>
      </c>
      <c r="AS95" t="s">
        <v>117</v>
      </c>
      <c r="AT95" t="s">
        <v>213</v>
      </c>
      <c r="AU95" t="s">
        <v>358</v>
      </c>
      <c r="AV95" t="s">
        <v>48</v>
      </c>
      <c r="AW95">
        <v>2</v>
      </c>
      <c r="BB95">
        <v>0.81740535496827538</v>
      </c>
      <c r="BC95" t="s">
        <v>66</v>
      </c>
      <c r="BF95" t="s">
        <v>115</v>
      </c>
      <c r="BG95" t="s">
        <v>117</v>
      </c>
      <c r="BH95" t="s">
        <v>358</v>
      </c>
      <c r="BI95">
        <v>2041</v>
      </c>
      <c r="BJ95">
        <v>2</v>
      </c>
      <c r="BK95" t="s">
        <v>213</v>
      </c>
      <c r="BL95" t="s">
        <v>224</v>
      </c>
      <c r="BM95">
        <v>0.81740535496827538</v>
      </c>
      <c r="BN95" t="s">
        <v>66</v>
      </c>
      <c r="BO95" t="s">
        <v>174</v>
      </c>
      <c r="BP95">
        <v>2488.614</v>
      </c>
    </row>
    <row r="96" spans="1:68" ht="16.5" x14ac:dyDescent="0.25">
      <c r="A96" s="110" t="str">
        <f t="shared" ref="A96" si="90">BF96</f>
        <v>인천교통공사</v>
      </c>
      <c r="B96" s="111" t="str">
        <f t="shared" ref="B96" si="91">BH96</f>
        <v>황조현</v>
      </c>
      <c r="C96" s="112" t="str">
        <f t="shared" ref="C96" si="92">BN96</f>
        <v>A</v>
      </c>
      <c r="D96" s="113">
        <f t="shared" ref="D96" si="93">BM96</f>
        <v>0.96870805136519145</v>
      </c>
      <c r="E96" s="114">
        <f t="shared" ref="E96" si="94">U96</f>
        <v>7240</v>
      </c>
      <c r="F96" s="115" t="str">
        <f t="shared" ref="F96" si="95">BG96</f>
        <v>순환41</v>
      </c>
      <c r="G96" s="116" t="str">
        <f t="shared" ref="G96" si="96">BK96</f>
        <v>70바4927</v>
      </c>
      <c r="H96" s="117">
        <f t="shared" ref="H96" si="97">BJ96</f>
        <v>10</v>
      </c>
      <c r="I96" s="118">
        <f t="shared" ref="I96" si="98">BP96</f>
        <v>2715.2949999999996</v>
      </c>
      <c r="J96" s="119">
        <f t="shared" ref="J96" si="99">AB96/AA96</f>
        <v>2.3402246120289498E-3</v>
      </c>
      <c r="K96" s="119">
        <f t="shared" ref="K96" si="100">AC96/AA96</f>
        <v>0.28715195250866099</v>
      </c>
      <c r="L96" s="119">
        <f t="shared" ref="L96" si="101">AD96/I96</f>
        <v>0.11085351683702878</v>
      </c>
      <c r="M96" s="120">
        <f t="shared" ref="M96" si="102">Z96</f>
        <v>2.8029999999999999</v>
      </c>
      <c r="N96" s="121">
        <f t="shared" ref="N96" si="103">AE96*100/W96</f>
        <v>0.14731364363724753</v>
      </c>
      <c r="O96" s="121">
        <f t="shared" ref="O96" si="104">AF96*100/W96</f>
        <v>2.725302407289079</v>
      </c>
      <c r="P96" s="220">
        <f t="shared" ref="P96" si="105">AK96</f>
        <v>0</v>
      </c>
      <c r="Q96" s="221">
        <f t="shared" ref="Q96" si="106">AE96</f>
        <v>4</v>
      </c>
      <c r="R96" s="221">
        <f t="shared" ref="R96" si="107">AF96</f>
        <v>74</v>
      </c>
      <c r="T96">
        <v>528</v>
      </c>
      <c r="U96">
        <v>7240</v>
      </c>
      <c r="V96" t="s">
        <v>446</v>
      </c>
      <c r="W96">
        <v>2715.2950000000001</v>
      </c>
      <c r="X96">
        <v>840.45100000000002</v>
      </c>
      <c r="Y96">
        <v>3.2309999999999999</v>
      </c>
      <c r="Z96">
        <v>2.8029999999999999</v>
      </c>
      <c r="AA96">
        <v>181.694098</v>
      </c>
      <c r="AB96">
        <v>0.425205</v>
      </c>
      <c r="AC96">
        <v>52.173814999999998</v>
      </c>
      <c r="AD96" s="1">
        <v>301</v>
      </c>
      <c r="AE96">
        <v>4</v>
      </c>
      <c r="AF96">
        <v>74</v>
      </c>
      <c r="AG96">
        <v>69</v>
      </c>
      <c r="AH96">
        <v>14.944321</v>
      </c>
      <c r="AI96">
        <v>8.9</v>
      </c>
      <c r="AJ96">
        <v>0</v>
      </c>
      <c r="AK96">
        <v>0</v>
      </c>
      <c r="AL96">
        <v>0</v>
      </c>
      <c r="AM96" t="s">
        <v>447</v>
      </c>
      <c r="AN96" t="s">
        <v>594</v>
      </c>
      <c r="AO96">
        <v>759.84500000000003</v>
      </c>
      <c r="AR96" t="s">
        <v>115</v>
      </c>
      <c r="AS96" t="s">
        <v>117</v>
      </c>
      <c r="AT96" t="s">
        <v>218</v>
      </c>
      <c r="AU96" t="s">
        <v>446</v>
      </c>
      <c r="AV96" t="s">
        <v>216</v>
      </c>
      <c r="AW96">
        <v>10</v>
      </c>
      <c r="BB96">
        <v>0.96870805136519145</v>
      </c>
      <c r="BC96" t="s">
        <v>571</v>
      </c>
      <c r="BF96" t="s">
        <v>115</v>
      </c>
      <c r="BG96" t="s">
        <v>117</v>
      </c>
      <c r="BH96" t="s">
        <v>446</v>
      </c>
      <c r="BI96">
        <v>7240</v>
      </c>
      <c r="BJ96">
        <v>10</v>
      </c>
      <c r="BK96" t="s">
        <v>218</v>
      </c>
      <c r="BL96" t="s">
        <v>215</v>
      </c>
      <c r="BM96">
        <v>0.96870805136519145</v>
      </c>
      <c r="BN96" t="s">
        <v>571</v>
      </c>
      <c r="BO96" t="s">
        <v>572</v>
      </c>
      <c r="BP96">
        <v>2715.2949999999996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6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6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37" t="s">
        <v>595</v>
      </c>
      <c r="B2" s="238"/>
      <c r="C2" s="239"/>
      <c r="D2" s="240"/>
      <c r="E2" s="237"/>
      <c r="F2" s="241"/>
      <c r="G2" s="237"/>
      <c r="H2" s="237"/>
      <c r="I2" s="237"/>
      <c r="J2" s="237"/>
      <c r="K2" s="242"/>
      <c r="L2" s="242"/>
      <c r="M2" s="242"/>
      <c r="N2" s="242"/>
      <c r="O2" s="242"/>
      <c r="P2" s="242"/>
      <c r="Q2" s="242"/>
      <c r="R2" s="242"/>
    </row>
    <row r="3" spans="1:18" ht="16.5" x14ac:dyDescent="0.2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 x14ac:dyDescent="0.25">
      <c r="A4" s="243" t="s">
        <v>596</v>
      </c>
      <c r="B4" s="244"/>
      <c r="C4" s="245"/>
      <c r="D4" s="246"/>
      <c r="E4" s="247"/>
      <c r="F4" s="248"/>
      <c r="G4" s="242"/>
      <c r="H4" s="247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 x14ac:dyDescent="0.25">
      <c r="A5" s="249" t="s">
        <v>597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 x14ac:dyDescent="0.25">
      <c r="A6" s="250" t="s">
        <v>598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 x14ac:dyDescent="0.25">
      <c r="A7" s="250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 x14ac:dyDescent="0.25">
      <c r="A8" s="251" t="s">
        <v>187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</row>
    <row r="9" spans="1:18" ht="16.5" x14ac:dyDescent="0.25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</row>
    <row r="10" spans="1:18" ht="16.5" x14ac:dyDescent="0.25">
      <c r="A10" s="252" t="s">
        <v>599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</row>
    <row r="11" spans="1:18" ht="16.5" x14ac:dyDescent="0.25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</row>
    <row r="12" spans="1:18" ht="16.5" x14ac:dyDescent="0.25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 x14ac:dyDescent="0.25">
      <c r="A13" s="253" t="s">
        <v>0</v>
      </c>
      <c r="B13" s="254" t="s">
        <v>71</v>
      </c>
      <c r="C13" s="255" t="s">
        <v>65</v>
      </c>
      <c r="D13" s="255" t="s">
        <v>156</v>
      </c>
      <c r="E13" s="256" t="s">
        <v>142</v>
      </c>
      <c r="F13" s="254" t="s">
        <v>147</v>
      </c>
      <c r="G13" s="256" t="s">
        <v>145</v>
      </c>
      <c r="H13" s="256" t="s">
        <v>149</v>
      </c>
      <c r="I13" s="257" t="s">
        <v>151</v>
      </c>
      <c r="J13" s="256" t="s">
        <v>11</v>
      </c>
      <c r="K13" s="256" t="s">
        <v>12</v>
      </c>
      <c r="L13" s="256" t="s">
        <v>13</v>
      </c>
      <c r="M13" s="256" t="s">
        <v>103</v>
      </c>
      <c r="N13" s="256" t="s">
        <v>6</v>
      </c>
      <c r="O13" s="256" t="s">
        <v>7</v>
      </c>
      <c r="P13" s="256" t="s">
        <v>175</v>
      </c>
      <c r="Q13" s="258" t="s">
        <v>177</v>
      </c>
      <c r="R13" s="258" t="s">
        <v>178</v>
      </c>
    </row>
    <row r="14" spans="1:18" ht="16.5" x14ac:dyDescent="0.25">
      <c r="A14" s="259" t="s">
        <v>115</v>
      </c>
      <c r="B14" s="260" t="s">
        <v>238</v>
      </c>
      <c r="C14" s="261" t="s">
        <v>68</v>
      </c>
      <c r="D14" s="262">
        <v>0.7310592178358547</v>
      </c>
      <c r="E14" s="263">
        <v>3382</v>
      </c>
      <c r="F14" s="264" t="s">
        <v>116</v>
      </c>
      <c r="G14" s="265" t="s">
        <v>207</v>
      </c>
      <c r="H14" s="266">
        <v>6</v>
      </c>
      <c r="I14" s="267">
        <v>2250.5239999999999</v>
      </c>
      <c r="J14" s="268">
        <v>4.9948551708603982E-3</v>
      </c>
      <c r="K14" s="268">
        <v>0.36934923756429849</v>
      </c>
      <c r="L14" s="268">
        <v>0.20395250172848636</v>
      </c>
      <c r="M14" s="269">
        <v>11.53</v>
      </c>
      <c r="N14" s="270">
        <v>0.26660457742285798</v>
      </c>
      <c r="O14" s="270">
        <v>33.814347236465821</v>
      </c>
      <c r="P14" s="271">
        <v>0</v>
      </c>
      <c r="Q14" s="272">
        <v>6</v>
      </c>
      <c r="R14" s="272">
        <v>761</v>
      </c>
    </row>
    <row r="15" spans="1:18" ht="16.5" x14ac:dyDescent="0.25">
      <c r="A15" s="259" t="s">
        <v>115</v>
      </c>
      <c r="B15" s="260" t="s">
        <v>240</v>
      </c>
      <c r="C15" s="261" t="s">
        <v>66</v>
      </c>
      <c r="D15" s="262">
        <v>0.82578390154748094</v>
      </c>
      <c r="E15" s="263">
        <v>8139</v>
      </c>
      <c r="F15" s="264" t="s">
        <v>116</v>
      </c>
      <c r="G15" s="265" t="s">
        <v>198</v>
      </c>
      <c r="H15" s="266">
        <v>3</v>
      </c>
      <c r="I15" s="267">
        <v>2945.3539999999998</v>
      </c>
      <c r="J15" s="268">
        <v>7.5244592102248348E-3</v>
      </c>
      <c r="K15" s="268">
        <v>0.33413088153445231</v>
      </c>
      <c r="L15" s="268">
        <v>0.28723202711796275</v>
      </c>
      <c r="M15" s="269">
        <v>7.3170000000000002</v>
      </c>
      <c r="N15" s="270">
        <v>0.20371065753047005</v>
      </c>
      <c r="O15" s="270">
        <v>3.3612258492527554</v>
      </c>
      <c r="P15" s="271">
        <v>0</v>
      </c>
      <c r="Q15" s="272">
        <v>6</v>
      </c>
      <c r="R15" s="272">
        <v>99</v>
      </c>
    </row>
    <row r="16" spans="1:18" ht="16.5" x14ac:dyDescent="0.25">
      <c r="A16" s="259" t="s">
        <v>115</v>
      </c>
      <c r="B16" s="260" t="s">
        <v>432</v>
      </c>
      <c r="C16" s="261" t="s">
        <v>68</v>
      </c>
      <c r="D16" s="262">
        <v>0.75014770926351004</v>
      </c>
      <c r="E16" s="263">
        <v>8292</v>
      </c>
      <c r="F16" s="264" t="s">
        <v>119</v>
      </c>
      <c r="G16" s="265" t="s">
        <v>229</v>
      </c>
      <c r="H16" s="266">
        <v>6</v>
      </c>
      <c r="I16" s="267">
        <v>3080.4559999999997</v>
      </c>
      <c r="J16" s="268">
        <v>4.3059491747836258E-3</v>
      </c>
      <c r="K16" s="268">
        <v>0.29328027107525123</v>
      </c>
      <c r="L16" s="268">
        <v>0.12548396958294186</v>
      </c>
      <c r="M16" s="269">
        <v>5.6369999999999996</v>
      </c>
      <c r="N16" s="270">
        <v>6.4925452595330044E-2</v>
      </c>
      <c r="O16" s="270">
        <v>10.647774225634128</v>
      </c>
      <c r="P16" s="271">
        <v>1</v>
      </c>
      <c r="Q16" s="272">
        <v>2</v>
      </c>
      <c r="R16" s="272">
        <v>335</v>
      </c>
    </row>
    <row r="17" spans="1:18" ht="16.5" x14ac:dyDescent="0.25">
      <c r="A17" s="259" t="s">
        <v>115</v>
      </c>
      <c r="B17" s="260" t="s">
        <v>244</v>
      </c>
      <c r="C17" s="261" t="s">
        <v>68</v>
      </c>
      <c r="D17" s="262">
        <v>0.72383909931512591</v>
      </c>
      <c r="E17" s="263">
        <v>5029</v>
      </c>
      <c r="F17" s="264" t="s">
        <v>116</v>
      </c>
      <c r="G17" s="265" t="s">
        <v>203</v>
      </c>
      <c r="H17" s="266">
        <v>3</v>
      </c>
      <c r="I17" s="267">
        <v>2380.6970000000001</v>
      </c>
      <c r="J17" s="268">
        <v>5.7661173497039232E-3</v>
      </c>
      <c r="K17" s="268">
        <v>0.34148361186325304</v>
      </c>
      <c r="L17" s="268">
        <v>0.26840878952676461</v>
      </c>
      <c r="M17" s="269">
        <v>9.8889999999999993</v>
      </c>
      <c r="N17" s="270">
        <v>0.29403153782274688</v>
      </c>
      <c r="O17" s="270">
        <v>6.006644272664686</v>
      </c>
      <c r="P17" s="271">
        <v>0</v>
      </c>
      <c r="Q17" s="272">
        <v>7</v>
      </c>
      <c r="R17" s="272">
        <v>143</v>
      </c>
    </row>
    <row r="18" spans="1:18" ht="16.5" x14ac:dyDescent="0.25">
      <c r="A18" s="259" t="s">
        <v>115</v>
      </c>
      <c r="B18" s="260" t="s">
        <v>419</v>
      </c>
      <c r="C18" s="261" t="s">
        <v>68</v>
      </c>
      <c r="D18" s="262">
        <v>0.76579054448716044</v>
      </c>
      <c r="E18" s="263">
        <v>1766</v>
      </c>
      <c r="F18" s="264" t="s">
        <v>116</v>
      </c>
      <c r="G18" s="265" t="s">
        <v>472</v>
      </c>
      <c r="H18" s="266">
        <v>4</v>
      </c>
      <c r="I18" s="267">
        <v>2445.779</v>
      </c>
      <c r="J18" s="268">
        <v>5.0807178715484942E-3</v>
      </c>
      <c r="K18" s="268">
        <v>0.33825339756867695</v>
      </c>
      <c r="L18" s="268">
        <v>8.8315420158567068E-2</v>
      </c>
      <c r="M18" s="269">
        <v>9.3650000000000002</v>
      </c>
      <c r="N18" s="270">
        <v>4.0886768591929197E-2</v>
      </c>
      <c r="O18" s="270">
        <v>3.9660165534171323</v>
      </c>
      <c r="P18" s="271">
        <v>0</v>
      </c>
      <c r="Q18" s="272">
        <v>1</v>
      </c>
      <c r="R18" s="272">
        <v>97</v>
      </c>
    </row>
    <row r="19" spans="1:18" ht="16.5" x14ac:dyDescent="0.25">
      <c r="A19" s="259" t="s">
        <v>115</v>
      </c>
      <c r="B19" s="260" t="s">
        <v>248</v>
      </c>
      <c r="C19" s="261" t="s">
        <v>66</v>
      </c>
      <c r="D19" s="262">
        <v>0.84304274283536729</v>
      </c>
      <c r="E19" s="263">
        <v>4566</v>
      </c>
      <c r="F19" s="264" t="s">
        <v>120</v>
      </c>
      <c r="G19" s="265" t="s">
        <v>234</v>
      </c>
      <c r="H19" s="266">
        <v>2</v>
      </c>
      <c r="I19" s="267">
        <v>2420.558</v>
      </c>
      <c r="J19" s="268">
        <v>6.5949828130994585E-3</v>
      </c>
      <c r="K19" s="268">
        <v>0.29135491300399036</v>
      </c>
      <c r="L19" s="268">
        <v>0.14955229331418624</v>
      </c>
      <c r="M19" s="269">
        <v>3.9319999999999999</v>
      </c>
      <c r="N19" s="270">
        <v>0.28918951745837118</v>
      </c>
      <c r="O19" s="270">
        <v>2.7266440217503569</v>
      </c>
      <c r="P19" s="271">
        <v>0</v>
      </c>
      <c r="Q19" s="272">
        <v>7</v>
      </c>
      <c r="R19" s="272">
        <v>66</v>
      </c>
    </row>
    <row r="20" spans="1:18" ht="16.5" x14ac:dyDescent="0.25">
      <c r="A20" s="259" t="s">
        <v>115</v>
      </c>
      <c r="B20" s="260" t="s">
        <v>188</v>
      </c>
      <c r="C20" s="261" t="s">
        <v>68</v>
      </c>
      <c r="D20" s="262">
        <v>0.73150796314228983</v>
      </c>
      <c r="E20" s="263">
        <v>3161</v>
      </c>
      <c r="F20" s="264" t="s">
        <v>116</v>
      </c>
      <c r="G20" s="265" t="s">
        <v>199</v>
      </c>
      <c r="H20" s="266">
        <v>11</v>
      </c>
      <c r="I20" s="267">
        <v>2723.8519999999999</v>
      </c>
      <c r="J20" s="268">
        <v>9.904767193749716E-3</v>
      </c>
      <c r="K20" s="268">
        <v>0.37845527132429524</v>
      </c>
      <c r="L20" s="268">
        <v>0.2456080580002144</v>
      </c>
      <c r="M20" s="269">
        <v>11.145</v>
      </c>
      <c r="N20" s="270">
        <v>0.22027628520198603</v>
      </c>
      <c r="O20" s="270">
        <v>8.700913265478448</v>
      </c>
      <c r="P20" s="271">
        <v>0</v>
      </c>
      <c r="Q20" s="272">
        <v>6</v>
      </c>
      <c r="R20" s="272">
        <v>237</v>
      </c>
    </row>
    <row r="21" spans="1:18" ht="16.5" x14ac:dyDescent="0.25">
      <c r="A21" s="259" t="s">
        <v>115</v>
      </c>
      <c r="B21" s="260" t="s">
        <v>434</v>
      </c>
      <c r="C21" s="261" t="s">
        <v>68</v>
      </c>
      <c r="D21" s="262">
        <v>0.77156553837141928</v>
      </c>
      <c r="E21" s="263">
        <v>2056</v>
      </c>
      <c r="F21" s="264" t="s">
        <v>118</v>
      </c>
      <c r="G21" s="265" t="s">
        <v>222</v>
      </c>
      <c r="H21" s="266">
        <v>6</v>
      </c>
      <c r="I21" s="267">
        <v>2258.7370000000001</v>
      </c>
      <c r="J21" s="268">
        <v>4.0766115081571509E-3</v>
      </c>
      <c r="K21" s="268">
        <v>0.33712783010971348</v>
      </c>
      <c r="L21" s="268">
        <v>0.11121252496308483</v>
      </c>
      <c r="M21" s="269">
        <v>4.0410000000000004</v>
      </c>
      <c r="N21" s="270">
        <v>0</v>
      </c>
      <c r="O21" s="270">
        <v>2.8334418748176526</v>
      </c>
      <c r="P21" s="271">
        <v>0</v>
      </c>
      <c r="Q21" s="272">
        <v>106</v>
      </c>
      <c r="R21" s="272">
        <v>88</v>
      </c>
    </row>
    <row r="22" spans="1:18" ht="16.5" x14ac:dyDescent="0.25">
      <c r="A22" s="259" t="s">
        <v>115</v>
      </c>
      <c r="B22" s="260" t="s">
        <v>253</v>
      </c>
      <c r="C22" s="261" t="s">
        <v>68</v>
      </c>
      <c r="D22" s="262">
        <v>0.71624421044772935</v>
      </c>
      <c r="E22" s="263">
        <v>6137</v>
      </c>
      <c r="F22" s="264" t="s">
        <v>116</v>
      </c>
      <c r="G22" s="265" t="s">
        <v>207</v>
      </c>
      <c r="H22" s="266">
        <v>4</v>
      </c>
      <c r="I22" s="267">
        <v>2789.0479999999998</v>
      </c>
      <c r="J22" s="268">
        <v>1.4721404733212725E-2</v>
      </c>
      <c r="K22" s="268">
        <v>0.39472768500711669</v>
      </c>
      <c r="L22" s="268">
        <v>0.28861952642286942</v>
      </c>
      <c r="M22" s="269">
        <v>12.448</v>
      </c>
      <c r="N22" s="270">
        <v>0.21512716884040722</v>
      </c>
      <c r="O22" s="270">
        <v>18.931190857955833</v>
      </c>
      <c r="P22" s="271">
        <v>0</v>
      </c>
      <c r="Q22" s="272">
        <v>6</v>
      </c>
      <c r="R22" s="272">
        <v>533</v>
      </c>
    </row>
    <row r="23" spans="1:18" ht="16.5" x14ac:dyDescent="0.25">
      <c r="A23" s="259" t="s">
        <v>115</v>
      </c>
      <c r="B23" s="260" t="s">
        <v>421</v>
      </c>
      <c r="C23" s="261" t="s">
        <v>66</v>
      </c>
      <c r="D23" s="262">
        <v>0.84811200283693455</v>
      </c>
      <c r="E23" s="263">
        <v>4987</v>
      </c>
      <c r="F23" s="264" t="s">
        <v>117</v>
      </c>
      <c r="G23" s="265" t="s">
        <v>215</v>
      </c>
      <c r="H23" s="266">
        <v>5</v>
      </c>
      <c r="I23" s="267">
        <v>2435.6430000000005</v>
      </c>
      <c r="J23" s="268">
        <v>8.1243107378290626E-3</v>
      </c>
      <c r="K23" s="268">
        <v>0.34074693678530943</v>
      </c>
      <c r="L23" s="268">
        <v>6.5691072131671188E-3</v>
      </c>
      <c r="M23" s="269">
        <v>4.6280000000000001</v>
      </c>
      <c r="N23" s="270">
        <v>8.2113840164588961E-2</v>
      </c>
      <c r="O23" s="270">
        <v>0.41056920082294485</v>
      </c>
      <c r="P23" s="271">
        <v>0</v>
      </c>
      <c r="Q23" s="272">
        <v>2</v>
      </c>
      <c r="R23" s="272">
        <v>10</v>
      </c>
    </row>
    <row r="24" spans="1:18" ht="16.5" x14ac:dyDescent="0.25">
      <c r="A24" s="259" t="s">
        <v>115</v>
      </c>
      <c r="B24" s="260" t="s">
        <v>364</v>
      </c>
      <c r="C24" s="261" t="s">
        <v>68</v>
      </c>
      <c r="D24" s="262">
        <v>0.76744172796464893</v>
      </c>
      <c r="E24" s="263">
        <v>6711</v>
      </c>
      <c r="F24" s="264" t="s">
        <v>119</v>
      </c>
      <c r="G24" s="265" t="s">
        <v>228</v>
      </c>
      <c r="H24" s="266">
        <v>3</v>
      </c>
      <c r="I24" s="267">
        <v>3035.9830000000002</v>
      </c>
      <c r="J24" s="268">
        <v>2.4916264619181568E-3</v>
      </c>
      <c r="K24" s="268">
        <v>0.34289024262526052</v>
      </c>
      <c r="L24" s="268">
        <v>9.749725212558831E-2</v>
      </c>
      <c r="M24" s="269">
        <v>5.0640000000000001</v>
      </c>
      <c r="N24" s="270">
        <v>6.5876521706478591E-2</v>
      </c>
      <c r="O24" s="270">
        <v>1.0869626081568968</v>
      </c>
      <c r="P24" s="271">
        <v>0</v>
      </c>
      <c r="Q24" s="272">
        <v>2</v>
      </c>
      <c r="R24" s="272">
        <v>33</v>
      </c>
    </row>
    <row r="25" spans="1:18" ht="16.5" x14ac:dyDescent="0.25">
      <c r="A25" s="259" t="s">
        <v>115</v>
      </c>
      <c r="B25" s="260" t="s">
        <v>257</v>
      </c>
      <c r="C25" s="261" t="s">
        <v>68</v>
      </c>
      <c r="D25" s="262">
        <v>0.79647058823529415</v>
      </c>
      <c r="E25" s="263">
        <v>8559</v>
      </c>
      <c r="F25" s="264" t="s">
        <v>117</v>
      </c>
      <c r="G25" s="265" t="s">
        <v>214</v>
      </c>
      <c r="H25" s="266">
        <v>1</v>
      </c>
      <c r="I25" s="267">
        <v>2321.0320000000002</v>
      </c>
      <c r="J25" s="268">
        <v>5.1874200453538308E-3</v>
      </c>
      <c r="K25" s="268">
        <v>0.34114495134825989</v>
      </c>
      <c r="L25" s="268">
        <v>0.27143098414843053</v>
      </c>
      <c r="M25" s="269">
        <v>8.1349999999999998</v>
      </c>
      <c r="N25" s="270">
        <v>8.616856639632714E-2</v>
      </c>
      <c r="O25" s="270">
        <v>4.5238497358071754</v>
      </c>
      <c r="P25" s="271">
        <v>0</v>
      </c>
      <c r="Q25" s="272">
        <v>2</v>
      </c>
      <c r="R25" s="272">
        <v>105</v>
      </c>
    </row>
    <row r="26" spans="1:18" ht="16.5" customHeight="1" x14ac:dyDescent="0.25">
      <c r="A26" s="259" t="s">
        <v>115</v>
      </c>
      <c r="B26" s="260" t="s">
        <v>508</v>
      </c>
      <c r="C26" s="261" t="s">
        <v>68</v>
      </c>
      <c r="D26" s="262">
        <v>0.67730261942879311</v>
      </c>
      <c r="E26" s="263">
        <v>6808</v>
      </c>
      <c r="F26" s="264" t="s">
        <v>118</v>
      </c>
      <c r="G26" s="265" t="s">
        <v>222</v>
      </c>
      <c r="H26" s="266">
        <v>3</v>
      </c>
      <c r="I26" s="267">
        <v>2428.7950000000001</v>
      </c>
      <c r="J26" s="268">
        <v>6.5338997247358652E-3</v>
      </c>
      <c r="K26" s="268">
        <v>0.37419063782614498</v>
      </c>
      <c r="L26" s="268">
        <v>0.17457216438604328</v>
      </c>
      <c r="M26" s="269">
        <v>7.3979999999999997</v>
      </c>
      <c r="N26" s="270">
        <v>4.1172680279727189E-2</v>
      </c>
      <c r="O26" s="270">
        <v>17.416043758324601</v>
      </c>
      <c r="P26" s="271">
        <v>0</v>
      </c>
      <c r="Q26" s="272">
        <v>135</v>
      </c>
      <c r="R26" s="272">
        <v>457</v>
      </c>
    </row>
    <row r="27" spans="1:18" ht="16.5" x14ac:dyDescent="0.25">
      <c r="A27" s="259" t="s">
        <v>115</v>
      </c>
      <c r="B27" s="260" t="s">
        <v>259</v>
      </c>
      <c r="C27" s="261" t="s">
        <v>68</v>
      </c>
      <c r="D27" s="262">
        <v>0.69999737095155468</v>
      </c>
      <c r="E27" s="263">
        <v>1536</v>
      </c>
      <c r="F27" s="264" t="s">
        <v>118</v>
      </c>
      <c r="G27" s="265" t="s">
        <v>226</v>
      </c>
      <c r="H27" s="266">
        <v>4</v>
      </c>
      <c r="I27" s="267">
        <v>2446.364</v>
      </c>
      <c r="J27" s="268">
        <v>1.0124626427480561E-2</v>
      </c>
      <c r="K27" s="268">
        <v>0.34021710730320764</v>
      </c>
      <c r="L27" s="268">
        <v>0.13080637223242331</v>
      </c>
      <c r="M27" s="269">
        <v>6.218</v>
      </c>
      <c r="N27" s="270">
        <v>8.1753982645264567E-2</v>
      </c>
      <c r="O27" s="270">
        <v>28.286877995261538</v>
      </c>
      <c r="P27" s="271">
        <v>0</v>
      </c>
      <c r="Q27" s="272">
        <v>112</v>
      </c>
      <c r="R27" s="272">
        <v>753</v>
      </c>
    </row>
    <row r="28" spans="1:18" ht="16.5" x14ac:dyDescent="0.25">
      <c r="A28" s="259" t="s">
        <v>115</v>
      </c>
      <c r="B28" s="260" t="s">
        <v>436</v>
      </c>
      <c r="C28" s="261" t="s">
        <v>68</v>
      </c>
      <c r="D28" s="262">
        <v>0.70106436217747248</v>
      </c>
      <c r="E28" s="263">
        <v>1406</v>
      </c>
      <c r="F28" s="264" t="s">
        <v>116</v>
      </c>
      <c r="G28" s="265" t="s">
        <v>193</v>
      </c>
      <c r="H28" s="266">
        <v>3</v>
      </c>
      <c r="I28" s="267">
        <v>2746.0460000000003</v>
      </c>
      <c r="J28" s="268">
        <v>1.602278771021572E-2</v>
      </c>
      <c r="K28" s="268">
        <v>0.34816488904343718</v>
      </c>
      <c r="L28" s="268">
        <v>0.18317245960191492</v>
      </c>
      <c r="M28" s="269">
        <v>12.638</v>
      </c>
      <c r="N28" s="270">
        <v>0.69190392294957903</v>
      </c>
      <c r="O28" s="270">
        <v>4.1514235376974744</v>
      </c>
      <c r="P28" s="271">
        <v>1</v>
      </c>
      <c r="Q28" s="272">
        <v>19</v>
      </c>
      <c r="R28" s="272">
        <v>114</v>
      </c>
    </row>
    <row r="29" spans="1:18" ht="16.5" x14ac:dyDescent="0.25">
      <c r="A29" s="259" t="s">
        <v>115</v>
      </c>
      <c r="B29" s="260" t="s">
        <v>263</v>
      </c>
      <c r="C29" s="261" t="s">
        <v>66</v>
      </c>
      <c r="D29" s="262">
        <v>0.80652168508386524</v>
      </c>
      <c r="E29" s="263">
        <v>4156</v>
      </c>
      <c r="F29" s="264" t="s">
        <v>116</v>
      </c>
      <c r="G29" s="265" t="s">
        <v>400</v>
      </c>
      <c r="H29" s="266">
        <v>5</v>
      </c>
      <c r="I29" s="267">
        <v>2537.4689999999996</v>
      </c>
      <c r="J29" s="268">
        <v>3.3928611785222118E-3</v>
      </c>
      <c r="K29" s="268">
        <v>0.34665362087057516</v>
      </c>
      <c r="L29" s="268">
        <v>0.19822902269939061</v>
      </c>
      <c r="M29" s="269">
        <v>9.2859999999999996</v>
      </c>
      <c r="N29" s="270">
        <v>0.11822804534754909</v>
      </c>
      <c r="O29" s="270">
        <v>6.4237237972168337</v>
      </c>
      <c r="P29" s="271">
        <v>0</v>
      </c>
      <c r="Q29" s="272">
        <v>3</v>
      </c>
      <c r="R29" s="272">
        <v>163</v>
      </c>
    </row>
    <row r="30" spans="1:18" ht="16.5" x14ac:dyDescent="0.25">
      <c r="A30" s="259" t="s">
        <v>115</v>
      </c>
      <c r="B30" s="260" t="s">
        <v>379</v>
      </c>
      <c r="C30" s="261" t="s">
        <v>68</v>
      </c>
      <c r="D30" s="262">
        <v>0.77861890529868993</v>
      </c>
      <c r="E30" s="263">
        <v>776</v>
      </c>
      <c r="F30" s="264" t="s">
        <v>117</v>
      </c>
      <c r="G30" s="265" t="s">
        <v>215</v>
      </c>
      <c r="H30" s="266">
        <v>7</v>
      </c>
      <c r="I30" s="267">
        <v>2328.7950000000001</v>
      </c>
      <c r="J30" s="268">
        <v>8.2868718876946603E-3</v>
      </c>
      <c r="K30" s="268">
        <v>0.33509621144735063</v>
      </c>
      <c r="L30" s="268">
        <v>0.16660977028892623</v>
      </c>
      <c r="M30" s="269">
        <v>6.5590000000000002</v>
      </c>
      <c r="N30" s="270">
        <v>0</v>
      </c>
      <c r="O30" s="270">
        <v>27.782608602302908</v>
      </c>
      <c r="P30" s="271">
        <v>0</v>
      </c>
      <c r="Q30" s="272">
        <v>0</v>
      </c>
      <c r="R30" s="272">
        <v>647</v>
      </c>
    </row>
    <row r="31" spans="1:18" ht="16.5" x14ac:dyDescent="0.25">
      <c r="A31" s="259" t="s">
        <v>115</v>
      </c>
      <c r="B31" s="260" t="s">
        <v>267</v>
      </c>
      <c r="C31" s="261" t="s">
        <v>68</v>
      </c>
      <c r="D31" s="262">
        <v>0.79550579543593969</v>
      </c>
      <c r="E31" s="263">
        <v>4618</v>
      </c>
      <c r="F31" s="264" t="s">
        <v>116</v>
      </c>
      <c r="G31" s="265" t="s">
        <v>198</v>
      </c>
      <c r="H31" s="266">
        <v>3</v>
      </c>
      <c r="I31" s="267">
        <v>2653.9859999999999</v>
      </c>
      <c r="J31" s="268">
        <v>2.7040591234246481E-3</v>
      </c>
      <c r="K31" s="268">
        <v>0.34679386384924327</v>
      </c>
      <c r="L31" s="268">
        <v>0.30444772504451795</v>
      </c>
      <c r="M31" s="269">
        <v>8.3439999999999994</v>
      </c>
      <c r="N31" s="270">
        <v>0.1883958694582413</v>
      </c>
      <c r="O31" s="270">
        <v>6.1793845182303153</v>
      </c>
      <c r="P31" s="271">
        <v>1</v>
      </c>
      <c r="Q31" s="272">
        <v>5</v>
      </c>
      <c r="R31" s="272">
        <v>164</v>
      </c>
    </row>
    <row r="32" spans="1:18" ht="16.5" x14ac:dyDescent="0.25">
      <c r="A32" s="259" t="s">
        <v>115</v>
      </c>
      <c r="B32" s="260" t="s">
        <v>381</v>
      </c>
      <c r="C32" s="261" t="s">
        <v>68</v>
      </c>
      <c r="D32" s="262">
        <v>0.79995468705534845</v>
      </c>
      <c r="E32" s="263">
        <v>1679</v>
      </c>
      <c r="F32" s="264" t="s">
        <v>116</v>
      </c>
      <c r="G32" s="265" t="s">
        <v>193</v>
      </c>
      <c r="H32" s="266">
        <v>10</v>
      </c>
      <c r="I32" s="267">
        <v>2643.6889999999999</v>
      </c>
      <c r="J32" s="268">
        <v>2.4949766148875895E-3</v>
      </c>
      <c r="K32" s="268">
        <v>0.355013028351648</v>
      </c>
      <c r="L32" s="268">
        <v>0.14373854110676407</v>
      </c>
      <c r="M32" s="269">
        <v>9.1</v>
      </c>
      <c r="N32" s="270">
        <v>0.34043338683180968</v>
      </c>
      <c r="O32" s="270">
        <v>24.662507579371098</v>
      </c>
      <c r="P32" s="271">
        <v>1</v>
      </c>
      <c r="Q32" s="272">
        <v>9</v>
      </c>
      <c r="R32" s="272">
        <v>652</v>
      </c>
    </row>
    <row r="33" spans="1:18" ht="16.5" x14ac:dyDescent="0.25">
      <c r="A33" s="259" t="s">
        <v>115</v>
      </c>
      <c r="B33" s="260" t="s">
        <v>269</v>
      </c>
      <c r="C33" s="261" t="s">
        <v>68</v>
      </c>
      <c r="D33" s="262">
        <v>0.77120439473108271</v>
      </c>
      <c r="E33" s="263">
        <v>3134</v>
      </c>
      <c r="F33" s="264" t="s">
        <v>116</v>
      </c>
      <c r="G33" s="265" t="s">
        <v>200</v>
      </c>
      <c r="H33" s="266">
        <v>5</v>
      </c>
      <c r="I33" s="267">
        <v>2790.799</v>
      </c>
      <c r="J33" s="268">
        <v>8.606943201771626E-3</v>
      </c>
      <c r="K33" s="268">
        <v>0.36333059325856654</v>
      </c>
      <c r="L33" s="268">
        <v>0.22036699884155039</v>
      </c>
      <c r="M33" s="269">
        <v>9.0579999999999998</v>
      </c>
      <c r="N33" s="270">
        <v>7.1664064663918822E-2</v>
      </c>
      <c r="O33" s="270">
        <v>12.469547251521876</v>
      </c>
      <c r="P33" s="271">
        <v>0</v>
      </c>
      <c r="Q33" s="272">
        <v>2</v>
      </c>
      <c r="R33" s="272">
        <v>348</v>
      </c>
    </row>
    <row r="34" spans="1:18" ht="16.5" x14ac:dyDescent="0.25">
      <c r="A34" s="259" t="s">
        <v>115</v>
      </c>
      <c r="B34" s="260" t="s">
        <v>423</v>
      </c>
      <c r="C34" s="261" t="s">
        <v>68</v>
      </c>
      <c r="D34" s="262">
        <v>0.71238895913692224</v>
      </c>
      <c r="E34" s="263">
        <v>8297</v>
      </c>
      <c r="F34" s="264" t="s">
        <v>118</v>
      </c>
      <c r="G34" s="265" t="s">
        <v>220</v>
      </c>
      <c r="H34" s="266">
        <v>5</v>
      </c>
      <c r="I34" s="267">
        <v>2662.3960000000002</v>
      </c>
      <c r="J34" s="268">
        <v>8.1963901644380634E-3</v>
      </c>
      <c r="K34" s="268">
        <v>0.39123297893447401</v>
      </c>
      <c r="L34" s="268">
        <v>9.9534404348564212E-2</v>
      </c>
      <c r="M34" s="269">
        <v>5.7169999999999996</v>
      </c>
      <c r="N34" s="270">
        <v>3.7560152584363855E-2</v>
      </c>
      <c r="O34" s="270">
        <v>3.4179738851771111</v>
      </c>
      <c r="P34" s="271">
        <v>0</v>
      </c>
      <c r="Q34" s="272">
        <v>1628</v>
      </c>
      <c r="R34" s="272">
        <v>467</v>
      </c>
    </row>
    <row r="35" spans="1:18" ht="16.5" x14ac:dyDescent="0.25">
      <c r="A35" s="259" t="s">
        <v>115</v>
      </c>
      <c r="B35" s="260" t="s">
        <v>271</v>
      </c>
      <c r="C35" s="261" t="s">
        <v>66</v>
      </c>
      <c r="D35" s="262">
        <v>0.80984526777196031</v>
      </c>
      <c r="E35" s="263">
        <v>5430</v>
      </c>
      <c r="F35" s="264" t="s">
        <v>119</v>
      </c>
      <c r="G35" s="265" t="s">
        <v>229</v>
      </c>
      <c r="H35" s="266">
        <v>3</v>
      </c>
      <c r="I35" s="267">
        <v>2780.944</v>
      </c>
      <c r="J35" s="268">
        <v>3.3715629846468595E-3</v>
      </c>
      <c r="K35" s="268">
        <v>0.28044536836696693</v>
      </c>
      <c r="L35" s="268">
        <v>0.11513015729967707</v>
      </c>
      <c r="M35" s="269">
        <v>4.6820000000000004</v>
      </c>
      <c r="N35" s="270">
        <v>7.1918024958431387E-2</v>
      </c>
      <c r="O35" s="270">
        <v>2.8407619858580397</v>
      </c>
      <c r="P35" s="271">
        <v>0</v>
      </c>
      <c r="Q35" s="272">
        <v>2</v>
      </c>
      <c r="R35" s="272">
        <v>79</v>
      </c>
    </row>
    <row r="36" spans="1:18" ht="16.5" x14ac:dyDescent="0.25">
      <c r="A36" s="259" t="s">
        <v>115</v>
      </c>
      <c r="B36" s="260" t="s">
        <v>275</v>
      </c>
      <c r="C36" s="261" t="s">
        <v>68</v>
      </c>
      <c r="D36" s="262">
        <v>0.73588235294117643</v>
      </c>
      <c r="E36" s="263">
        <v>8385</v>
      </c>
      <c r="F36" s="264" t="s">
        <v>117</v>
      </c>
      <c r="G36" s="265" t="s">
        <v>211</v>
      </c>
      <c r="H36" s="266">
        <v>2</v>
      </c>
      <c r="I36" s="267">
        <v>2597.6289999999999</v>
      </c>
      <c r="J36" s="268">
        <v>8.0761475243872338E-3</v>
      </c>
      <c r="K36" s="268">
        <v>0.35506272587834259</v>
      </c>
      <c r="L36" s="268">
        <v>0.15244671198235007</v>
      </c>
      <c r="M36" s="269">
        <v>9.173</v>
      </c>
      <c r="N36" s="270">
        <v>3.849664443998739E-2</v>
      </c>
      <c r="O36" s="270">
        <v>14.74421482051517</v>
      </c>
      <c r="P36" s="271">
        <v>0</v>
      </c>
      <c r="Q36" s="272">
        <v>1</v>
      </c>
      <c r="R36" s="272">
        <v>419</v>
      </c>
    </row>
    <row r="37" spans="1:18" ht="16.5" x14ac:dyDescent="0.25">
      <c r="A37" s="259" t="s">
        <v>115</v>
      </c>
      <c r="B37" s="260" t="s">
        <v>277</v>
      </c>
      <c r="C37" s="261" t="s">
        <v>68</v>
      </c>
      <c r="D37" s="262">
        <v>0.76516600739128904</v>
      </c>
      <c r="E37" s="263">
        <v>9110</v>
      </c>
      <c r="F37" s="264" t="s">
        <v>119</v>
      </c>
      <c r="G37" s="265" t="s">
        <v>231</v>
      </c>
      <c r="H37" s="266">
        <v>2</v>
      </c>
      <c r="I37" s="267">
        <v>2975.8959999999997</v>
      </c>
      <c r="J37" s="268">
        <v>4.5439138801704748E-3</v>
      </c>
      <c r="K37" s="268">
        <v>0.32286096416415566</v>
      </c>
      <c r="L37" s="268">
        <v>6.1830117719167604E-2</v>
      </c>
      <c r="M37" s="269">
        <v>5.7039999999999997</v>
      </c>
      <c r="N37" s="270">
        <v>0</v>
      </c>
      <c r="O37" s="270">
        <v>12.937280066238875</v>
      </c>
      <c r="P37" s="271">
        <v>0</v>
      </c>
      <c r="Q37" s="272">
        <v>0</v>
      </c>
      <c r="R37" s="272">
        <v>385</v>
      </c>
    </row>
    <row r="38" spans="1:18" ht="16.5" x14ac:dyDescent="0.25">
      <c r="A38" s="259" t="s">
        <v>115</v>
      </c>
      <c r="B38" s="260" t="s">
        <v>191</v>
      </c>
      <c r="C38" s="261" t="s">
        <v>68</v>
      </c>
      <c r="D38" s="262">
        <v>0.7505402790541067</v>
      </c>
      <c r="E38" s="263">
        <v>7028</v>
      </c>
      <c r="F38" s="264" t="s">
        <v>116</v>
      </c>
      <c r="G38" s="265" t="s">
        <v>201</v>
      </c>
      <c r="H38" s="266">
        <v>4</v>
      </c>
      <c r="I38" s="267">
        <v>2556.1590000000001</v>
      </c>
      <c r="J38" s="268">
        <v>2.2105469472697068E-2</v>
      </c>
      <c r="K38" s="268">
        <v>0.35410308332080703</v>
      </c>
      <c r="L38" s="268">
        <v>0.17526296290645457</v>
      </c>
      <c r="M38" s="269">
        <v>11.363</v>
      </c>
      <c r="N38" s="270">
        <v>7.8242394154667216E-2</v>
      </c>
      <c r="O38" s="270">
        <v>12.010207502741418</v>
      </c>
      <c r="P38" s="271">
        <v>0</v>
      </c>
      <c r="Q38" s="272">
        <v>2</v>
      </c>
      <c r="R38" s="272">
        <v>307</v>
      </c>
    </row>
    <row r="39" spans="1:18" ht="16.5" x14ac:dyDescent="0.25">
      <c r="A39" s="259" t="s">
        <v>115</v>
      </c>
      <c r="B39" s="260" t="s">
        <v>280</v>
      </c>
      <c r="C39" s="261" t="s">
        <v>68</v>
      </c>
      <c r="D39" s="262">
        <v>0.78655265982519518</v>
      </c>
      <c r="E39" s="263">
        <v>2491</v>
      </c>
      <c r="F39" s="264" t="s">
        <v>116</v>
      </c>
      <c r="G39" s="265" t="s">
        <v>201</v>
      </c>
      <c r="H39" s="266">
        <v>10</v>
      </c>
      <c r="I39" s="267">
        <v>2524.3739999999998</v>
      </c>
      <c r="J39" s="268">
        <v>7.0570218016713145E-3</v>
      </c>
      <c r="K39" s="268">
        <v>0.34522759051803475</v>
      </c>
      <c r="L39" s="268">
        <v>0.24798227204051382</v>
      </c>
      <c r="M39" s="269">
        <v>9.34</v>
      </c>
      <c r="N39" s="270">
        <v>0.39613781476120419</v>
      </c>
      <c r="O39" s="270">
        <v>4.9517226845150528</v>
      </c>
      <c r="P39" s="271">
        <v>0</v>
      </c>
      <c r="Q39" s="272">
        <v>10</v>
      </c>
      <c r="R39" s="272">
        <v>125</v>
      </c>
    </row>
    <row r="40" spans="1:18" ht="16.5" x14ac:dyDescent="0.25">
      <c r="A40" s="259" t="s">
        <v>115</v>
      </c>
      <c r="B40" s="260" t="s">
        <v>282</v>
      </c>
      <c r="C40" s="261" t="s">
        <v>68</v>
      </c>
      <c r="D40" s="262">
        <v>0.79864153631136015</v>
      </c>
      <c r="E40" s="263">
        <v>7241</v>
      </c>
      <c r="F40" s="264" t="s">
        <v>120</v>
      </c>
      <c r="G40" s="265" t="s">
        <v>235</v>
      </c>
      <c r="H40" s="266">
        <v>5</v>
      </c>
      <c r="I40" s="267">
        <v>2567.2840000000001</v>
      </c>
      <c r="J40" s="268">
        <v>1.709189777157025E-2</v>
      </c>
      <c r="K40" s="268">
        <v>0.3291966860184436</v>
      </c>
      <c r="L40" s="268">
        <v>0.10633805998868844</v>
      </c>
      <c r="M40" s="269">
        <v>5.3579999999999997</v>
      </c>
      <c r="N40" s="270">
        <v>0.11685501097658069</v>
      </c>
      <c r="O40" s="270">
        <v>5.8817022191545618</v>
      </c>
      <c r="P40" s="271">
        <v>0</v>
      </c>
      <c r="Q40" s="272">
        <v>3</v>
      </c>
      <c r="R40" s="272">
        <v>151</v>
      </c>
    </row>
    <row r="41" spans="1:18" ht="16.5" x14ac:dyDescent="0.25">
      <c r="A41" s="259" t="s">
        <v>115</v>
      </c>
      <c r="B41" s="260" t="s">
        <v>528</v>
      </c>
      <c r="C41" s="261" t="s">
        <v>66</v>
      </c>
      <c r="D41" s="262">
        <v>0.84054660341073761</v>
      </c>
      <c r="E41" s="263">
        <v>9912</v>
      </c>
      <c r="F41" s="264" t="s">
        <v>117</v>
      </c>
      <c r="G41" s="265" t="s">
        <v>218</v>
      </c>
      <c r="H41" s="266">
        <v>3</v>
      </c>
      <c r="I41" s="267">
        <v>2343.3740000000003</v>
      </c>
      <c r="J41" s="268">
        <v>8.574307698316604E-3</v>
      </c>
      <c r="K41" s="268">
        <v>0.37008426095900221</v>
      </c>
      <c r="L41" s="268">
        <v>0.13996912144625656</v>
      </c>
      <c r="M41" s="269">
        <v>5.5170000000000003</v>
      </c>
      <c r="N41" s="270">
        <v>0.12802053790816145</v>
      </c>
      <c r="O41" s="270">
        <v>1.7922875307142605</v>
      </c>
      <c r="P41" s="271">
        <v>0</v>
      </c>
      <c r="Q41" s="272">
        <v>3</v>
      </c>
      <c r="R41" s="272">
        <v>42</v>
      </c>
    </row>
    <row r="42" spans="1:18" ht="16.5" x14ac:dyDescent="0.25">
      <c r="A42" s="259" t="s">
        <v>115</v>
      </c>
      <c r="B42" s="260" t="s">
        <v>383</v>
      </c>
      <c r="C42" s="261" t="s">
        <v>66</v>
      </c>
      <c r="D42" s="262">
        <v>0.81897728731385855</v>
      </c>
      <c r="E42" s="263">
        <v>1335</v>
      </c>
      <c r="F42" s="264" t="s">
        <v>117</v>
      </c>
      <c r="G42" s="265" t="s">
        <v>217</v>
      </c>
      <c r="H42" s="266">
        <v>5</v>
      </c>
      <c r="I42" s="267">
        <v>2535.8389999999999</v>
      </c>
      <c r="J42" s="268">
        <v>9.8745019573409903E-3</v>
      </c>
      <c r="K42" s="268">
        <v>0.33395393446806387</v>
      </c>
      <c r="L42" s="268">
        <v>0.23227026636943435</v>
      </c>
      <c r="M42" s="269">
        <v>5.7649999999999997</v>
      </c>
      <c r="N42" s="270">
        <v>3.9434680198545728E-2</v>
      </c>
      <c r="O42" s="270">
        <v>2.602688893104018</v>
      </c>
      <c r="P42" s="271">
        <v>0</v>
      </c>
      <c r="Q42" s="272">
        <v>1</v>
      </c>
      <c r="R42" s="272">
        <v>69</v>
      </c>
    </row>
    <row r="43" spans="1:18" ht="16.5" x14ac:dyDescent="0.25">
      <c r="A43" s="259" t="s">
        <v>115</v>
      </c>
      <c r="B43" s="260" t="s">
        <v>286</v>
      </c>
      <c r="C43" s="261" t="s">
        <v>66</v>
      </c>
      <c r="D43" s="262">
        <v>0.82458604058163332</v>
      </c>
      <c r="E43" s="263">
        <v>1223</v>
      </c>
      <c r="F43" s="264" t="s">
        <v>117</v>
      </c>
      <c r="G43" s="265" t="s">
        <v>210</v>
      </c>
      <c r="H43" s="266">
        <v>4</v>
      </c>
      <c r="I43" s="267">
        <v>1914.163</v>
      </c>
      <c r="J43" s="268">
        <v>1.0890636965319786E-2</v>
      </c>
      <c r="K43" s="268">
        <v>0.37724567221022531</v>
      </c>
      <c r="L43" s="268">
        <v>0.17187668970719838</v>
      </c>
      <c r="M43" s="269">
        <v>8.1419999999999995</v>
      </c>
      <c r="N43" s="270">
        <v>5.2242154926200123E-2</v>
      </c>
      <c r="O43" s="270">
        <v>4.5450674785794103</v>
      </c>
      <c r="P43" s="271">
        <v>0</v>
      </c>
      <c r="Q43" s="272">
        <v>1</v>
      </c>
      <c r="R43" s="272">
        <v>87</v>
      </c>
    </row>
    <row r="44" spans="1:18" ht="16.5" x14ac:dyDescent="0.25">
      <c r="A44" s="259" t="s">
        <v>115</v>
      </c>
      <c r="B44" s="260" t="s">
        <v>438</v>
      </c>
      <c r="C44" s="261" t="s">
        <v>68</v>
      </c>
      <c r="D44" s="262">
        <v>0.73670071570280404</v>
      </c>
      <c r="E44" s="263">
        <v>6886</v>
      </c>
      <c r="F44" s="264" t="s">
        <v>118</v>
      </c>
      <c r="G44" s="265" t="s">
        <v>227</v>
      </c>
      <c r="H44" s="266">
        <v>4</v>
      </c>
      <c r="I44" s="267">
        <v>2305.6639999999998</v>
      </c>
      <c r="J44" s="268">
        <v>1.4610135243654353E-2</v>
      </c>
      <c r="K44" s="268">
        <v>0.3605881633380158</v>
      </c>
      <c r="L44" s="268">
        <v>7.0261755398878578E-2</v>
      </c>
      <c r="M44" s="269">
        <v>5.4429999999999996</v>
      </c>
      <c r="N44" s="270">
        <v>0</v>
      </c>
      <c r="O44" s="270">
        <v>5.5515461055904076</v>
      </c>
      <c r="P44" s="271">
        <v>9</v>
      </c>
      <c r="Q44" s="272">
        <v>0</v>
      </c>
      <c r="R44" s="272">
        <v>128</v>
      </c>
    </row>
    <row r="45" spans="1:18" ht="16.5" x14ac:dyDescent="0.25">
      <c r="A45" s="259" t="s">
        <v>115</v>
      </c>
      <c r="B45" s="260" t="s">
        <v>290</v>
      </c>
      <c r="C45" s="261" t="s">
        <v>66</v>
      </c>
      <c r="D45" s="262">
        <v>0.80814014060708494</v>
      </c>
      <c r="E45" s="263">
        <v>742</v>
      </c>
      <c r="F45" s="264" t="s">
        <v>119</v>
      </c>
      <c r="G45" s="265" t="s">
        <v>232</v>
      </c>
      <c r="H45" s="266">
        <v>5</v>
      </c>
      <c r="I45" s="267">
        <v>2784.7240000000002</v>
      </c>
      <c r="J45" s="268">
        <v>2.3055118170339046E-3</v>
      </c>
      <c r="K45" s="268">
        <v>0.31607425332506933</v>
      </c>
      <c r="L45" s="268">
        <v>0.12819941940386193</v>
      </c>
      <c r="M45" s="269">
        <v>3.7810000000000001</v>
      </c>
      <c r="N45" s="270">
        <v>3.5910201513686811E-2</v>
      </c>
      <c r="O45" s="270">
        <v>2.3700732999033298</v>
      </c>
      <c r="P45" s="271">
        <v>0</v>
      </c>
      <c r="Q45" s="272">
        <v>1</v>
      </c>
      <c r="R45" s="272">
        <v>66</v>
      </c>
    </row>
    <row r="46" spans="1:18" ht="16.5" x14ac:dyDescent="0.25">
      <c r="A46" s="259" t="s">
        <v>115</v>
      </c>
      <c r="B46" s="260" t="s">
        <v>294</v>
      </c>
      <c r="C46" s="261" t="s">
        <v>68</v>
      </c>
      <c r="D46" s="262">
        <v>0.76945323639819319</v>
      </c>
      <c r="E46" s="263">
        <v>2709</v>
      </c>
      <c r="F46" s="264" t="s">
        <v>119</v>
      </c>
      <c r="G46" s="265" t="s">
        <v>232</v>
      </c>
      <c r="H46" s="266">
        <v>4</v>
      </c>
      <c r="I46" s="267">
        <v>3160.643</v>
      </c>
      <c r="J46" s="268">
        <v>5.535199183199585E-3</v>
      </c>
      <c r="K46" s="268">
        <v>0.31696916164771077</v>
      </c>
      <c r="L46" s="268">
        <v>0.12560735268108419</v>
      </c>
      <c r="M46" s="269">
        <v>4.1920000000000002</v>
      </c>
      <c r="N46" s="270">
        <v>0</v>
      </c>
      <c r="O46" s="270">
        <v>1.3288435296235608</v>
      </c>
      <c r="P46" s="271">
        <v>3</v>
      </c>
      <c r="Q46" s="272">
        <v>0</v>
      </c>
      <c r="R46" s="272">
        <v>42</v>
      </c>
    </row>
    <row r="47" spans="1:18" ht="16.5" x14ac:dyDescent="0.25">
      <c r="A47" s="259" t="s">
        <v>115</v>
      </c>
      <c r="B47" s="260" t="s">
        <v>296</v>
      </c>
      <c r="C47" s="261" t="s">
        <v>66</v>
      </c>
      <c r="D47" s="262">
        <v>0.83499935673755954</v>
      </c>
      <c r="E47" s="263">
        <v>1839</v>
      </c>
      <c r="F47" s="264" t="s">
        <v>118</v>
      </c>
      <c r="G47" s="265" t="s">
        <v>220</v>
      </c>
      <c r="H47" s="266">
        <v>5</v>
      </c>
      <c r="I47" s="267">
        <v>2179.1949999999997</v>
      </c>
      <c r="J47" s="268">
        <v>8.0820788179631915E-3</v>
      </c>
      <c r="K47" s="268">
        <v>0.34941880808310122</v>
      </c>
      <c r="L47" s="268">
        <v>7.1127182285201637E-2</v>
      </c>
      <c r="M47" s="269">
        <v>2.72</v>
      </c>
      <c r="N47" s="270">
        <v>0</v>
      </c>
      <c r="O47" s="270">
        <v>0.50477355170143112</v>
      </c>
      <c r="P47" s="271">
        <v>0</v>
      </c>
      <c r="Q47" s="272">
        <v>904</v>
      </c>
      <c r="R47" s="272">
        <v>226</v>
      </c>
    </row>
    <row r="48" spans="1:18" ht="16.5" x14ac:dyDescent="0.25">
      <c r="A48" s="259" t="s">
        <v>115</v>
      </c>
      <c r="B48" s="260" t="s">
        <v>387</v>
      </c>
      <c r="C48" s="261" t="s">
        <v>68</v>
      </c>
      <c r="D48" s="262">
        <v>0.71247896894108054</v>
      </c>
      <c r="E48" s="263">
        <v>5990</v>
      </c>
      <c r="F48" s="264" t="s">
        <v>118</v>
      </c>
      <c r="G48" s="265" t="s">
        <v>220</v>
      </c>
      <c r="H48" s="266">
        <v>8</v>
      </c>
      <c r="I48" s="267">
        <v>2457.9519999999998</v>
      </c>
      <c r="J48" s="268">
        <v>2.9344109629164559E-3</v>
      </c>
      <c r="K48" s="268">
        <v>0.37799558498266972</v>
      </c>
      <c r="L48" s="268">
        <v>0.18470661754175832</v>
      </c>
      <c r="M48" s="269">
        <v>5.907</v>
      </c>
      <c r="N48" s="270">
        <v>4.0684276991576729E-2</v>
      </c>
      <c r="O48" s="270">
        <v>11.798440327557252</v>
      </c>
      <c r="P48" s="271">
        <v>0</v>
      </c>
      <c r="Q48" s="272">
        <v>493</v>
      </c>
      <c r="R48" s="272">
        <v>399</v>
      </c>
    </row>
    <row r="49" spans="1:18" ht="16.5" x14ac:dyDescent="0.25">
      <c r="A49" s="259" t="s">
        <v>115</v>
      </c>
      <c r="B49" s="260" t="s">
        <v>298</v>
      </c>
      <c r="C49" s="261" t="s">
        <v>66</v>
      </c>
      <c r="D49" s="262">
        <v>0.82753466821859378</v>
      </c>
      <c r="E49" s="263">
        <v>8552</v>
      </c>
      <c r="F49" s="264" t="s">
        <v>116</v>
      </c>
      <c r="G49" s="265" t="s">
        <v>195</v>
      </c>
      <c r="H49" s="266">
        <v>4</v>
      </c>
      <c r="I49" s="267">
        <v>2981.7820000000002</v>
      </c>
      <c r="J49" s="268">
        <v>6.1176168454639308E-3</v>
      </c>
      <c r="K49" s="268">
        <v>0.33315414427681128</v>
      </c>
      <c r="L49" s="268">
        <v>0.17606920962028746</v>
      </c>
      <c r="M49" s="269">
        <v>6.415</v>
      </c>
      <c r="N49" s="270">
        <v>0.30183293077763562</v>
      </c>
      <c r="O49" s="270">
        <v>1.8780715692830663</v>
      </c>
      <c r="P49" s="271">
        <v>0</v>
      </c>
      <c r="Q49" s="272">
        <v>9</v>
      </c>
      <c r="R49" s="272">
        <v>56</v>
      </c>
    </row>
    <row r="50" spans="1:18" ht="16.5" x14ac:dyDescent="0.25">
      <c r="A50" s="259" t="s">
        <v>115</v>
      </c>
      <c r="B50" s="260" t="s">
        <v>302</v>
      </c>
      <c r="C50" s="261" t="s">
        <v>68</v>
      </c>
      <c r="D50" s="262">
        <v>0.75773105224260784</v>
      </c>
      <c r="E50" s="263">
        <v>1092</v>
      </c>
      <c r="F50" s="264" t="s">
        <v>116</v>
      </c>
      <c r="G50" s="265" t="s">
        <v>203</v>
      </c>
      <c r="H50" s="266">
        <v>6</v>
      </c>
      <c r="I50" s="267">
        <v>2682.4420000000005</v>
      </c>
      <c r="J50" s="268">
        <v>1.5415614851940346E-2</v>
      </c>
      <c r="K50" s="268">
        <v>0.38247408721265508</v>
      </c>
      <c r="L50" s="268">
        <v>0.27922318544072899</v>
      </c>
      <c r="M50" s="269">
        <v>10.683</v>
      </c>
      <c r="N50" s="270">
        <v>0.3355151760970041</v>
      </c>
      <c r="O50" s="270">
        <v>12.675017763664599</v>
      </c>
      <c r="P50" s="271">
        <v>5</v>
      </c>
      <c r="Q50" s="272">
        <v>9</v>
      </c>
      <c r="R50" s="272">
        <v>340</v>
      </c>
    </row>
    <row r="51" spans="1:18" ht="16.5" x14ac:dyDescent="0.25">
      <c r="A51" s="259" t="s">
        <v>115</v>
      </c>
      <c r="B51" s="260" t="s">
        <v>306</v>
      </c>
      <c r="C51" s="261" t="s">
        <v>68</v>
      </c>
      <c r="D51" s="262">
        <v>0.76499922119312547</v>
      </c>
      <c r="E51" s="263">
        <v>6899</v>
      </c>
      <c r="F51" s="264" t="s">
        <v>116</v>
      </c>
      <c r="G51" s="265" t="s">
        <v>472</v>
      </c>
      <c r="H51" s="266">
        <v>4</v>
      </c>
      <c r="I51" s="267">
        <v>2388.4</v>
      </c>
      <c r="J51" s="268">
        <v>5.7706027123938667E-3</v>
      </c>
      <c r="K51" s="268">
        <v>0.34053176312602135</v>
      </c>
      <c r="L51" s="268">
        <v>0.25916931837213197</v>
      </c>
      <c r="M51" s="269">
        <v>8.8209999999999997</v>
      </c>
      <c r="N51" s="270">
        <v>0</v>
      </c>
      <c r="O51" s="270">
        <v>5.1917601741751795</v>
      </c>
      <c r="P51" s="271">
        <v>0</v>
      </c>
      <c r="Q51" s="272">
        <v>0</v>
      </c>
      <c r="R51" s="272">
        <v>124</v>
      </c>
    </row>
    <row r="52" spans="1:18" ht="16.5" x14ac:dyDescent="0.25">
      <c r="A52" s="259" t="s">
        <v>115</v>
      </c>
      <c r="B52" s="260" t="s">
        <v>389</v>
      </c>
      <c r="C52" s="261" t="s">
        <v>66</v>
      </c>
      <c r="D52" s="262">
        <v>0.83024640049083376</v>
      </c>
      <c r="E52" s="263">
        <v>8809</v>
      </c>
      <c r="F52" s="264" t="s">
        <v>118</v>
      </c>
      <c r="G52" s="265" t="s">
        <v>219</v>
      </c>
      <c r="H52" s="266">
        <v>4</v>
      </c>
      <c r="I52" s="267">
        <v>2628.0070000000001</v>
      </c>
      <c r="J52" s="268">
        <v>5.2879707819930098E-3</v>
      </c>
      <c r="K52" s="268">
        <v>0.34021081287334387</v>
      </c>
      <c r="L52" s="268">
        <v>0.14079110139356554</v>
      </c>
      <c r="M52" s="269">
        <v>3.097</v>
      </c>
      <c r="N52" s="270">
        <v>0</v>
      </c>
      <c r="O52" s="270">
        <v>1.2557044178345034</v>
      </c>
      <c r="P52" s="271">
        <v>0</v>
      </c>
      <c r="Q52" s="272">
        <v>0</v>
      </c>
      <c r="R52" s="272">
        <v>33</v>
      </c>
    </row>
    <row r="53" spans="1:18" ht="16.5" x14ac:dyDescent="0.25">
      <c r="A53" s="259" t="s">
        <v>115</v>
      </c>
      <c r="B53" s="260" t="s">
        <v>308</v>
      </c>
      <c r="C53" s="261" t="s">
        <v>68</v>
      </c>
      <c r="D53" s="262">
        <v>0.78629451129446504</v>
      </c>
      <c r="E53" s="263">
        <v>1371</v>
      </c>
      <c r="F53" s="264" t="s">
        <v>119</v>
      </c>
      <c r="G53" s="265" t="s">
        <v>230</v>
      </c>
      <c r="H53" s="266">
        <v>5</v>
      </c>
      <c r="I53" s="267">
        <v>2064.7420000000002</v>
      </c>
      <c r="J53" s="268">
        <v>4.0023981366794671E-3</v>
      </c>
      <c r="K53" s="268">
        <v>0.32616249901973898</v>
      </c>
      <c r="L53" s="268">
        <v>0.15159278980134078</v>
      </c>
      <c r="M53" s="269">
        <v>5.2670000000000003</v>
      </c>
      <c r="N53" s="270">
        <v>4.8432201214485875E-2</v>
      </c>
      <c r="O53" s="270">
        <v>1.4529660364345762</v>
      </c>
      <c r="P53" s="271">
        <v>0</v>
      </c>
      <c r="Q53" s="272">
        <v>1</v>
      </c>
      <c r="R53" s="272">
        <v>30</v>
      </c>
    </row>
    <row r="54" spans="1:18" ht="16.5" x14ac:dyDescent="0.25">
      <c r="A54" s="259" t="s">
        <v>115</v>
      </c>
      <c r="B54" s="260" t="s">
        <v>549</v>
      </c>
      <c r="C54" s="261" t="s">
        <v>68</v>
      </c>
      <c r="D54" s="262">
        <v>0.68758594460361533</v>
      </c>
      <c r="E54" s="263">
        <v>2104</v>
      </c>
      <c r="F54" s="264" t="s">
        <v>117</v>
      </c>
      <c r="G54" s="265" t="s">
        <v>210</v>
      </c>
      <c r="H54" s="266">
        <v>4</v>
      </c>
      <c r="I54" s="267">
        <v>915.12700000000007</v>
      </c>
      <c r="J54" s="268">
        <v>1.2385291103609806E-2</v>
      </c>
      <c r="K54" s="268">
        <v>0.38392325156950047</v>
      </c>
      <c r="L54" s="268">
        <v>0.14314953006522593</v>
      </c>
      <c r="M54" s="269">
        <v>11.257</v>
      </c>
      <c r="N54" s="270">
        <v>0.10927445043147016</v>
      </c>
      <c r="O54" s="270">
        <v>20.980694482842271</v>
      </c>
      <c r="P54" s="271">
        <v>0</v>
      </c>
      <c r="Q54" s="272">
        <v>1</v>
      </c>
      <c r="R54" s="272">
        <v>192</v>
      </c>
    </row>
    <row r="55" spans="1:18" ht="16.5" x14ac:dyDescent="0.25">
      <c r="A55" s="259" t="s">
        <v>115</v>
      </c>
      <c r="B55" s="260" t="s">
        <v>391</v>
      </c>
      <c r="C55" s="261" t="s">
        <v>68</v>
      </c>
      <c r="D55" s="262">
        <v>0.68235516251394934</v>
      </c>
      <c r="E55" s="263">
        <v>2271</v>
      </c>
      <c r="F55" s="264" t="s">
        <v>117</v>
      </c>
      <c r="G55" s="265" t="s">
        <v>211</v>
      </c>
      <c r="H55" s="266">
        <v>4</v>
      </c>
      <c r="I55" s="267">
        <v>2459.8439999999996</v>
      </c>
      <c r="J55" s="268">
        <v>5.6063525116349534E-3</v>
      </c>
      <c r="K55" s="268">
        <v>0.3638157513512183</v>
      </c>
      <c r="L55" s="268">
        <v>0.16667723644263618</v>
      </c>
      <c r="M55" s="269">
        <v>9.3659999999999997</v>
      </c>
      <c r="N55" s="270">
        <v>0</v>
      </c>
      <c r="O55" s="270">
        <v>25.204850388886452</v>
      </c>
      <c r="P55" s="271">
        <v>1</v>
      </c>
      <c r="Q55" s="272">
        <v>0</v>
      </c>
      <c r="R55" s="272">
        <v>630</v>
      </c>
    </row>
    <row r="56" spans="1:18" ht="16.5" x14ac:dyDescent="0.25">
      <c r="A56" s="259" t="s">
        <v>115</v>
      </c>
      <c r="B56" s="260" t="s">
        <v>394</v>
      </c>
      <c r="C56" s="261" t="s">
        <v>68</v>
      </c>
      <c r="D56" s="262">
        <v>0.77583773887344432</v>
      </c>
      <c r="E56" s="263">
        <v>1733</v>
      </c>
      <c r="F56" s="264" t="s">
        <v>118</v>
      </c>
      <c r="G56" s="265" t="s">
        <v>219</v>
      </c>
      <c r="H56" s="266">
        <v>3</v>
      </c>
      <c r="I56" s="267">
        <v>2474.42</v>
      </c>
      <c r="J56" s="268">
        <v>5.9109138767264183E-3</v>
      </c>
      <c r="K56" s="268">
        <v>0.35271675781551531</v>
      </c>
      <c r="L56" s="268">
        <v>0.13457699177989185</v>
      </c>
      <c r="M56" s="269">
        <v>4.59</v>
      </c>
      <c r="N56" s="270">
        <v>0</v>
      </c>
      <c r="O56" s="270">
        <v>11.558264158873595</v>
      </c>
      <c r="P56" s="271">
        <v>0</v>
      </c>
      <c r="Q56" s="272">
        <v>0</v>
      </c>
      <c r="R56" s="272">
        <v>296</v>
      </c>
    </row>
    <row r="57" spans="1:18" ht="16.5" x14ac:dyDescent="0.25">
      <c r="A57" s="259" t="s">
        <v>115</v>
      </c>
      <c r="B57" s="260" t="s">
        <v>366</v>
      </c>
      <c r="C57" s="261" t="s">
        <v>66</v>
      </c>
      <c r="D57" s="262">
        <v>0.83929219456080018</v>
      </c>
      <c r="E57" s="263">
        <v>3637</v>
      </c>
      <c r="F57" s="264" t="s">
        <v>116</v>
      </c>
      <c r="G57" s="265" t="s">
        <v>400</v>
      </c>
      <c r="H57" s="266">
        <v>3</v>
      </c>
      <c r="I57" s="267">
        <v>2573.8910000000001</v>
      </c>
      <c r="J57" s="268">
        <v>3.3980973650732612E-3</v>
      </c>
      <c r="K57" s="268">
        <v>0.34454523645560398</v>
      </c>
      <c r="L57" s="268">
        <v>0.14841343320288233</v>
      </c>
      <c r="M57" s="269">
        <v>7.3449999999999998</v>
      </c>
      <c r="N57" s="270">
        <v>0.2719617885916692</v>
      </c>
      <c r="O57" s="270">
        <v>2.059139256479781</v>
      </c>
      <c r="P57" s="271">
        <v>0</v>
      </c>
      <c r="Q57" s="272">
        <v>7</v>
      </c>
      <c r="R57" s="272">
        <v>53</v>
      </c>
    </row>
    <row r="58" spans="1:18" ht="16.5" x14ac:dyDescent="0.25">
      <c r="A58" s="259" t="s">
        <v>115</v>
      </c>
      <c r="B58" s="260" t="s">
        <v>312</v>
      </c>
      <c r="C58" s="261" t="s">
        <v>68</v>
      </c>
      <c r="D58" s="262">
        <v>0.74252166682153242</v>
      </c>
      <c r="E58" s="263">
        <v>7958</v>
      </c>
      <c r="F58" s="264" t="s">
        <v>116</v>
      </c>
      <c r="G58" s="265" t="s">
        <v>200</v>
      </c>
      <c r="H58" s="266">
        <v>5</v>
      </c>
      <c r="I58" s="267">
        <v>2105.7669999999998</v>
      </c>
      <c r="J58" s="268">
        <v>5.2153615456542743E-3</v>
      </c>
      <c r="K58" s="268">
        <v>0.38209199462440785</v>
      </c>
      <c r="L58" s="268">
        <v>0.30867612608612449</v>
      </c>
      <c r="M58" s="269">
        <v>10.1</v>
      </c>
      <c r="N58" s="270">
        <v>0.2849318086948841</v>
      </c>
      <c r="O58" s="270">
        <v>17.095908521693048</v>
      </c>
      <c r="P58" s="271">
        <v>0</v>
      </c>
      <c r="Q58" s="272">
        <v>6</v>
      </c>
      <c r="R58" s="272">
        <v>360</v>
      </c>
    </row>
    <row r="59" spans="1:18" ht="16.5" x14ac:dyDescent="0.25">
      <c r="A59" s="259" t="s">
        <v>115</v>
      </c>
      <c r="B59" s="260" t="s">
        <v>314</v>
      </c>
      <c r="C59" s="261" t="s">
        <v>68</v>
      </c>
      <c r="D59" s="262">
        <v>0.70105813928864635</v>
      </c>
      <c r="E59" s="263">
        <v>292</v>
      </c>
      <c r="F59" s="264" t="s">
        <v>118</v>
      </c>
      <c r="G59" s="265" t="s">
        <v>225</v>
      </c>
      <c r="H59" s="266">
        <v>2</v>
      </c>
      <c r="I59" s="267">
        <v>2654.944</v>
      </c>
      <c r="J59" s="268">
        <v>4.9020293330232154E-3</v>
      </c>
      <c r="K59" s="268">
        <v>0.3393108664648336</v>
      </c>
      <c r="L59" s="268">
        <v>0.10847686429544277</v>
      </c>
      <c r="M59" s="269">
        <v>6.4630000000000001</v>
      </c>
      <c r="N59" s="270">
        <v>3.7665577880362074E-2</v>
      </c>
      <c r="O59" s="270">
        <v>45.198693456434484</v>
      </c>
      <c r="P59" s="271">
        <v>0</v>
      </c>
      <c r="Q59" s="272">
        <v>1</v>
      </c>
      <c r="R59" s="272">
        <v>1200</v>
      </c>
    </row>
    <row r="60" spans="1:18" ht="16.5" x14ac:dyDescent="0.25">
      <c r="A60" s="259" t="s">
        <v>115</v>
      </c>
      <c r="B60" s="260" t="s">
        <v>316</v>
      </c>
      <c r="C60" s="261" t="s">
        <v>68</v>
      </c>
      <c r="D60" s="262">
        <v>0.7781225113706064</v>
      </c>
      <c r="E60" s="263">
        <v>8356</v>
      </c>
      <c r="F60" s="264" t="s">
        <v>119</v>
      </c>
      <c r="G60" s="265" t="s">
        <v>231</v>
      </c>
      <c r="H60" s="266">
        <v>3</v>
      </c>
      <c r="I60" s="267">
        <v>2791.3039999999996</v>
      </c>
      <c r="J60" s="268">
        <v>2.3961115394979574E-3</v>
      </c>
      <c r="K60" s="268">
        <v>0.29895957111284416</v>
      </c>
      <c r="L60" s="268">
        <v>9.8520261497851896E-2</v>
      </c>
      <c r="M60" s="269">
        <v>4.9550000000000001</v>
      </c>
      <c r="N60" s="270">
        <v>0</v>
      </c>
      <c r="O60" s="270">
        <v>3.6542060628294166</v>
      </c>
      <c r="P60" s="271">
        <v>0</v>
      </c>
      <c r="Q60" s="272">
        <v>0</v>
      </c>
      <c r="R60" s="272">
        <v>102</v>
      </c>
    </row>
    <row r="61" spans="1:18" ht="16.5" x14ac:dyDescent="0.25">
      <c r="A61" s="259" t="s">
        <v>115</v>
      </c>
      <c r="B61" s="260" t="s">
        <v>320</v>
      </c>
      <c r="C61" s="261" t="s">
        <v>68</v>
      </c>
      <c r="D61" s="262">
        <v>0.74828037845817452</v>
      </c>
      <c r="E61" s="263">
        <v>2140</v>
      </c>
      <c r="F61" s="264" t="s">
        <v>116</v>
      </c>
      <c r="G61" s="265" t="s">
        <v>195</v>
      </c>
      <c r="H61" s="266">
        <v>4</v>
      </c>
      <c r="I61" s="267">
        <v>2567.0879999999997</v>
      </c>
      <c r="J61" s="268">
        <v>9.8773681010467917E-3</v>
      </c>
      <c r="K61" s="268">
        <v>0.36479041062422551</v>
      </c>
      <c r="L61" s="268">
        <v>0.19009866432315525</v>
      </c>
      <c r="M61" s="269">
        <v>9.8000000000000007</v>
      </c>
      <c r="N61" s="270">
        <v>0.58431966492773135</v>
      </c>
      <c r="O61" s="270">
        <v>10.439844680042134</v>
      </c>
      <c r="P61" s="271">
        <v>1</v>
      </c>
      <c r="Q61" s="272">
        <v>15</v>
      </c>
      <c r="R61" s="272">
        <v>268</v>
      </c>
    </row>
    <row r="62" spans="1:18" ht="16.5" x14ac:dyDescent="0.25">
      <c r="A62" s="259" t="s">
        <v>115</v>
      </c>
      <c r="B62" s="260" t="s">
        <v>322</v>
      </c>
      <c r="C62" s="261" t="s">
        <v>68</v>
      </c>
      <c r="D62" s="262">
        <v>0.7111177995441369</v>
      </c>
      <c r="E62" s="263">
        <v>1799</v>
      </c>
      <c r="F62" s="264" t="s">
        <v>117</v>
      </c>
      <c r="G62" s="265" t="s">
        <v>212</v>
      </c>
      <c r="H62" s="266">
        <v>4</v>
      </c>
      <c r="I62" s="267">
        <v>2602.98</v>
      </c>
      <c r="J62" s="268">
        <v>6.3932222875866754E-3</v>
      </c>
      <c r="K62" s="268">
        <v>0.34450370211519321</v>
      </c>
      <c r="L62" s="268">
        <v>0.2804477944509754</v>
      </c>
      <c r="M62" s="269">
        <v>8.9009999999999998</v>
      </c>
      <c r="N62" s="270">
        <v>3.8417506089174713E-2</v>
      </c>
      <c r="O62" s="270">
        <v>9.335453979669456</v>
      </c>
      <c r="P62" s="271">
        <v>0</v>
      </c>
      <c r="Q62" s="272">
        <v>1</v>
      </c>
      <c r="R62" s="272">
        <v>243</v>
      </c>
    </row>
    <row r="63" spans="1:18" ht="16.5" x14ac:dyDescent="0.25">
      <c r="A63" s="259" t="s">
        <v>115</v>
      </c>
      <c r="B63" s="260" t="s">
        <v>326</v>
      </c>
      <c r="C63" s="261" t="s">
        <v>66</v>
      </c>
      <c r="D63" s="262">
        <v>0.84521896405361641</v>
      </c>
      <c r="E63" s="263">
        <v>1314</v>
      </c>
      <c r="F63" s="264" t="s">
        <v>118</v>
      </c>
      <c r="G63" s="265" t="s">
        <v>223</v>
      </c>
      <c r="H63" s="266">
        <v>2</v>
      </c>
      <c r="I63" s="267">
        <v>2861.0349999999999</v>
      </c>
      <c r="J63" s="268">
        <v>4.8239697242880679E-3</v>
      </c>
      <c r="K63" s="268">
        <v>0.33489013621694502</v>
      </c>
      <c r="L63" s="268">
        <v>7.0953343807398372E-2</v>
      </c>
      <c r="M63" s="269">
        <v>3.508</v>
      </c>
      <c r="N63" s="270">
        <v>3.4952386112018903E-2</v>
      </c>
      <c r="O63" s="270">
        <v>2.2369527111692098</v>
      </c>
      <c r="P63" s="271">
        <v>0</v>
      </c>
      <c r="Q63" s="272">
        <v>1</v>
      </c>
      <c r="R63" s="272">
        <v>64</v>
      </c>
    </row>
    <row r="64" spans="1:18" ht="16.5" x14ac:dyDescent="0.25">
      <c r="A64" s="259" t="s">
        <v>115</v>
      </c>
      <c r="B64" s="260" t="s">
        <v>566</v>
      </c>
      <c r="C64" s="261" t="s">
        <v>68</v>
      </c>
      <c r="D64" s="262">
        <v>0.75968949492760429</v>
      </c>
      <c r="E64" s="263">
        <v>7630</v>
      </c>
      <c r="F64" s="264" t="s">
        <v>118</v>
      </c>
      <c r="G64" s="265" t="s">
        <v>220</v>
      </c>
      <c r="H64" s="266">
        <v>8</v>
      </c>
      <c r="I64" s="267">
        <v>1935.5530000000003</v>
      </c>
      <c r="J64" s="268">
        <v>1.1644454392098073E-2</v>
      </c>
      <c r="K64" s="268">
        <v>0.34757547586458792</v>
      </c>
      <c r="L64" s="268">
        <v>0.20164224723462063</v>
      </c>
      <c r="M64" s="269">
        <v>4.7919999999999998</v>
      </c>
      <c r="N64" s="270">
        <v>0</v>
      </c>
      <c r="O64" s="270">
        <v>0.87830196331487675</v>
      </c>
      <c r="P64" s="271">
        <v>2</v>
      </c>
      <c r="Q64" s="272">
        <v>230</v>
      </c>
      <c r="R64" s="272">
        <v>54</v>
      </c>
    </row>
    <row r="65" spans="1:18" ht="16.5" x14ac:dyDescent="0.25">
      <c r="A65" s="259" t="s">
        <v>115</v>
      </c>
      <c r="B65" s="260" t="s">
        <v>442</v>
      </c>
      <c r="C65" s="261" t="s">
        <v>68</v>
      </c>
      <c r="D65" s="262">
        <v>0.70555265048032445</v>
      </c>
      <c r="E65" s="263">
        <v>7474</v>
      </c>
      <c r="F65" s="264" t="s">
        <v>117</v>
      </c>
      <c r="G65" s="265" t="s">
        <v>214</v>
      </c>
      <c r="H65" s="266">
        <v>10</v>
      </c>
      <c r="I65" s="267">
        <v>2308.6350000000002</v>
      </c>
      <c r="J65" s="268">
        <v>1.3814455258920565E-2</v>
      </c>
      <c r="K65" s="268">
        <v>0.36240496348528328</v>
      </c>
      <c r="L65" s="268">
        <v>0.14640685946457538</v>
      </c>
      <c r="M65" s="269">
        <v>9.1950000000000003</v>
      </c>
      <c r="N65" s="270">
        <v>8.663127778968957E-2</v>
      </c>
      <c r="O65" s="270">
        <v>42.27606356136851</v>
      </c>
      <c r="P65" s="271">
        <v>0</v>
      </c>
      <c r="Q65" s="272">
        <v>2</v>
      </c>
      <c r="R65" s="272">
        <v>1208</v>
      </c>
    </row>
    <row r="66" spans="1:18" ht="16.5" x14ac:dyDescent="0.25">
      <c r="A66" s="259" t="s">
        <v>115</v>
      </c>
      <c r="B66" s="260" t="s">
        <v>330</v>
      </c>
      <c r="C66" s="261" t="s">
        <v>68</v>
      </c>
      <c r="D66" s="262">
        <v>0.76865235149527644</v>
      </c>
      <c r="E66" s="263">
        <v>206</v>
      </c>
      <c r="F66" s="264" t="s">
        <v>118</v>
      </c>
      <c r="G66" s="265" t="s">
        <v>225</v>
      </c>
      <c r="H66" s="266">
        <v>3</v>
      </c>
      <c r="I66" s="267">
        <v>2522.614</v>
      </c>
      <c r="J66" s="268">
        <v>3.2140916773009034E-3</v>
      </c>
      <c r="K66" s="268">
        <v>0.33114442301275815</v>
      </c>
      <c r="L66" s="268">
        <v>0.16490830543238086</v>
      </c>
      <c r="M66" s="269">
        <v>4.5110000000000001</v>
      </c>
      <c r="N66" s="270">
        <v>7.9282839150183096E-2</v>
      </c>
      <c r="O66" s="270">
        <v>6.4615513907399231</v>
      </c>
      <c r="P66" s="271">
        <v>0</v>
      </c>
      <c r="Q66" s="272">
        <v>2</v>
      </c>
      <c r="R66" s="272">
        <v>163</v>
      </c>
    </row>
    <row r="67" spans="1:18" ht="16.5" x14ac:dyDescent="0.25">
      <c r="A67" s="259" t="s">
        <v>115</v>
      </c>
      <c r="B67" s="260" t="s">
        <v>332</v>
      </c>
      <c r="C67" s="261" t="s">
        <v>68</v>
      </c>
      <c r="D67" s="262">
        <v>0.74876674447598324</v>
      </c>
      <c r="E67" s="263">
        <v>7867</v>
      </c>
      <c r="F67" s="264" t="s">
        <v>118</v>
      </c>
      <c r="G67" s="265" t="s">
        <v>227</v>
      </c>
      <c r="H67" s="266">
        <v>3</v>
      </c>
      <c r="I67" s="267">
        <v>2430.5509999999999</v>
      </c>
      <c r="J67" s="268">
        <v>1.2267657391615842E-2</v>
      </c>
      <c r="K67" s="268">
        <v>0.36416447945730684</v>
      </c>
      <c r="L67" s="268">
        <v>0.20365752456953176</v>
      </c>
      <c r="M67" s="269">
        <v>5.6029999999999998</v>
      </c>
      <c r="N67" s="270">
        <v>8.2285868512942131E-2</v>
      </c>
      <c r="O67" s="270">
        <v>8.9691596679106915</v>
      </c>
      <c r="P67" s="271">
        <v>3</v>
      </c>
      <c r="Q67" s="272">
        <v>2</v>
      </c>
      <c r="R67" s="272">
        <v>218</v>
      </c>
    </row>
    <row r="68" spans="1:18" ht="16.5" x14ac:dyDescent="0.25">
      <c r="A68" s="259" t="s">
        <v>115</v>
      </c>
      <c r="B68" s="260" t="s">
        <v>334</v>
      </c>
      <c r="C68" s="261" t="s">
        <v>66</v>
      </c>
      <c r="D68" s="262">
        <v>0.82011950036734949</v>
      </c>
      <c r="E68" s="263">
        <v>2605</v>
      </c>
      <c r="F68" s="264" t="s">
        <v>116</v>
      </c>
      <c r="G68" s="265" t="s">
        <v>198</v>
      </c>
      <c r="H68" s="266">
        <v>12</v>
      </c>
      <c r="I68" s="267">
        <v>2437.5819999999999</v>
      </c>
      <c r="J68" s="268">
        <v>1.4443702753023176E-3</v>
      </c>
      <c r="K68" s="268">
        <v>0.34593890565297297</v>
      </c>
      <c r="L68" s="268">
        <v>8.0817794027031709E-2</v>
      </c>
      <c r="M68" s="269">
        <v>7.4850000000000003</v>
      </c>
      <c r="N68" s="270">
        <v>0.41024260927427264</v>
      </c>
      <c r="O68" s="270">
        <v>5.0049598331461258</v>
      </c>
      <c r="P68" s="271">
        <v>0</v>
      </c>
      <c r="Q68" s="272">
        <v>10</v>
      </c>
      <c r="R68" s="272">
        <v>122</v>
      </c>
    </row>
    <row r="69" spans="1:18" ht="16.5" x14ac:dyDescent="0.25">
      <c r="A69" s="259" t="s">
        <v>115</v>
      </c>
      <c r="B69" s="260" t="s">
        <v>396</v>
      </c>
      <c r="C69" s="261" t="s">
        <v>68</v>
      </c>
      <c r="D69" s="262">
        <v>0.70488709633917057</v>
      </c>
      <c r="E69" s="263">
        <v>3521</v>
      </c>
      <c r="F69" s="264" t="s">
        <v>119</v>
      </c>
      <c r="G69" s="265" t="s">
        <v>229</v>
      </c>
      <c r="H69" s="266">
        <v>9</v>
      </c>
      <c r="I69" s="267">
        <v>2916.3969999999999</v>
      </c>
      <c r="J69" s="268">
        <v>3.7014176347246624E-3</v>
      </c>
      <c r="K69" s="268">
        <v>0.35547061827070192</v>
      </c>
      <c r="L69" s="268">
        <v>0.11212465243929411</v>
      </c>
      <c r="M69" s="269">
        <v>7.633</v>
      </c>
      <c r="N69" s="270">
        <v>0.20573330722806257</v>
      </c>
      <c r="O69" s="270">
        <v>11.041020821239359</v>
      </c>
      <c r="P69" s="271">
        <v>0</v>
      </c>
      <c r="Q69" s="272">
        <v>6</v>
      </c>
      <c r="R69" s="272">
        <v>337</v>
      </c>
    </row>
    <row r="70" spans="1:18" ht="16.5" x14ac:dyDescent="0.25">
      <c r="A70" s="259" t="s">
        <v>115</v>
      </c>
      <c r="B70" s="260" t="s">
        <v>338</v>
      </c>
      <c r="C70" s="261" t="s">
        <v>66</v>
      </c>
      <c r="D70" s="262">
        <v>0.83742906143139151</v>
      </c>
      <c r="E70" s="263">
        <v>726</v>
      </c>
      <c r="F70" s="264" t="s">
        <v>118</v>
      </c>
      <c r="G70" s="265" t="s">
        <v>221</v>
      </c>
      <c r="H70" s="266">
        <v>2</v>
      </c>
      <c r="I70" s="267">
        <v>2705.4590000000003</v>
      </c>
      <c r="J70" s="268">
        <v>4.7914639743222142E-3</v>
      </c>
      <c r="K70" s="268">
        <v>0.35763494666804652</v>
      </c>
      <c r="L70" s="268">
        <v>0.10497294544105086</v>
      </c>
      <c r="M70" s="269">
        <v>4.9539999999999997</v>
      </c>
      <c r="N70" s="270">
        <v>3.6962304732764378E-2</v>
      </c>
      <c r="O70" s="270">
        <v>13.823901970053878</v>
      </c>
      <c r="P70" s="271">
        <v>0</v>
      </c>
      <c r="Q70" s="272">
        <v>1</v>
      </c>
      <c r="R70" s="272">
        <v>374</v>
      </c>
    </row>
    <row r="71" spans="1:18" ht="16.5" x14ac:dyDescent="0.25">
      <c r="A71" s="259" t="s">
        <v>115</v>
      </c>
      <c r="B71" s="260" t="s">
        <v>344</v>
      </c>
      <c r="C71" s="261" t="s">
        <v>68</v>
      </c>
      <c r="D71" s="262">
        <v>0.75963722920767263</v>
      </c>
      <c r="E71" s="263">
        <v>5598</v>
      </c>
      <c r="F71" s="264" t="s">
        <v>118</v>
      </c>
      <c r="G71" s="265" t="s">
        <v>224</v>
      </c>
      <c r="H71" s="266">
        <v>2</v>
      </c>
      <c r="I71" s="267">
        <v>2584.817</v>
      </c>
      <c r="J71" s="268">
        <v>5.9055392574872568E-3</v>
      </c>
      <c r="K71" s="268">
        <v>0.33566503408492326</v>
      </c>
      <c r="L71" s="268">
        <v>0.19730603752606085</v>
      </c>
      <c r="M71" s="269">
        <v>3.58</v>
      </c>
      <c r="N71" s="270">
        <v>0</v>
      </c>
      <c r="O71" s="270">
        <v>12.844236168363176</v>
      </c>
      <c r="P71" s="271">
        <v>0</v>
      </c>
      <c r="Q71" s="272">
        <v>0</v>
      </c>
      <c r="R71" s="272">
        <v>332</v>
      </c>
    </row>
    <row r="72" spans="1:18" ht="16.5" x14ac:dyDescent="0.25">
      <c r="A72" s="259" t="s">
        <v>115</v>
      </c>
      <c r="B72" s="260" t="s">
        <v>368</v>
      </c>
      <c r="C72" s="261" t="s">
        <v>66</v>
      </c>
      <c r="D72" s="262">
        <v>0.83633148006632441</v>
      </c>
      <c r="E72" s="263">
        <v>790</v>
      </c>
      <c r="F72" s="264" t="s">
        <v>116</v>
      </c>
      <c r="G72" s="265" t="s">
        <v>193</v>
      </c>
      <c r="H72" s="266">
        <v>3</v>
      </c>
      <c r="I72" s="267">
        <v>2611.9340000000002</v>
      </c>
      <c r="J72" s="268">
        <v>8.5661571341420035E-4</v>
      </c>
      <c r="K72" s="268">
        <v>0.32814878924687996</v>
      </c>
      <c r="L72" s="268">
        <v>0.21669766540808458</v>
      </c>
      <c r="M72" s="269">
        <v>7.8760000000000003</v>
      </c>
      <c r="N72" s="270">
        <v>0.30628645287361778</v>
      </c>
      <c r="O72" s="270">
        <v>8.3463058408060835</v>
      </c>
      <c r="P72" s="271">
        <v>0</v>
      </c>
      <c r="Q72" s="272">
        <v>8</v>
      </c>
      <c r="R72" s="272">
        <v>218</v>
      </c>
    </row>
    <row r="73" spans="1:18" ht="16.5" x14ac:dyDescent="0.25">
      <c r="A73" s="259" t="s">
        <v>115</v>
      </c>
      <c r="B73" s="260" t="s">
        <v>398</v>
      </c>
      <c r="C73" s="261" t="s">
        <v>68</v>
      </c>
      <c r="D73" s="262">
        <v>0.73657062320202016</v>
      </c>
      <c r="E73" s="263">
        <v>3640</v>
      </c>
      <c r="F73" s="264" t="s">
        <v>119</v>
      </c>
      <c r="G73" s="265" t="s">
        <v>230</v>
      </c>
      <c r="H73" s="266">
        <v>3</v>
      </c>
      <c r="I73" s="267">
        <v>2973.8740000000003</v>
      </c>
      <c r="J73" s="268">
        <v>1.4626103759851917E-2</v>
      </c>
      <c r="K73" s="268">
        <v>0.33088312897417305</v>
      </c>
      <c r="L73" s="268">
        <v>0.11231141601829803</v>
      </c>
      <c r="M73" s="269">
        <v>6.4619999999999997</v>
      </c>
      <c r="N73" s="270">
        <v>0</v>
      </c>
      <c r="O73" s="270">
        <v>6.5234774573502436</v>
      </c>
      <c r="P73" s="271">
        <v>47</v>
      </c>
      <c r="Q73" s="272">
        <v>0</v>
      </c>
      <c r="R73" s="272">
        <v>194</v>
      </c>
    </row>
    <row r="74" spans="1:18" ht="16.5" x14ac:dyDescent="0.25">
      <c r="A74" s="259" t="s">
        <v>115</v>
      </c>
      <c r="B74" s="260" t="s">
        <v>350</v>
      </c>
      <c r="C74" s="261" t="s">
        <v>66</v>
      </c>
      <c r="D74" s="262">
        <v>0.8178325560548293</v>
      </c>
      <c r="E74" s="263">
        <v>1288</v>
      </c>
      <c r="F74" s="264" t="s">
        <v>118</v>
      </c>
      <c r="G74" s="265" t="s">
        <v>226</v>
      </c>
      <c r="H74" s="266">
        <v>3</v>
      </c>
      <c r="I74" s="267">
        <v>2829.8879999999999</v>
      </c>
      <c r="J74" s="268">
        <v>4.8051506995355547E-3</v>
      </c>
      <c r="K74" s="268">
        <v>0.34115962889402929</v>
      </c>
      <c r="L74" s="268">
        <v>4.1697763303706718E-2</v>
      </c>
      <c r="M74" s="269">
        <v>3.964</v>
      </c>
      <c r="N74" s="270">
        <v>3.5337087545514172E-2</v>
      </c>
      <c r="O74" s="270">
        <v>18.976016011941109</v>
      </c>
      <c r="P74" s="271">
        <v>0</v>
      </c>
      <c r="Q74" s="272">
        <v>1</v>
      </c>
      <c r="R74" s="272">
        <v>537</v>
      </c>
    </row>
    <row r="75" spans="1:18" ht="16.5" x14ac:dyDescent="0.25">
      <c r="A75" s="259" t="s">
        <v>115</v>
      </c>
      <c r="B75" s="260" t="s">
        <v>356</v>
      </c>
      <c r="C75" s="261" t="s">
        <v>68</v>
      </c>
      <c r="D75" s="262">
        <v>0.74611074921283826</v>
      </c>
      <c r="E75" s="263">
        <v>3750</v>
      </c>
      <c r="F75" s="264" t="s">
        <v>118</v>
      </c>
      <c r="G75" s="265" t="s">
        <v>223</v>
      </c>
      <c r="H75" s="266">
        <v>3</v>
      </c>
      <c r="I75" s="267">
        <v>2428.8220000000001</v>
      </c>
      <c r="J75" s="268">
        <v>9.7012872388386132E-3</v>
      </c>
      <c r="K75" s="268">
        <v>0.36050759835728902</v>
      </c>
      <c r="L75" s="268">
        <v>0.11857600104083378</v>
      </c>
      <c r="M75" s="269">
        <v>5.7069999999999999</v>
      </c>
      <c r="N75" s="270">
        <v>8.2344445167245678E-2</v>
      </c>
      <c r="O75" s="270">
        <v>27.750078021361794</v>
      </c>
      <c r="P75" s="271">
        <v>0</v>
      </c>
      <c r="Q75" s="272">
        <v>2</v>
      </c>
      <c r="R75" s="272">
        <v>674</v>
      </c>
    </row>
    <row r="76" spans="1:18" ht="16.5" x14ac:dyDescent="0.25">
      <c r="A76" s="259" t="s">
        <v>115</v>
      </c>
      <c r="B76" s="260" t="s">
        <v>358</v>
      </c>
      <c r="C76" s="261" t="s">
        <v>66</v>
      </c>
      <c r="D76" s="262">
        <v>0.81740535496827538</v>
      </c>
      <c r="E76" s="263">
        <v>2041</v>
      </c>
      <c r="F76" s="264" t="s">
        <v>117</v>
      </c>
      <c r="G76" s="265" t="s">
        <v>213</v>
      </c>
      <c r="H76" s="266">
        <v>2</v>
      </c>
      <c r="I76" s="267">
        <v>2488.614</v>
      </c>
      <c r="J76" s="268">
        <v>6.4629402911237739E-3</v>
      </c>
      <c r="K76" s="268">
        <v>0.31982698818962585</v>
      </c>
      <c r="L76" s="268">
        <v>0.25315295984029662</v>
      </c>
      <c r="M76" s="269">
        <v>7.359</v>
      </c>
      <c r="N76" s="270">
        <v>0.20091504749229894</v>
      </c>
      <c r="O76" s="270">
        <v>10.728863536088763</v>
      </c>
      <c r="P76" s="271">
        <v>0</v>
      </c>
      <c r="Q76" s="272">
        <v>5</v>
      </c>
      <c r="R76" s="272">
        <v>267</v>
      </c>
    </row>
  </sheetData>
  <phoneticPr fontId="3" type="noConversion"/>
  <conditionalFormatting sqref="C14:D7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2024-11-04T07:34:48Z</dcterms:modified>
</cp:coreProperties>
</file>